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204" activeTab="2"/>
  </bookViews>
  <sheets>
    <sheet name="续建" sheetId="1" r:id="rId1"/>
    <sheet name="新开工" sheetId="9" r:id="rId2"/>
    <sheet name="加快前期" sheetId="10" r:id="rId3"/>
    <sheet name="数据" sheetId="12" r:id="rId4"/>
    <sheet name="在谈" sheetId="11" state="hidden" r:id="rId5"/>
  </sheets>
  <definedNames>
    <definedName name="_xlnm._FilterDatabase" localSheetId="0" hidden="1">续建!$A$4:$R$75</definedName>
    <definedName name="_xlnm._FilterDatabase" localSheetId="1" hidden="1">新开工!$A$4:$IR$96</definedName>
    <definedName name="_xlnm._FilterDatabase" localSheetId="2" hidden="1">加快前期!$A$4:$IG$112</definedName>
    <definedName name="_xlnm.Print_Area" localSheetId="0">续建!$A$1:$Q$75</definedName>
    <definedName name="_xlnm.Print_Titles" localSheetId="0">续建!$2:$4</definedName>
    <definedName name="_xlnm.Print_Area" localSheetId="1">新开工!$A$1:$Q$96</definedName>
    <definedName name="_xlnm.Print_Titles" localSheetId="1">新开工!$2:$4</definedName>
    <definedName name="_xlnm.Print_Area" localSheetId="2">加快前期!$A$1:$K$112</definedName>
    <definedName name="_xlnm.Print_Titles" localSheetId="2">加快前期!$2:$4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<sst xmlns="http://schemas.openxmlformats.org/spreadsheetml/2006/main" count="2206" uniqueCount="1160">
  <si>
    <r>
      <rPr>
        <sz val="11"/>
        <rFont val="宋体"/>
        <charset val="134"/>
      </rPr>
      <t>附件</t>
    </r>
    <r>
      <rPr>
        <sz val="11"/>
        <rFont val="Times New Roman"/>
        <charset val="134"/>
      </rPr>
      <t>1-1</t>
    </r>
  </si>
  <si>
    <r>
      <rPr>
        <b/>
        <sz val="24"/>
        <rFont val="宋体"/>
        <charset val="134"/>
      </rPr>
      <t>攀枝花市仁和区</t>
    </r>
    <r>
      <rPr>
        <b/>
        <sz val="24"/>
        <rFont val="Times New Roman"/>
        <charset val="0"/>
      </rPr>
      <t>2026</t>
    </r>
    <r>
      <rPr>
        <b/>
        <sz val="24"/>
        <rFont val="宋体"/>
        <charset val="134"/>
      </rPr>
      <t>年重点项目清单（续建）</t>
    </r>
  </si>
  <si>
    <t>序号</t>
  </si>
  <si>
    <t>项目名称</t>
  </si>
  <si>
    <t>建设地址（具体到乡镇、街道）</t>
  </si>
  <si>
    <r>
      <rPr>
        <b/>
        <sz val="12"/>
        <rFont val="宋体"/>
        <charset val="134"/>
      </rPr>
      <t>建设</t>
    </r>
    <r>
      <rPr>
        <b/>
        <sz val="12"/>
        <rFont val="Times New Roman"/>
        <charset val="0"/>
      </rPr>
      <t xml:space="preserve">
</t>
    </r>
    <r>
      <rPr>
        <b/>
        <sz val="12"/>
        <rFont val="宋体"/>
        <charset val="134"/>
      </rPr>
      <t>起止年</t>
    </r>
  </si>
  <si>
    <t>建设内容及规模</t>
  </si>
  <si>
    <t>计划
总投资
（万元）</t>
  </si>
  <si>
    <r>
      <rPr>
        <b/>
        <sz val="12"/>
        <rFont val="宋体"/>
        <charset val="134"/>
      </rPr>
      <t>截至</t>
    </r>
    <r>
      <rPr>
        <b/>
        <sz val="12"/>
        <rFont val="Times New Roman"/>
        <charset val="0"/>
      </rPr>
      <t>2025</t>
    </r>
    <r>
      <rPr>
        <b/>
        <sz val="12"/>
        <rFont val="宋体"/>
        <charset val="134"/>
      </rPr>
      <t>年底</t>
    </r>
    <r>
      <rPr>
        <b/>
        <sz val="12"/>
        <rFont val="Times New Roman"/>
        <charset val="0"/>
      </rPr>
      <t xml:space="preserve">
</t>
    </r>
    <r>
      <rPr>
        <b/>
        <sz val="12"/>
        <rFont val="宋体"/>
        <charset val="134"/>
      </rPr>
      <t>累计完成投资</t>
    </r>
    <r>
      <rPr>
        <b/>
        <sz val="12"/>
        <rFont val="Times New Roman"/>
        <charset val="0"/>
      </rPr>
      <t xml:space="preserve">
</t>
    </r>
    <r>
      <rPr>
        <b/>
        <sz val="12"/>
        <rFont val="宋体"/>
        <charset val="134"/>
      </rPr>
      <t>（万元）</t>
    </r>
  </si>
  <si>
    <r>
      <rPr>
        <b/>
        <sz val="12"/>
        <rFont val="Times New Roman"/>
        <charset val="0"/>
      </rPr>
      <t>2026</t>
    </r>
    <r>
      <rPr>
        <b/>
        <sz val="12"/>
        <rFont val="宋体"/>
        <charset val="134"/>
      </rPr>
      <t>年</t>
    </r>
    <r>
      <rPr>
        <b/>
        <sz val="12"/>
        <rFont val="Times New Roman"/>
        <charset val="0"/>
      </rPr>
      <t xml:space="preserve">
</t>
    </r>
    <r>
      <rPr>
        <b/>
        <sz val="12"/>
        <rFont val="宋体"/>
        <charset val="134"/>
      </rPr>
      <t>预计投资</t>
    </r>
    <r>
      <rPr>
        <b/>
        <sz val="12"/>
        <rFont val="Times New Roman"/>
        <charset val="0"/>
      </rPr>
      <t xml:space="preserve">
</t>
    </r>
    <r>
      <rPr>
        <b/>
        <sz val="12"/>
        <rFont val="宋体"/>
        <charset val="134"/>
      </rPr>
      <t>（万元）</t>
    </r>
  </si>
  <si>
    <r>
      <rPr>
        <b/>
        <sz val="12"/>
        <rFont val="Times New Roman"/>
        <charset val="0"/>
      </rPr>
      <t>2026</t>
    </r>
    <r>
      <rPr>
        <b/>
        <sz val="12"/>
        <rFont val="宋体"/>
        <charset val="134"/>
      </rPr>
      <t>年预计投资分季度分解</t>
    </r>
    <r>
      <rPr>
        <b/>
        <sz val="12"/>
        <rFont val="Times New Roman"/>
        <charset val="0"/>
      </rPr>
      <t xml:space="preserve">
</t>
    </r>
    <r>
      <rPr>
        <b/>
        <sz val="12"/>
        <rFont val="宋体"/>
        <charset val="134"/>
      </rPr>
      <t>（四个季度预计投资之和等于</t>
    </r>
    <r>
      <rPr>
        <b/>
        <sz val="12"/>
        <rFont val="Times New Roman"/>
        <charset val="0"/>
      </rPr>
      <t>2026</t>
    </r>
    <r>
      <rPr>
        <b/>
        <sz val="12"/>
        <rFont val="宋体"/>
        <charset val="134"/>
      </rPr>
      <t>年预计投资）</t>
    </r>
  </si>
  <si>
    <r>
      <rPr>
        <b/>
        <sz val="12"/>
        <rFont val="Times New Roman"/>
        <charset val="0"/>
      </rPr>
      <t>2026</t>
    </r>
    <r>
      <rPr>
        <b/>
        <sz val="12"/>
        <rFont val="宋体"/>
        <charset val="134"/>
      </rPr>
      <t>年工程形象进度</t>
    </r>
    <r>
      <rPr>
        <b/>
        <sz val="12"/>
        <rFont val="Times New Roman"/>
        <charset val="0"/>
      </rPr>
      <t xml:space="preserve">
</t>
    </r>
    <r>
      <rPr>
        <b/>
        <sz val="12"/>
        <rFont val="宋体"/>
        <charset val="134"/>
      </rPr>
      <t>（目标任务分解到季度）</t>
    </r>
  </si>
  <si>
    <t>业主单位</t>
  </si>
  <si>
    <t>区级责任领导</t>
  </si>
  <si>
    <t>责任单位、联系人及联系方式</t>
  </si>
  <si>
    <t>备注</t>
  </si>
  <si>
    <r>
      <rPr>
        <b/>
        <sz val="12"/>
        <rFont val="宋体"/>
        <charset val="134"/>
      </rPr>
      <t>第一季度</t>
    </r>
    <r>
      <rPr>
        <b/>
        <sz val="12"/>
        <rFont val="Times New Roman"/>
        <charset val="0"/>
      </rPr>
      <t xml:space="preserve">
</t>
    </r>
    <r>
      <rPr>
        <b/>
        <sz val="12"/>
        <rFont val="宋体"/>
        <charset val="134"/>
      </rPr>
      <t>预计投资</t>
    </r>
    <r>
      <rPr>
        <b/>
        <sz val="12"/>
        <rFont val="Times New Roman"/>
        <charset val="0"/>
      </rPr>
      <t xml:space="preserve">
</t>
    </r>
    <r>
      <rPr>
        <b/>
        <sz val="12"/>
        <rFont val="宋体"/>
        <charset val="134"/>
      </rPr>
      <t>（万元）</t>
    </r>
  </si>
  <si>
    <r>
      <rPr>
        <b/>
        <sz val="12"/>
        <rFont val="宋体"/>
        <charset val="134"/>
      </rPr>
      <t>第二季度</t>
    </r>
    <r>
      <rPr>
        <b/>
        <sz val="12"/>
        <rFont val="Times New Roman"/>
        <charset val="0"/>
      </rPr>
      <t xml:space="preserve">
</t>
    </r>
    <r>
      <rPr>
        <b/>
        <sz val="12"/>
        <rFont val="宋体"/>
        <charset val="134"/>
      </rPr>
      <t>预计投资</t>
    </r>
    <r>
      <rPr>
        <b/>
        <sz val="12"/>
        <rFont val="Times New Roman"/>
        <charset val="0"/>
      </rPr>
      <t xml:space="preserve">
</t>
    </r>
    <r>
      <rPr>
        <b/>
        <sz val="12"/>
        <rFont val="宋体"/>
        <charset val="134"/>
      </rPr>
      <t>（万元）</t>
    </r>
  </si>
  <si>
    <r>
      <rPr>
        <b/>
        <sz val="12"/>
        <rFont val="宋体"/>
        <charset val="134"/>
      </rPr>
      <t>第三季度</t>
    </r>
    <r>
      <rPr>
        <b/>
        <sz val="12"/>
        <rFont val="Times New Roman"/>
        <charset val="0"/>
      </rPr>
      <t xml:space="preserve">
</t>
    </r>
    <r>
      <rPr>
        <b/>
        <sz val="12"/>
        <rFont val="宋体"/>
        <charset val="134"/>
      </rPr>
      <t>预计投资</t>
    </r>
    <r>
      <rPr>
        <b/>
        <sz val="12"/>
        <rFont val="Times New Roman"/>
        <charset val="0"/>
      </rPr>
      <t xml:space="preserve">
</t>
    </r>
    <r>
      <rPr>
        <b/>
        <sz val="12"/>
        <rFont val="宋体"/>
        <charset val="134"/>
      </rPr>
      <t>（万元）</t>
    </r>
  </si>
  <si>
    <r>
      <rPr>
        <b/>
        <sz val="12"/>
        <rFont val="宋体"/>
        <charset val="134"/>
      </rPr>
      <t>第四季度</t>
    </r>
    <r>
      <rPr>
        <b/>
        <sz val="12"/>
        <rFont val="Times New Roman"/>
        <charset val="0"/>
      </rPr>
      <t xml:space="preserve">
</t>
    </r>
    <r>
      <rPr>
        <b/>
        <sz val="12"/>
        <rFont val="宋体"/>
        <charset val="134"/>
      </rPr>
      <t>预计投资</t>
    </r>
    <r>
      <rPr>
        <b/>
        <sz val="12"/>
        <rFont val="Times New Roman"/>
        <charset val="0"/>
      </rPr>
      <t xml:space="preserve">
</t>
    </r>
    <r>
      <rPr>
        <b/>
        <sz val="12"/>
        <rFont val="宋体"/>
        <charset val="134"/>
      </rPr>
      <t>（万元）</t>
    </r>
  </si>
  <si>
    <t>合计：</t>
  </si>
  <si>
    <t>一</t>
  </si>
  <si>
    <t>基础设施项目</t>
  </si>
  <si>
    <t>（一）</t>
  </si>
  <si>
    <t>交通基础设施</t>
  </si>
  <si>
    <t>攀枝花至盐源高速公路项目（仁和段）</t>
  </si>
  <si>
    <t>太平乡、布德镇、同德</t>
  </si>
  <si>
    <t>2025-2030年</t>
  </si>
  <si>
    <t>主线长140.5公里，攀枝花境内长94.2公里，仁和区境内约15.7公里；按双向四车道标准设计。</t>
  </si>
  <si>
    <t>一季度：完成红线内用地组卷资料，完成临建设施和先行开工点投资8700万元。
二季度：红线内用地组卷资料上报，完成投资10900万元。
三季度：完成投资13300万元。
四季度：完成投资10900万元。</t>
  </si>
  <si>
    <t>市交通运输局</t>
  </si>
  <si>
    <t>闵传铮</t>
  </si>
  <si>
    <t>区交通运输局
饶坤
13882389008</t>
  </si>
  <si>
    <t>S471仁和区务本(盐边界)至东区双龙滩段改建工程</t>
  </si>
  <si>
    <t>务本乡</t>
  </si>
  <si>
    <t>2025-2027年</t>
  </si>
  <si>
    <t>路线起于攀枝花市仁和区务本乡邓家垭口(盐边界)，接S471盐边段，沿既有公路改建，止于东区银江镇双龙滩村，顺接S471双龙滩至攀枝花城区段，路线全长约25公里。全线采用三级公路技术标准。</t>
  </si>
  <si>
    <t>一季度：启动施工图设计，完成地勘。
二季度：完成施工图设计，完成约6公里路段的清表，按施工节点有序推进征拆工作。
三季度：完成6公里路基、土石方。
四季度：完成6公里主体工程。</t>
  </si>
  <si>
    <t>区交通运输局</t>
  </si>
  <si>
    <t>区交通运输局
谢坤
15228596529</t>
  </si>
  <si>
    <t>仁和区太平乡2025年以工代赈示范工程</t>
  </si>
  <si>
    <t>太平乡</t>
  </si>
  <si>
    <t>2025-2026年</t>
  </si>
  <si>
    <t>硬化村组道路长11.5公里，路面宽度3.5—4.5米，采用0.18米厚水泥砼路面</t>
  </si>
  <si>
    <t>一季度：开始路面浇筑，完成工程量40%；
二季度：开始路面浇筑，完成工程量70%；
三季度：继续路面铺设，完成工程量100%；
四季度：完成项目竣工验收。</t>
  </si>
  <si>
    <t>仁和区太平乡革新村村民委会</t>
  </si>
  <si>
    <t>罗 燕</t>
  </si>
  <si>
    <t>区发改局
张雁宁
13908147391</t>
  </si>
  <si>
    <t>（二）</t>
  </si>
  <si>
    <t>水利基础设施</t>
  </si>
  <si>
    <t>仁和区南部水厂新建工程</t>
  </si>
  <si>
    <t>平地镇</t>
  </si>
  <si>
    <t>建设内容由水厂部分和配套主管网两部分组成。水厂部分主要由取水工程、输水工程、净水工程等三部分组成。配套主管主要由南部水厂至平地水厂管线、南部水厂至大田水厂管线、大田至大竹河水厂管线及南部水厂至大龙潭已成隧洞口原水管管线四部分组成。</t>
  </si>
  <si>
    <r>
      <rPr>
        <sz val="10"/>
        <rFont val="宋体"/>
        <charset val="134"/>
        <scheme val="minor"/>
      </rPr>
      <t>一季度：完成总工程量12%；</t>
    </r>
    <r>
      <rPr>
        <sz val="10"/>
        <rFont val="Arial"/>
        <charset val="0"/>
      </rPr>
      <t>_</t>
    </r>
    <r>
      <rPr>
        <sz val="10"/>
        <rFont val="宋体"/>
        <charset val="134"/>
      </rPr>
      <t>x000b_二季度：完成总工程量</t>
    </r>
    <r>
      <rPr>
        <sz val="10"/>
        <rFont val="Arial"/>
        <charset val="0"/>
      </rPr>
      <t>的</t>
    </r>
    <r>
      <rPr>
        <sz val="10"/>
        <rFont val="宋体"/>
        <charset val="134"/>
      </rPr>
      <t>37%； _x000b_三季度：完</t>
    </r>
    <r>
      <rPr>
        <sz val="10"/>
        <rFont val="Arial"/>
        <charset val="0"/>
      </rPr>
      <t>成</t>
    </r>
    <r>
      <rPr>
        <sz val="10"/>
        <rFont val="宋体"/>
        <charset val="134"/>
      </rPr>
      <t>总工程量的93%；  _x000b_四季度：完成总工程量的100%。</t>
    </r>
  </si>
  <si>
    <t>攀枝花市盛源水务有限公司</t>
  </si>
  <si>
    <t>区水利局
姚远15892581392</t>
  </si>
  <si>
    <t>攀枝花仁和区乡村水资源基础设施配置工程项目</t>
  </si>
  <si>
    <t>福田、太平、布德、中坝、仁和、平地、大田大龙潭乡、务本</t>
  </si>
  <si>
    <r>
      <rPr>
        <sz val="10"/>
        <rFont val="宋体"/>
        <charset val="134"/>
        <scheme val="minor"/>
      </rPr>
      <t>2024</t>
    </r>
    <r>
      <rPr>
        <sz val="10"/>
        <rFont val="宋体"/>
        <charset val="134"/>
      </rPr>
      <t>-2027</t>
    </r>
    <r>
      <rPr>
        <sz val="10"/>
        <rFont val="宋体"/>
        <charset val="134"/>
        <scheme val="minor"/>
      </rPr>
      <t>年</t>
    </r>
  </si>
  <si>
    <t>覆盖福田、太平、布德、中坝、仁和等9个乡镇，新建水厂3座，扩建水厂3座,水厂管网延伸5座，水厂总供水规模15870m3/d,新建输水管网1283.916km,新建蓄水池166个，配套安装水表、表箱等附属设施。</t>
  </si>
  <si>
    <t>一季度：完成年度任务进度的12%；_x000b_二季度：完成年度任务进度的37%； _x000b_三季度：完成年度任务进度的93%；  _x000b_四季度：完成年度任务进度的100%。</t>
  </si>
  <si>
    <t>仁和区平地镇饮水供水管道提升完善项目</t>
  </si>
  <si>
    <t>在平地镇建设输水管网116.56公里，更换水表箱353座、物联网水表3529块。</t>
  </si>
  <si>
    <t>一季度：完成年度任务进度的20%；_x000b_二季度：完成年度任务进度的40%； _x000b_三季度：完成年度任务进度的70%；
四季度：完成年度任务进度的100%。_x000b_</t>
  </si>
  <si>
    <t>平地镇人民政府</t>
  </si>
  <si>
    <t>福田镇金龟村梅子箐组产业道路硬化工程</t>
  </si>
  <si>
    <t>福田镇</t>
  </si>
  <si>
    <t>项目总里程4.058Km，路基宽度3.5米，路面宽度3.0米，路基土石方开挖、回填、路侧边沟完善、路基防护工程、路面工程（厚16cm水泥稳定碎石基层（水泥含量5%）+厚18cm砼面层（混凝土弯拉强度4.5MPa））铺筑、100米钢筋混凝土圆管涵、限速标志及陡坡急弯路段减速带的实施等内容。</t>
  </si>
  <si>
    <t>一季度：完成年度任务进度的30%；_x000b_二季度：完成年度任务进度的70%； _x000b_三季度：完成年度任务进度的100%；  _x000b_</t>
  </si>
  <si>
    <t>福田镇人民政府</t>
  </si>
  <si>
    <t>（三）</t>
  </si>
  <si>
    <t>城镇基础设施（含新型城镇化建设）</t>
  </si>
  <si>
    <t>仁和区 “ 十里大河 ”创富走廊示范片区项目</t>
  </si>
  <si>
    <t>仁和镇</t>
  </si>
  <si>
    <r>
      <rPr>
        <sz val="10"/>
        <rFont val="宋体"/>
        <charset val="134"/>
        <scheme val="minor"/>
      </rPr>
      <t>2025-2026</t>
    </r>
    <r>
      <rPr>
        <sz val="10"/>
        <rFont val="宋体"/>
        <charset val="134"/>
      </rPr>
      <t>年</t>
    </r>
  </si>
  <si>
    <t>新建10兆瓦分布式光伏，立新村四组新建一处多功能创新创业创富中心、立新四组、五组开展百村示范全域整治，481亩绿色生态农业产业建设，城乡基础设施一体化项目建设（包括河道整治、步道、绿化，道路等基础设施建设、农房风貌整治项目，对大河流域10公里水环境进行综合整治，改建污水管网0.5千米。</t>
  </si>
  <si>
    <t>一季度：开展227国道周边基础整治等工程；
二季度：开展227国道周边污水管埋设等工程；
三季度：227国道路面恢复、铺设人行道，滨水步道慢行体系标识施工完成；
四季度：项目完工。</t>
  </si>
  <si>
    <t>欧炳洪</t>
  </si>
  <si>
    <t>仁和镇
陈洋
13550916417</t>
  </si>
  <si>
    <t>仁和区原锅儿厂老旧厂区改造项目</t>
  </si>
  <si>
    <t>对仁和区原锅儿厂老旧厂区配套基础设施进行改造，主要包括：1.改造道路52000平方米，改造强电管网2200米，照明路灯120盏，消防设施55套，安防设施45套。2.改造文化体育场地500平方米，综合服务设施4000平方米，停车场15000平方米。</t>
  </si>
  <si>
    <t>一季度：启动场地道路发早、预埋管网管线；
二季度：推进场地改造等内容，启动文化体育场地改造，完成总工程量20%；
三季度：推进场地改造等内容，推进文化体育场地改造，完成总工程量30%；
四季度：推进场地改造等内容、文化体育场地改造，完成总工程量40%；</t>
  </si>
  <si>
    <t>攀枝花市仁和区仁和镇人民政府</t>
  </si>
  <si>
    <t>区住建局
邹泽亚
13398461392
仁和镇
张曦
15181250219</t>
  </si>
  <si>
    <t>攀枝花市仁和区前进片区老旧小区配套基础设施改造项目</t>
  </si>
  <si>
    <t>前进镇</t>
  </si>
  <si>
    <t>改造小区内排水管网7600m、道路31400平方米、人行道15177平方米，改造便民活动场地、路灯照明、增设便民公共服务设施设备等配套基础设施，并对部分房屋屋面防水等楼本体进行改造。</t>
  </si>
  <si>
    <t>一季度：完成项目总工程量的55%；
二季度：完成项目总工程量的70%；
三季度：完成项目总工程量的85%；                               
四季度：完成项目总工程量的100%</t>
  </si>
  <si>
    <t>攀枝花市仁和区前进镇人民政府</t>
  </si>
  <si>
    <t>区住建局
邹泽亚
13398461392
前进镇 
邱标
13882338026</t>
  </si>
  <si>
    <t>攀枝花市仁和区攀枝花大道南段老旧小区配套基础设施改造项目</t>
  </si>
  <si>
    <t>改造强弱电管网6300m、小区内排水管网9100m、道路33400平方米、人行道17177平方米等，并对部分房屋屋面防水等楼本体进行改造。</t>
  </si>
  <si>
    <t>区住建局
邹泽亚
13398461392 
仁和镇
张曦
15181250219</t>
  </si>
  <si>
    <t>攀枝花市仁和区大河中路片区老旧小区改造项目</t>
  </si>
  <si>
    <t>仁和区大河中路街道</t>
  </si>
  <si>
    <t>改造7个小区，涉及房屋18栋、住户495户。</t>
  </si>
  <si>
    <t>攀枝花市仁和区人民政府大河中路街道办事处</t>
  </si>
  <si>
    <t>区住建局
邹泽亚
13398461392
大河中路街道办事处
吴文鹏15808102520</t>
  </si>
  <si>
    <t>攀枝花市仁和区2025年住宅老旧电梯更新项目</t>
  </si>
  <si>
    <t>仁和区</t>
  </si>
  <si>
    <t>对仁和区30部老旧电梯进行更新改造。</t>
  </si>
  <si>
    <t>一季度：3月31日前累计更新改造26部；
二季度：6月30日前累计更新改造29部；
三季度：9月30日前累计更新改造30部。</t>
  </si>
  <si>
    <t>四川和苑智仁工程建筑有限公司</t>
  </si>
  <si>
    <t>区住建局
毕杰
13550923544</t>
  </si>
  <si>
    <t>仁和区污水收集管网建设项目一期</t>
  </si>
  <si>
    <t>2025-
2026年</t>
  </si>
  <si>
    <t>新建及改建仁和区范围内污水收集管网20km，其中，拟新建污水管网约8km，改建合流制管网约12km，管网管径DN400-DN1000；新建污水检查井约400座，并配套建设相关附属设施。</t>
  </si>
  <si>
    <t>/</t>
  </si>
  <si>
    <t>一季度:累计完成新建及改建仁和区范围内污水收集管网13km及污水检查井约220座，完成项目建设75%。
二季度:累计完成新建及改建仁和区范围内污水收集管网18km及污水检查井约300座，完成项目建设90%。
三季度:累计完成新建及改建仁和区范围内污水收集管网20km及污水检查井约400座，完成项目建设。</t>
  </si>
  <si>
    <t>仁和区住房和城乡建设局</t>
  </si>
  <si>
    <t>区住建局
徐浩然
15680606957</t>
  </si>
  <si>
    <t>攀枝花市仁和区第一污水处理厂及配套设施更新项目</t>
  </si>
  <si>
    <t>仁和区仁和镇、大河中路街道</t>
  </si>
  <si>
    <t>更新改造第一污水处理厂水泵3个、自动控制设施2套、污泥脱水设备2套、鼓风机3台、进水口水质监测仪等设施设备，改造配套主干管网35.6公里(DN400-DN800))，配套新增及改造污水检查井1500个、一体化提升泵站1座，疏通及修复仁和主城区破损排污主、次管网19.5公里。改造后生活污水集中收集处理率预计达到70%左右，污水处理能力达到2万吨/日以上。</t>
  </si>
  <si>
    <t>一季度:累计完成改造配套主干管网18公里，配套新增及改造污水检查井300个，完成项目建设55%。
二季度:累计完成改造配套主干管网28公里，配套新增及改造污水检查井800个，完成项目建设65%。
三季度:累计完成改造配套主干管网35.6公里，配套新增及改造污水检查井1500个，完成项目建设80%。
四季度:完成污水处理厂设施设备及一体化提升泵站更新改造，完成项目建设。</t>
  </si>
  <si>
    <t>攀枝花市仁和区普达、总发片区城中村改造项目</t>
  </si>
  <si>
    <t>仁和区仁和镇</t>
  </si>
  <si>
    <t>2025-
2027年</t>
  </si>
  <si>
    <t>计划改造村（居）民户数458户（其中2025年计划开工183户），项目计划总投资83765.08万元（其中2025年计划完成投资20000万元），项目开工时间为2023年11月，预计2027年12月完成建设。</t>
  </si>
  <si>
    <t>一季度：完成项目总工程量的40%；
二季度：完成项目总工程量的50%；
三季度：完成项目总工程量的65%；                               
四季度：完成项目总工程量的70%。</t>
  </si>
  <si>
    <t>攀枝花市仁和交通投资开发建设有限责任公司</t>
  </si>
  <si>
    <t>攀枝花市仁和区南向片区农村人居环境整治工程（一标段）</t>
  </si>
  <si>
    <t>仁和区仁和镇镇</t>
  </si>
  <si>
    <t>对总发核心区进行风貌打造，包含规整翻新街道、地面，对街道两侧房屋外立面、巷道进行改造提升，并配套建设区域内农村雨污分流管道等基础设施；对区域范围内国道进行提升改造，增设道路两侧管网、人行道及相关附属设施。</t>
  </si>
  <si>
    <t>一季度：持续推进立新片区、湾控片区剩余房屋屋顶、外立面改造，3月31日前启动总发幼儿园门口道路改造；
二季度：4月30日前完成总发幼儿园门口道路改造，5月31日前启动立新村景观平台施工；
三季度：持续推进项目建设；
四季度：12月31日前完成项目施工。</t>
  </si>
  <si>
    <t>区城乡建设开发中心</t>
  </si>
  <si>
    <t>区住建局（城乡建设开发中心）
盛其钢13982356665</t>
  </si>
  <si>
    <t>普达阳光二期环线道路工程</t>
  </si>
  <si>
    <t>攀枝花市仁和区前进镇普达村</t>
  </si>
  <si>
    <t>2022-2028年</t>
  </si>
  <si>
    <t>建设内容含道路工程、桥涵、排水、交通、电力、通信、照明、景观配套及附属工程等，建设规模道路里程长度约9千米，其中：二期环线次干路4.433千米,路宽21米（含人行道宽）；二期环线支路：路段总长约1.571千米，路宽12米（含人行道宽）；二期环线内连接线（四级公路兼城市支路）：路段总长约0.303千米，路宽8.5米（含人行道宽）；二期环线山顶支线：总长2.693千米。</t>
  </si>
  <si>
    <t>一季度：完成复工前准备工作；
二季度：完成一标段路面、人行道工程；
三季度：完成一标段绿化、照明工程；
四季度：完成一标段交安工程.</t>
  </si>
  <si>
    <t>仁和城市发展建设（集团）有限责任公司</t>
  </si>
  <si>
    <t>区住建局（区城乡建设开发中心）
游小平
13982326035
前进镇 
邱标
13882338026</t>
  </si>
  <si>
    <t>普达安置房二期</t>
  </si>
  <si>
    <t>计17栋建筑，总建筑面积12.85万平方米，含农贸市场、幼儿园商业、公寓住宅、酒店等。项目住宅套数630套 ，商业面积1.57万平方米，酒店公寓面积2.5万平方米，168套公寓。</t>
  </si>
  <si>
    <t>一季度：完成复工准备工作；
二季度：三栋高层住宅二次结构全部完成；
三季度：三栋高层住宅外墙施工完成；
四季度：三栋高层住宅室内及门窗施工完成。</t>
  </si>
  <si>
    <t>仁和区城区排水排涝基础设施项目</t>
  </si>
  <si>
    <t>仁和区仁和镇、前进镇</t>
  </si>
  <si>
    <t>新建及改造仁和南向片区、普达片区排水管网约31.29千米，排洪箱涵 0.46千米，区域河道整治1.5千米，排水沟渠6.4千米，排涝设备购置安装及相关附属设施。</t>
  </si>
  <si>
    <t>一季度：持续推进兴农变电站点位施工，3月31日前启动冷链周边排水设施建设，启动普达片区河道整治和排水管网修建；
二季度：持续推进兴农变电站及冷链周边排水设施建设，6月30日前启动岩神山周边排水设施建设，完成普达片区河道整治和排水管网修建40%；
三季度：持续推进兴农变电站、冷链周边及岩神山周边排水设施建设，9月30日前完成普达片区河道整治和排水管网修建70%；
四季度：12月31日前完成兴农变电站、冷链周边及岩神山周边排水设施建设，完成普达片区河道整治和排水管网修建。</t>
  </si>
  <si>
    <t>普达康养产业基地·康和东樾项目</t>
  </si>
  <si>
    <t>攀枝花市仁和区前进镇</t>
  </si>
  <si>
    <t>2019-
2028年</t>
  </si>
  <si>
    <t>项目用地面积为6.71万平方米（106亩），共规划26栋建筑、其中5栋高层、21栋多层，总规划建筑面积为：15.71万平方米，其中地上建筑面积为：11.71万平方米，地下建筑面积：4.0万平方米。高层建筑面积为：7.46万平方米，共计1185套住宅，多层建筑面积为：4.21万平方米，共计592套住宅，本项目共规划车位1070辆。</t>
  </si>
  <si>
    <t>一季度：开展复工前准备工作；
二季度：3#、5#、6#楼外装完成60%；  
三季度：3#、5#、6#楼外装完成，排架拆除完成；
四季度：3#、5#、6#楼绿化、消防完成。</t>
  </si>
  <si>
    <t>攀枝花普润达置地开发有限公司</t>
  </si>
  <si>
    <t>普达康养产业基地·康和朗悦项目</t>
  </si>
  <si>
    <t>2024-2027年</t>
  </si>
  <si>
    <t>多层住宅及配套商业项目，总建筑面积 100072.37 平方米。住宅 85795.80 平方米，配套商业 1589.51 平方米，公共服务设施 600.87 平方米，其他配套设施177 平方米，地上机械车库 984 平方米，地下车库 10925.19 平方米。（其中1、2 号楼为保障性租赁住房，保障性租赁住房建筑面积为 14408.98 平方米，其他配套建筑面积为 2422.19 平方米，总建筑面积为 16831.17 平方米，总投资为13000 万元）。</t>
  </si>
  <si>
    <t>一季度：1、2#楼外墙施工完成，室内精装修完成30%，外架拆除
二季度：1、2#楼室内精装修基本完成，3、4#号楼公区装修及外墙装饰基本完成，1-4#楼室外景观基本完成。
三季度：5、6#楼基础施工完成
四季度：5、6#楼主体施工完成</t>
  </si>
  <si>
    <t>攀枝花金泰房地产集团有限公司</t>
  </si>
  <si>
    <t>仁和区2024年城镇燃气管道老化更新改造项目（第一批）</t>
  </si>
  <si>
    <t>仁和镇、前进镇、大河中路街道</t>
  </si>
  <si>
    <t>2024-2026年</t>
  </si>
  <si>
    <t>本项目共涉及老城区12个老旧小区，共改造用户14814户。改造更新小区连接线、庭院管道（含附属设施及小区水泥路面拆除与恢复）27.03公里；改造更新立管（含引入管、水平干管）100.4公里；用户端更换橡胶软管29628根，加装燃气报警控制系统14814套，以及自闭阀14814个。</t>
  </si>
  <si>
    <t>一季度：完成庭院管网改造约1公里，立管约4公里，户内更新改造100户。
二季度：完成庭院管网改造约2公里，立管约8公里，户内更新改造200户。
三季度：完成庭院管网改造约2公里，立管约8公里，户内更新改造400户。
四季度：完成庭院管网改造约1公里，立管约6公里，户内更新改造200户。</t>
  </si>
  <si>
    <t>仁和区综合行政执法局</t>
  </si>
  <si>
    <t>区综合行政执法局
吴浚甲
18380449375</t>
  </si>
  <si>
    <t>（四）</t>
  </si>
  <si>
    <t>园区基础设施（仅含基础设施内容，不含产能）</t>
  </si>
  <si>
    <t>橄榄坪园区、迤资园区标准化厂房及配套设施建设项目（光电信息园区片区）一期</t>
  </si>
  <si>
    <t>橄榄坪园区</t>
  </si>
  <si>
    <t>2024-
2026年</t>
  </si>
  <si>
    <t>占地总面积为12379.93平方米，新建1栋长137.8米，宽41.8米，5层标准化厂房，总高度23.85米，建筑面积29577.3平方米，配套建设消防水池、道路等基础设施。</t>
  </si>
  <si>
    <t>一季度：持续推动主体工程建设；
二季度：完成主体工程建设、附属及总坪工程；
三季度：完成项目竣工验收。</t>
  </si>
  <si>
    <t>攀枝花市人和兴工发展建设集团有限公司</t>
  </si>
  <si>
    <t>李兆兵</t>
  </si>
  <si>
    <t>工发集团
刘亮
13882366993
南山管委会
何昱宏13982399855</t>
  </si>
  <si>
    <t>迤资园区一级消防站提升改造工程</t>
  </si>
  <si>
    <r>
      <rPr>
        <sz val="10"/>
        <rFont val="Times New Roman"/>
        <charset val="0"/>
      </rPr>
      <t>1.</t>
    </r>
    <r>
      <rPr>
        <sz val="10"/>
        <rFont val="宋体"/>
        <charset val="134"/>
      </rPr>
      <t>新建消防楼占地面积</t>
    </r>
    <r>
      <rPr>
        <sz val="10"/>
        <rFont val="Times New Roman"/>
        <charset val="0"/>
      </rPr>
      <t>451.89</t>
    </r>
    <r>
      <rPr>
        <sz val="10"/>
        <rFont val="宋体"/>
        <charset val="134"/>
      </rPr>
      <t>平方米，总建筑面积</t>
    </r>
    <r>
      <rPr>
        <sz val="10"/>
        <rFont val="Times New Roman"/>
        <charset val="0"/>
      </rPr>
      <t>962.93</t>
    </r>
    <r>
      <rPr>
        <sz val="10"/>
        <rFont val="宋体"/>
        <charset val="134"/>
      </rPr>
      <t>平方米，建筑总高</t>
    </r>
    <r>
      <rPr>
        <sz val="10"/>
        <rFont val="Times New Roman"/>
        <charset val="0"/>
      </rPr>
      <t>12.30</t>
    </r>
    <r>
      <rPr>
        <sz val="10"/>
        <rFont val="宋体"/>
        <charset val="134"/>
      </rPr>
      <t>米，办公楼为低层建筑，层数三层，建筑耐火等级为二级，设防烈度为八度，屋面防水等级为三级，结构类型为框架结构。</t>
    </r>
    <r>
      <rPr>
        <sz val="10"/>
        <rFont val="Times New Roman"/>
        <charset val="0"/>
      </rPr>
      <t xml:space="preserve">       
2.</t>
    </r>
    <r>
      <rPr>
        <sz val="10"/>
        <rFont val="宋体"/>
        <charset val="134"/>
      </rPr>
      <t>新建训练塔一座及跑道训练场地，建筑面积</t>
    </r>
    <r>
      <rPr>
        <sz val="10"/>
        <rFont val="Times New Roman"/>
        <charset val="0"/>
      </rPr>
      <t>237.07</t>
    </r>
    <r>
      <rPr>
        <sz val="10"/>
        <rFont val="宋体"/>
        <charset val="134"/>
      </rPr>
      <t>平方米。</t>
    </r>
    <r>
      <rPr>
        <sz val="10"/>
        <rFont val="Times New Roman"/>
        <charset val="0"/>
      </rPr>
      <t xml:space="preserve">
3.</t>
    </r>
    <r>
      <rPr>
        <sz val="10"/>
        <rFont val="宋体"/>
        <charset val="134"/>
      </rPr>
      <t>新建门卫室一座，</t>
    </r>
    <r>
      <rPr>
        <sz val="10"/>
        <rFont val="Times New Roman"/>
        <charset val="0"/>
      </rPr>
      <t>10</t>
    </r>
    <r>
      <rPr>
        <sz val="10"/>
        <rFont val="宋体"/>
        <charset val="134"/>
      </rPr>
      <t>平方米。</t>
    </r>
    <r>
      <rPr>
        <sz val="10"/>
        <rFont val="Times New Roman"/>
        <charset val="0"/>
      </rPr>
      <t xml:space="preserve">
4.</t>
    </r>
    <r>
      <rPr>
        <sz val="10"/>
        <rFont val="宋体"/>
        <charset val="134"/>
      </rPr>
      <t>原有建筑装修改造，完善食堂、会议室、备勤室功能，总计适用人数</t>
    </r>
    <r>
      <rPr>
        <sz val="10"/>
        <rFont val="Times New Roman"/>
        <charset val="0"/>
      </rPr>
      <t>35</t>
    </r>
    <r>
      <rPr>
        <sz val="10"/>
        <rFont val="宋体"/>
        <charset val="134"/>
      </rPr>
      <t>人，建筑面积约</t>
    </r>
    <r>
      <rPr>
        <sz val="10"/>
        <rFont val="Times New Roman"/>
        <charset val="0"/>
      </rPr>
      <t>1600</t>
    </r>
    <r>
      <rPr>
        <sz val="10"/>
        <rFont val="宋体"/>
        <charset val="134"/>
      </rPr>
      <t>平方米。</t>
    </r>
    <r>
      <rPr>
        <sz val="10"/>
        <rFont val="Times New Roman"/>
        <charset val="0"/>
      </rPr>
      <t xml:space="preserve">
5.</t>
    </r>
    <r>
      <rPr>
        <sz val="10"/>
        <rFont val="宋体"/>
        <charset val="134"/>
      </rPr>
      <t>改造原有场地大门及围墙，场地综合整治，完善一级消防站功能。</t>
    </r>
  </si>
  <si>
    <t>一季度：完成主体建设；
二季度：完成内部二装，完成项目建设。</t>
  </si>
  <si>
    <t>南山管委会
吕明15892571313</t>
  </si>
  <si>
    <t>迤资园区事故应急池建设工程</t>
  </si>
  <si>
    <t>迤资园区</t>
  </si>
  <si>
    <t>新建1000立方米化工园区事故应急池1座，配套设置在线监控报警系统及废气处理系统等，报警信号统一至园区管理部门。</t>
  </si>
  <si>
    <t>一季度：完成项目建设。
二季度：投入使用。</t>
  </si>
  <si>
    <t>二</t>
  </si>
  <si>
    <t>产业项目</t>
  </si>
  <si>
    <t>制造业</t>
  </si>
  <si>
    <t>攀枝花钢城集团瑞钢工业有限公司短流程炼钢超低排放改造项目</t>
  </si>
  <si>
    <t>该项目属于环保设施提升改造，不新增产能。本次改造在现有设施基础上进行，不涉及新增用地及生产设施。本次主要改造内容为： 一、有组织改造：6 套除尘器本体（滤袋替换、风机更新、管道防腐及仪表修复）、新增 3 套密闭罩接入原有除尘系统、改造 4 套CEMS 在线监测系统（包括采样平台改造），数据接入 DCS。 二、无组织改造：造球车间、高位料仓（含电炉、精炼炉）等皮带输送系统密闭；炼钢主厂房、原料厂房封闭及围挡；8 个产尘点新增密闭罩，并配套管道和支架等；主厂房、废钢跨等区域新增高清监控、TSP 监测仪、空气质量微站、雾炮；电炉修砌及钢包冷修区三级水池建设。 三、清洁运输改造：新建一套超低排放管控治一体化平台，包含磅房计量、门禁等子系统，采集无组织、清洁运输等相关数据；新建洗车机及购买清扫洒水车。 四、其他配套改造：新建管控中心及全厂网络机房；设备配电、控制电气系统及PLC 编程设计。 项目建成可实现颗粒物排放浓度≤10mg/m3 项目建成后，可实现颗粒物排放浓度≤10mg/m3。</t>
  </si>
  <si>
    <t>一季度：完成清洁运输与有组织排放改造的设备安装与单机调试，同步开展系统联动测试。
二季度：组织清洁运输、有组织排放改造工程的预验收与调试评估，完成监测数据接入DCS系统。
三季度：全面推进无组织排放改造，完成密闭罩安装、皮带系统封闭、监控与监测设备部署，并开展系统联调。
四季度：完成全部改造内容的综合调试与试运行，实现超低排放系统整体投运，准备项目竣工环保验收。</t>
  </si>
  <si>
    <t>攀枝花钢城集团瑞钢工业有限公司</t>
  </si>
  <si>
    <t>区经信和科技局
唐海峰
18681207468</t>
  </si>
  <si>
    <t>西南钒钛汽车零部件再制造项目</t>
  </si>
  <si>
    <t>2025-2028年</t>
  </si>
  <si>
    <t>该项目采用国际先进静压造型技术、高效节能中频感应熔炼技术、智能化数控加工技术，新增部分设备，调整生产工艺，再制造产品设备质量特性和安全环保性能不低于原型新品、产品扣除旧件后的置换价格是原型新品的60%、再制造产品的再制造率（按重量计）为65%以上，总投资9224万元，主要建设内容为新增电炉8台、全自动化静压造型线1条、升级改造电炉8台、升级改造全自动化静压造型线3条，后处理设备2套，改造原有砂处理设备2套，全面升级自动化改造机加工生产线以及全自动喷涂、包装线升级改造，通过引进回收废旧物料，配套二级市场，满足二级市场对汽车零部件再造产品的需求。预计建成后形成15万吨/年的汽车零部件再制造能力。</t>
  </si>
  <si>
    <t>一季度：完成1#静压造型线PLC控制系统升级改造，完成1#砂处理线大修（混砂机、斗提机等）。
二季度：完成离合器壳体自动打磨机、浇冒口清理机采购与安装，完成4台数控立车大修。
三季度：完成2#静压造型线及2#清理线改造，完成2台电炉节能改造。
四季度：完成4台数控加工中心大修改造及涂装线节能改造，具备全线联动调试条件。</t>
  </si>
  <si>
    <t>四川西南钒钛汽车零部件有限公司</t>
  </si>
  <si>
    <t>区经信和科技局
周劲松
13550917503</t>
  </si>
  <si>
    <t>西南钒钛特色铸造产业集群项目——钒钛磁铁矿创新型铸造用生铁净化调质系统项目</t>
  </si>
  <si>
    <t>1套KR脱硫装置，1座60t净化调质装置，1座60t调质炉，铸铁机及利用原有公辅设施（配套建部分公辅设施）。采用顶底复合吹炼及增碳、增硅工艺。项目占地面积48.06亩，厂房建筑面积为21035.03平方米。配套建设给排水设施、通风除尘设施、燃气设施、热力设施、通讯及消防等公辅设施。项目建成后，建成年处理高炉铁水120万吨生产线1条，实现年产钒渣4.57万吨（标渣，10%V2O5），将含钒铁水转变为紧缺的铸造生铁资源，助推区域铸造产业转型升级、实现钒钛资源综合开发利用。</t>
  </si>
  <si>
    <t>一季度：完成项目融资与资金到位；启动关键设备采购招标工作，完成KR脱硫装置、净化调质装置等主要设备的技术协议签订。
二季度：完成设备采购合同签订及排产；开展设备基础施工及部分非标设备现场制作；开始设备陆续到货。
三季度：全面开展设备安装工作，完成主体设备（KR脱硫装置、60t净化调质炉、铸铁机等）就位与管道连接；同步推进电气、自控系统安装。
四季度：完成全部设备安装与单机调试；开展系统联动调试与试运行，具备投料试生产条件；启动竣工资料整理与验收准备。</t>
  </si>
  <si>
    <t>四川西南钒钛科技有限公司</t>
  </si>
  <si>
    <t>睿恩光电一体式磁电潜望OIS马达科技攻关项目</t>
  </si>
  <si>
    <t>项目较其他分体式马达，具有更强的结构稳定性，且可在有限空间内更好的实现大行程、大角度转动的特点；产品可广泛应用于智能终端，无人机，智能家居，数码相机等领域。</t>
  </si>
  <si>
    <t>一季度：开展产品设计工作；
二季度：客户沟通，试做样品；
三季度：样品送样，根据客户需求优化产品；
四季度：产品封样，开始试生产。</t>
  </si>
  <si>
    <t>睿恩光电有限责任公司</t>
  </si>
  <si>
    <t>区经信和科技局
李伟15983561757</t>
  </si>
  <si>
    <t>镁森科技LED发光组件驱动IC控制系统科技攻关项目</t>
  </si>
  <si>
    <t>项目基于标准化数字控制信号和工作状态特征数据集训练获取策略优化模型，研究 LED 发光组件驱动IC控制方法，延长LED发光组件的使用寿命和整体系统的性能表现。</t>
  </si>
  <si>
    <t>攀枝花镁森科技有限公司</t>
  </si>
  <si>
    <t>群辉电子印制电路板生产项目（一期）</t>
  </si>
  <si>
    <t>攀枝花市橄榄坪园区</t>
  </si>
  <si>
    <t>项目分两期建设消费电子类单双面、多层线路板生产线。项目一期建成后具备月产5万平方米印制电路板生产能力；项目二期建成后具备月产10万平方米印制电路板生产能力（含一期产能）。</t>
  </si>
  <si>
    <t>一季度：完成装修建设，部分设备陆续进场安装调试；
二季度：设备全部进场安装，完成调试，开展试生产。</t>
  </si>
  <si>
    <t>攀枝花群辉电子有限公司</t>
  </si>
  <si>
    <t>南山管委会
李昀桦
18782376392</t>
  </si>
  <si>
    <t>现代服务业</t>
  </si>
  <si>
    <t>华芝浅水湾一站式智慧农贸集市项目</t>
  </si>
  <si>
    <t>计划建设6000平方米交易市场1个，7000平方米停车场1个及相应的配套基础设施。</t>
  </si>
  <si>
    <t>一季度：3月31日前完成项目方案调整及施工许可变更等手续办理，进场启动施工；
二季度：6月30日前完成建设工程形象进度的60%；
三季度：9月30日前完成项目基本建成，具备竣工验收条件；
四季度：10月31日前完成项目竣工验收，投入试运营。</t>
  </si>
  <si>
    <t>攀枝花市晟华置业有限责任公司</t>
  </si>
  <si>
    <t>区商务局
斯嘉勋
13882387311</t>
  </si>
  <si>
    <t>招商引资已签约待开工项目</t>
  </si>
  <si>
    <t>仁和区五十一酒水糖果仓储物流中心</t>
  </si>
  <si>
    <t>大河中路街道</t>
  </si>
  <si>
    <t>项目占地面积8689平方米，总建筑面积10400平方米，新建一栋综合大楼，一栋直播大楼，一栋冷冻冷藏库，配套给排水、强弱电、道路、停车位等。</t>
  </si>
  <si>
    <t>一季度：1月31日前，1#、2#仓储楼完成墙面及附属设施施工，基本具备交付条件；3号综合服务楼建设工程形象进度到达70%。2月底前启动展厅装修施工。
二季度：6月底前，1#、2#仓储楼一层完成二次装修投入试运营；3号综合服务楼整体完工，展厅完成施工。
三季度：9月30日前完成项目竣工验收，投入试运营。</t>
  </si>
  <si>
    <t>攀枝花市牧耘农业开发有限公司</t>
  </si>
  <si>
    <t>金沙江·智慧物流商贸城二期一批次项目</t>
  </si>
  <si>
    <t>仁和区总发片区</t>
  </si>
  <si>
    <t>2026-2028年</t>
  </si>
  <si>
    <t>金沙江·智慧物流商贸城二期一批次，建设用地面积 16.77 亩，总建筑面积约7278.19 平方米。主要建设内容：水产仓贸区。</t>
  </si>
  <si>
    <t>一季度：推动谈判，摸清项目底数与核心症结
二季度：细化复工谈判条款；
三季度：9月30日前完成复工谈判；
四季度：2#楼复工建设，实现结构封顶。</t>
  </si>
  <si>
    <t>攀枝花翔运物流有限公司</t>
  </si>
  <si>
    <t>区住建局（区城乡建设开发中心）
游小平
13982326035</t>
  </si>
  <si>
    <t>铜锣湾FIC二期花样年华A区项目</t>
  </si>
  <si>
    <t>仁和区仁和镇莲花村</t>
  </si>
  <si>
    <t>高档住宅小区，共20栋，总占地面积约47045.14平方米，建筑面积约106491.17平方米，其中地上建筑面积约81853.76平方米，地下建筑面积约24637.41平方米。</t>
  </si>
  <si>
    <t>一季度：3月31日前完成11、12#楼主体结构封顶，8、9、14、15、16#楼主体结构施工至8层；
二季度：6月30日前完成8、9、14、15、16#楼主体结构施工；
三季度：9月30日前完成地块内所有房屋主体结构施工，启动室外总坪施工；
四季度：12月31日前基本完成室外总坪及水电气、消防施工。</t>
  </si>
  <si>
    <t>四川华锦置业发展有限公司</t>
  </si>
  <si>
    <t>迤沙拉民艺中心项目</t>
  </si>
  <si>
    <t>以现有游客中心为基础，新建面积约2200平方米的集文化展示、游客休闲、产品展销为一体的文化艺术中心，配套打造水景观。</t>
  </si>
  <si>
    <t>一季度：完成设计方案的最终调整与审定，并完成房屋收储、财评、招标等前期工作。
二季度：启动项目建设。
三季度：完成主体工程量30%
四季度：完成民艺中心一期主体工程建设。</t>
  </si>
  <si>
    <t>仁和城发集团</t>
  </si>
  <si>
    <t>邹华煜</t>
  </si>
  <si>
    <t>区文广旅局
钟永彬
19950901321</t>
  </si>
  <si>
    <t>拉鲊古渡温泉山庄项目</t>
  </si>
  <si>
    <t>大龙潭彝族乡</t>
  </si>
  <si>
    <t>2025—2026年</t>
  </si>
  <si>
    <t>新建占地面积约3600平方米，配套温泉中心、室外古法温泉泡池区，vip室外泡池区及私汤民宿，可同时接待容纳100余人的温泉山庄。</t>
  </si>
  <si>
    <t>一季度：完成建设用地调整等前期手续，完成施工图设计、审图、清单编制、招标等前期工作。
二季度：启动项目建设。
三季度：完成主体建设的80%。
四季度：完成项目主体建设。</t>
  </si>
  <si>
    <t>普达康养民宿</t>
  </si>
  <si>
    <t>前进镇普达村</t>
  </si>
  <si>
    <t>新建建筑 8647平方米，总用地面积：5852.58平方米，地上建筑面积6062.43平方米，其中包含客房28间及相关配套设施，停车场建筑面积 1520.19平方米，其中包含地下车库及设备用房，停车场车位33个，容积率1.04%，绿地面积1171平方米。</t>
  </si>
  <si>
    <t>一季度：主体结构全部封顶；
二季度：二次结构全部完成；
三季度：完成玻璃幕墙及铝板施工；
四季度：完成室内装修及室外工程施工。</t>
  </si>
  <si>
    <t>攀枝花市东燊商业运营管理有限公司</t>
  </si>
  <si>
    <t>区住建局（区城乡建设开发中心）
游小平
13982326035
区文广旅局                     
王志平
13882311519</t>
  </si>
  <si>
    <t>招商引资已开工待投产项目清单</t>
  </si>
  <si>
    <t>能源产业</t>
  </si>
  <si>
    <t>攀枝花市丰泰工贸有限公司洗煤设备升级改造项目</t>
  </si>
  <si>
    <t>布德镇</t>
  </si>
  <si>
    <t>在不新增产能前提下，对原30万吨/年洗煤厂生产线实施技改，更换高效节能环保设备。主要内容包括：
1.设备升级：更换洗选主机、数控系统、浮选机、压滤机、脱水筛等核心设备；2.配套工程建设：电气改造、设备安装、厂房及公辅设施改建。技改后实现能效提升、污染减排及生产自动化优化。</t>
  </si>
  <si>
    <t>一季度：完成厂区办公楼、洗选车间等主要构筑物的改造工作。
二季度：完成初步设计，安全设施设计的编辑评审工作。
三季度：完成洗选设备的安装调试，进行试生产。
四季度：正式投入生产。</t>
  </si>
  <si>
    <t>攀枝花市丰泰工贸有限公司</t>
  </si>
  <si>
    <t>区应急管理局   余永全
13550939272</t>
  </si>
  <si>
    <t>攀枝花市会兴工贸有限责任公司张家湾煤矿扩能改造工程</t>
  </si>
  <si>
    <t>规模从15万吨/年整合扩建至30万吨/年。建设内容：完成井巷工程开拓、准备、回采巷道布置、主要生产、运输、提升、通风、排水等系统建设，安全设施设备安装、重大设备监测感知系统安装、运行，“六大系统”建成运行。实现掘进工作面采用综合机械化掘进，采煤工作面采用综合机械化采煤，运输采用连续运输方式运输，达到二级标准化的高效矿井。</t>
  </si>
  <si>
    <t>一季度：开展复工复产隐患排查工作，完成井巷施工单位变更及入场工作。
二季度：完成复工复产验收，累计完成总工程量的10%。
三季度：累计完成总工程量的20%。
四季度：累计完成总工程量的25%。</t>
  </si>
  <si>
    <t>攀枝花市会兴工贸有限责任公司</t>
  </si>
  <si>
    <t>现代农业</t>
  </si>
  <si>
    <t>攀枝花市仁和区科技智慧农场建设项目</t>
  </si>
  <si>
    <t>南向片区</t>
  </si>
  <si>
    <t>项目实施总面积 10000 亩，包括建设田间观测站、配套智慧果园管理系统、遥感监测控制平台、智慧农业监测平台、小型气象站、无线灌溉系统、果园水肥药一体化灌溉系统等。</t>
  </si>
  <si>
    <t>一季度：积极推动育苗大棚建设和植物工厂建设，完善土地平整、田型调整、沟渠、道路等基础设施建设；
二季度：完成第1期的收尾和验收工作，准备2期项目建设的前期工作；
三季度：待2期项目资金下达后组织项目实施；
四季度：加快实施2期项目，力争完成2期工程的70%；</t>
  </si>
  <si>
    <t>攀枝花市农基农业开发有限公司</t>
  </si>
  <si>
    <t>区农业农村局
许继明13550930672</t>
  </si>
  <si>
    <t>仁和区芒果深加工产业农产品加工专项项目</t>
  </si>
  <si>
    <t>中坝乡</t>
  </si>
  <si>
    <t>新建2000平方米深加工厂房、车间，配套250平方米办公楼、展示厅及生活住房；新建购置果浆、果汁、果酱生产线一条，日处理能力达40吨，配套车间清风系统和车间灭菌设备；开展三体系质量管理体系认证；配套环保污水处理设备，开展环评；购置起重设备，配套完善相关设施设备。（以最终设计为准）。</t>
  </si>
  <si>
    <t>一季度：完成第1期的验收和收尾工作，准备2期项目建设的前期工作；  
二季度：开展厂房主体建设和设备采购；
三季度：完成主体厂房附属设施建设及设备安装；
四季度：完成验收、审核、报账和资金拨付。</t>
  </si>
  <si>
    <t>攀枝花市创客农业有限公司</t>
  </si>
  <si>
    <t>区农业农村局
江元军13982372052</t>
  </si>
  <si>
    <t>仁和屠宰场搬迁新建A类屠宰场项目</t>
  </si>
  <si>
    <t>新建畜圈2000平方米，厂房1600平方米，拉猪通道1200平方米，办公楼700平方米，冻库50平方米，检疫室12平方米，污水处理480平方米，停车区1500平方米，职工宿舍楼200平方米，采购分割肉生产线加工工具、质量检测设备、称量设备等。</t>
  </si>
  <si>
    <t>一季度：基础工程完成100%；
二季度：主体工程完成50%；
三季度：主体工程完成100%，架设水、电、网络；
四季度：完成所有设备安装调式。</t>
  </si>
  <si>
    <t>攀枝花康荣生猪
屠宰有限公司</t>
  </si>
  <si>
    <t>区农业农村局
张万金
13882350911</t>
  </si>
  <si>
    <t>攀枝花市仁和区布德镇生猪养殖基地建设项目</t>
  </si>
  <si>
    <r>
      <rPr>
        <sz val="10"/>
        <rFont val="宋体"/>
        <charset val="134"/>
        <scheme val="minor"/>
      </rPr>
      <t>2026</t>
    </r>
    <r>
      <rPr>
        <sz val="10"/>
        <rFont val="宋体"/>
        <charset val="0"/>
      </rPr>
      <t>年</t>
    </r>
  </si>
  <si>
    <t>1.自动化育肥猪舍全封闭式，35000平方米（含自动饲喂、环控系统）；2.粪污处理系统，8000m³厌氧发酵罐+3000亩管网灌溉系统。项目分四期完成，一期2025年11月-2026年12月；二期2027年1月-2027年12月；三期四期2028年1月-2028年12月。</t>
  </si>
  <si>
    <t>一季度：一期基础工程完成100%（场平、回填）；
二季度：一期主体工程完成50%；
三季度：一期主体工程完成100%；
四季度：完成一期工程水、电、网架设；所有设备安装调式并试运行；二期工程准备。</t>
  </si>
  <si>
    <t>攀枝花市康瑞畜牧科技有限公司</t>
  </si>
  <si>
    <t>区农业农村局
张万金13882350911</t>
  </si>
  <si>
    <t>2025年攀枝花市芒果千亿级优势特色农业产业培育项目</t>
  </si>
  <si>
    <t>围绕标准化生产基地提升建设、农产品加工能力提升、品牌市场营销和协同攻坚关键性技术四个方面，按照“锻长补短建新”原则，开展芒果产业链建设，在仁和区布局加工物流中心，在盐边县布局种业芯片和加工中心、在米易县布局高品质果园基地。</t>
  </si>
  <si>
    <t>一季度：完成工程的20%；
二季度：完成工程的50%；
三季度：完成工程的70%；
四季度：完成项目建设。</t>
  </si>
  <si>
    <t>项目乡镇</t>
  </si>
  <si>
    <r>
      <rPr>
        <sz val="10"/>
        <rFont val="宋体"/>
        <charset val="134"/>
        <scheme val="major"/>
      </rPr>
      <t>区农业农村局
夏敏</t>
    </r>
    <r>
      <rPr>
        <sz val="11"/>
        <rFont val="宋体"/>
        <charset val="134"/>
        <scheme val="major"/>
      </rPr>
      <t>13882330187</t>
    </r>
  </si>
  <si>
    <t>2023年平地镇省级财政乡村振兴转移支付项目—迤沙拉村庄风貌提升及修缮项目</t>
  </si>
  <si>
    <t>对村庄整体风貌进行改善提升，对农房风貌进行整体打造</t>
  </si>
  <si>
    <t>一季度：完成工程的50%；
二季度：完成工程的70%；
三季度：完成工程的100%；
四季度：完成项目建设。</t>
  </si>
  <si>
    <t>区农业农村局
张剑18113875271</t>
  </si>
  <si>
    <t>2025年市级共同富裕专项资金项目</t>
  </si>
  <si>
    <t>发展联农带农富农产业，发展村集体经济，持续壮大本地区特色优势产业。</t>
  </si>
  <si>
    <t>一季度完成85%；
二季度完成100%，并完成项目验收。</t>
  </si>
  <si>
    <t>李建
闵传铮</t>
  </si>
  <si>
    <t>仁和区中高山地区、边远民族地区一体化发展项目</t>
  </si>
  <si>
    <t>大龙潭彝族乡等10个乡镇</t>
  </si>
  <si>
    <t>2024-2029年</t>
  </si>
  <si>
    <t>在中高山地区、边远民族地区，围绕优势产业发展、农村基础设施、公共服务水平、特色产业、乡村发展水平5大板块开展建设。</t>
  </si>
  <si>
    <t>一季度：3月31日前完成前期项目手续；
二季度：6月30日前完成年度目标任务的30%；
三季度：9月30日前完成年度目标任务的80%；
四季度：12月31日前完成年度目标任务，进行项目验收及报账。</t>
  </si>
  <si>
    <t>区农业农村局
沙万林13550939873</t>
  </si>
  <si>
    <t>三</t>
  </si>
  <si>
    <t>民生工程及社会事业项目</t>
  </si>
  <si>
    <t>医疗卫生</t>
  </si>
  <si>
    <t>攀枝花市仁和区紧密型医共体智慧化建设项目（一期）</t>
  </si>
  <si>
    <t>依托攀枝花市仁和区医共体为载体，统一建设紧密型区域数字医疗共同体，包括：医疗共同体信息集成平台1套、医疗共同体数据资源系统1套、医疗共同体综合监管平台1套、资源共享中心系统1套、临床服务中心系统1套、急诊急救中心系统1套、高质量管理中心系统1套、公共卫生中心系统1套、便民惠民服务中心系统1套。更新和完善区域医疗卫生机构信息系统、基层医疗卫生机构系统、疾控机构信息系统等模块。</t>
  </si>
  <si>
    <t>一季度：完成设备安装调试，投入试运行。
二季度：完成项目验收。</t>
  </si>
  <si>
    <t>攀枝花市仁和区人民医院</t>
  </si>
  <si>
    <t>区卫生健康局
林凤云
15983566295
黄永彬
18080782851</t>
  </si>
  <si>
    <t>教育、文化、体育及社会服务</t>
  </si>
  <si>
    <t>仁和区第二批农村文化“五个一”建设</t>
  </si>
  <si>
    <t>各乡镇</t>
  </si>
  <si>
    <t>第二批农村文化“五个一”建设，计划新建村史馆19个，文化广场21个，培育乡村推荐官19个，打造文旅品牌16个。</t>
  </si>
  <si>
    <t>一季度：启动第二批农村文化“五个一”项目建设。
二季度：开展村史馆、文化广场建设；开展乡村推荐官、文艺队伍培训，推进文旅品牌打造。
三季度：完成第二批农村文化“五个一”建设项目，开展项目验收。
四季度：农村文化“五个一”成果展示。</t>
  </si>
  <si>
    <t>仁和区文广旅局</t>
  </si>
  <si>
    <t>区文广旅局
王焰13508236130</t>
  </si>
  <si>
    <t>攀枝花市仁和区有线广播电视网络改造项目</t>
  </si>
  <si>
    <t>建设仁和区城区广播电视光纤入户双向接入网络。项目新建机房3个，升级改造传输机房5个，通信管道建设 16千米。敷设 72 芯主干光缆 68千米。 敷设 4-48 芯支杆光缆 180千米。覆盖25个小区45000余户，取代原有的同轴电缆传输，改造完成后形成新的FTTR模式，实现广播电视网络视听与5G、云计算、大数据、人工智能、超高清等新一代信息技术融合发展。</t>
  </si>
  <si>
    <t>一季度：建设40KM主干光缆；
二季度：中心机房设备扩容升级，新增核心交换机，增加OLT等设备。切割原同轴电缆用户数据到新设备；
三季度：采购新型"超高清插入式机顶盒"；
四季度：逐步使用新型机顶盒替换原同轴电缆用户，完成20%用户的机顶盒替换。</t>
  </si>
  <si>
    <t>中国广电四川网络股份有限公司仁和区分公司</t>
  </si>
  <si>
    <t>区文广旅局
陈瑛13219811188</t>
  </si>
  <si>
    <t>仁和镇、前进镇养老服务综合体建设项目</t>
  </si>
  <si>
    <t>仁和镇立新村、前进镇普达社区</t>
  </si>
  <si>
    <t>在仁和镇、前进镇建设两个养老服务综合体，建设总面积3500平方米，建设床位60张，设养老、助餐、康复、精神慰藉、娱乐等为老服务区域。</t>
  </si>
  <si>
    <t>一季度：完成项目设计并通过区财评审议，启动项目建设，完成主体建筑建设改造。
二季度：完成功能区建设和配套设施建设并通过验收、投入使用。</t>
  </si>
  <si>
    <t>仁和镇、前进镇</t>
  </si>
  <si>
    <t>区民政局
胡宗志
15182722092
仁和镇
前进镇</t>
  </si>
  <si>
    <t>四</t>
  </si>
  <si>
    <t>生态建设及环境保护项目</t>
  </si>
  <si>
    <t>生态修复、环境整治（含流域治理）</t>
  </si>
  <si>
    <t>攀枝花市仁和区国家储备林建设项目</t>
  </si>
  <si>
    <t>总规模约40万亩，计划分期实施。第一期实施面积约17.84万亩，其中建设内容主要包括集约人工林栽培约1万亩；现有林改培约15.09万亩；中幼林抚育约1.75万亩等;并配套用地约 30亩。</t>
  </si>
  <si>
    <t>一季度：实现专项债一期项目开工建设，印发《攀枝花市仁和区国家储备林集体林地经营权流转实施方案》；
二季度：指导并督促牧耘农业制定2026年建设计划，启动集体林地收储工作，争取发行二期专项债；
三季度：完成专项债一期项目建设，实现集体林项目开工建设，完成二期专项债项目设计和审批工作；
四季度：完成集体林项目建设，完成二期专项债项目建设。</t>
  </si>
  <si>
    <t>攀枝花市牧耘农业
开发有限公司</t>
  </si>
  <si>
    <t>区林业局
宁选林
15228578190 
牧耘农业公司
周远清15808111688</t>
  </si>
  <si>
    <t>攀枝花市仁和区大河流域仁和段水生态环境综合整治项目</t>
  </si>
  <si>
    <t>仁和镇、大河中路街道</t>
  </si>
  <si>
    <t>河道生态湿地上游段建设22100平方米，城区段建设18000平方米，共40100平方米；旁路生态湿地上游段建设19500平方米，城区段建设33400平方米，共52900平方米；上游段河道整理2280米，生态护岸4560米；河滨生态缓冲带150000平方米（上游段91200平方米，城区段58800平方米）</t>
  </si>
  <si>
    <t>一季度：累计完成项目建设60%；    
二季度：累计完成项目建设70%； 
三季度：累计完成项目建设70%；（汛期暂停施工）
四季度：累计完成项目建设85%。</t>
  </si>
  <si>
    <t>攀枝花市仁和生态环境局</t>
  </si>
  <si>
    <t>仁和生态环境局
安家徽18089589627</t>
  </si>
  <si>
    <r>
      <rPr>
        <b/>
        <sz val="24"/>
        <rFont val="宋体"/>
        <charset val="134"/>
      </rPr>
      <t>攀枝花市仁和区</t>
    </r>
    <r>
      <rPr>
        <b/>
        <sz val="24"/>
        <rFont val="Times New Roman"/>
        <charset val="0"/>
      </rPr>
      <t>2026</t>
    </r>
    <r>
      <rPr>
        <b/>
        <sz val="24"/>
        <rFont val="宋体"/>
        <charset val="134"/>
      </rPr>
      <t>年重点项目清单（新开工）</t>
    </r>
  </si>
  <si>
    <t>预计开工月份</t>
  </si>
  <si>
    <t>仁和区Y021官旺路（啊喇彝族乡官房村至旺牛村段）幸福美丽乡村路</t>
  </si>
  <si>
    <t>啊喇彝族乡</t>
  </si>
  <si>
    <t>2026-2027年</t>
  </si>
  <si>
    <t>该项目位于啊喇彝族乡境内，路线起于永富村先锋营组粮站岔路口，止于官房村瓦窑组官房桥，路线全长11.795km。设计速度15公里/小时，路基宽度6.5m，按四级公路（I类）进行改建。</t>
  </si>
  <si>
    <t>3月</t>
  </si>
  <si>
    <t>一季度：完成施工、监理招标进场筹备工作。
二季度：完成路基拓宽、桥梁基础施工。
三季度：完成桥涵、挡墙施工。
四季度：完成主体工程80%。</t>
  </si>
  <si>
    <t>啊喇彝族乡人民政府</t>
  </si>
  <si>
    <t>仁和区Y018新迤路（命卡安置点至迤资工业园区段）幸福美丽乡村路</t>
  </si>
  <si>
    <t>2026年</t>
  </si>
  <si>
    <t>线路全长4.86公里，路基宽度7米，路面宽度6.5米，包含路基工程、防护工程、排水工程桥涵工程、路面工程、安保工程。建设等级为三级公路。</t>
  </si>
  <si>
    <t>4月</t>
  </si>
  <si>
    <t>一季度：完成立项、施工图设计、启动招投标。
二季度：完成路面沥青铺筑。
三季度：完成安防设施安装及项目交验。</t>
  </si>
  <si>
    <t>2026年自然村通硬化路建设项目（第一批）</t>
  </si>
  <si>
    <t>项目所在各乡镇</t>
  </si>
  <si>
    <t>实施2026年30户以上自然村（组）通硬化路工程。规划建设里程16.5公里。</t>
  </si>
  <si>
    <t>6月</t>
  </si>
  <si>
    <r>
      <rPr>
        <sz val="10"/>
        <rFont val="宋体"/>
        <charset val="134"/>
        <scheme val="minor"/>
      </rPr>
      <t>一季度：完成项目前期调查工作。</t>
    </r>
    <r>
      <rPr>
        <sz val="10"/>
        <rFont val="Times New Roman"/>
        <charset val="0"/>
      </rPr>
      <t xml:space="preserve">
</t>
    </r>
    <r>
      <rPr>
        <sz val="10"/>
        <rFont val="宋体"/>
        <charset val="134"/>
      </rPr>
      <t>二季度：完成项目简易设计方案关开工建设。</t>
    </r>
    <r>
      <rPr>
        <sz val="10"/>
        <rFont val="Times New Roman"/>
        <charset val="0"/>
      </rPr>
      <t xml:space="preserve">
</t>
    </r>
    <r>
      <rPr>
        <sz val="10"/>
        <rFont val="宋体"/>
        <charset val="134"/>
      </rPr>
      <t>三季度：全面实施项目建设。</t>
    </r>
    <r>
      <rPr>
        <sz val="10"/>
        <rFont val="Times New Roman"/>
        <charset val="0"/>
      </rPr>
      <t xml:space="preserve">
</t>
    </r>
    <r>
      <rPr>
        <sz val="10"/>
        <rFont val="宋体"/>
        <charset val="134"/>
      </rPr>
      <t>四季度：项目完工交验。</t>
    </r>
  </si>
  <si>
    <t>项目所在乡镇人民政府</t>
  </si>
  <si>
    <t>能源基础设施</t>
  </si>
  <si>
    <t>务本片区用电改造项目</t>
  </si>
  <si>
    <t>计划从110kV梁坪变电站新建一条35kV线路至务本乡35kV恒鼎专用变电站。工程线路总长约20.5km，其中架空线路路径长约18.6km，导线型号为LGJ-150/25;电缆线路路径长约1.9km，电缆型号为YJV22-26/35kV-3×185，满足企业及务本乡居民用电需求。</t>
  </si>
  <si>
    <t>9月</t>
  </si>
  <si>
    <t>一季度：编制供电线路设计方案；                          二季度：开展线路通道现场踏勘及定桩等工作任务，完成设计方案编制工作。                                                        三季度：完成现场踏勘、定桩工作；施工单位进场，按照设计要求累计完成总工程量的10%；              
四季度：按照设计要求累计完成总工程量的50%。</t>
  </si>
  <si>
    <t>待定</t>
  </si>
  <si>
    <t>罗燕
李兆兵</t>
  </si>
  <si>
    <t>太平32万千瓦光伏发电项目送出工程</t>
  </si>
  <si>
    <t>建设2条220千伏送出线路14千米。</t>
  </si>
  <si>
    <t>10月</t>
  </si>
  <si>
    <t>一季度、二季度、三季度：准备核准资料；
四季度：11月30日前完成项目核准，12月底前项目开工。</t>
  </si>
  <si>
    <t>区发改局
万在阳
13882337890</t>
  </si>
  <si>
    <t>仁和区城网改造项目</t>
  </si>
  <si>
    <t>仁和城区</t>
  </si>
  <si>
    <t>新建10kV线路9.35km，其中：电力电缆7.486km，架空绝缘导线1.864km。新建一二次融合成套环网箱9台；新建电缆分支箱11台；新建电缆中间检查井11座；新建（2×3）电缆排管通道2千米。</t>
  </si>
  <si>
    <t>5月</t>
  </si>
  <si>
    <t>一季度：3月31日前完成项目招标、物资采购并签订合同；
二季度：6月30日前完成总工程量的40%；     
三季度：9月30日前完成总工程量的80%；     
四季度：12月30日前完成总工程量的100%。</t>
  </si>
  <si>
    <t>国网攀枝花市仁和供电公司</t>
  </si>
  <si>
    <r>
      <rPr>
        <sz val="10"/>
        <rFont val="宋体"/>
        <charset val="134"/>
        <scheme val="minor"/>
      </rPr>
      <t>攀枝花市仁和区跃进水库灌区</t>
    </r>
    <r>
      <rPr>
        <sz val="10"/>
        <rFont val="Times New Roman"/>
        <charset val="0"/>
      </rPr>
      <t xml:space="preserve"> 2023</t>
    </r>
    <r>
      <rPr>
        <sz val="10"/>
        <rFont val="宋体"/>
        <charset val="134"/>
      </rPr>
      <t>～</t>
    </r>
    <r>
      <rPr>
        <sz val="10"/>
        <rFont val="Times New Roman"/>
        <charset val="0"/>
      </rPr>
      <t xml:space="preserve">2025 </t>
    </r>
    <r>
      <rPr>
        <sz val="10"/>
        <rFont val="宋体"/>
        <charset val="134"/>
      </rPr>
      <t>年续建配套与节水改造项目（跃进水库灌区干渠改造工程二期）</t>
    </r>
  </si>
  <si>
    <t>大田镇</t>
  </si>
  <si>
    <t>渠改管干渠改造跃进水库放水洞至隧洞进口D1422*8螺旋焊接钢管，总长约395.65m。主干渠以隧洞为主，总长10.748km，改造钢管共计1826.35m，其中：1-4#隧洞出口连接渠、渡槽改造为D1422*8螺旋焊接钢管，总长145.89m；5#隧洞出口至6#隧洞进口段暗渠、渡槽改造为D1422*8螺旋焊接钢管，总长为1680.46m。拆除D200钢管1680.46m，恢复D219*6mm钢管2293.98m。干海子分干渠暗渠段D1118*8螺旋焊接钢管，总长1910.00m；1#隧洞出口至2#隧洞进口段D1118*8螺旋焊接钢管，总长3293.00m；2#隧洞出口至总龙路段D914*8螺旋焊接钢管，总长1350.00m。工程共计布设钢管共计约8.78km，拆除管道1.68km，恢复管道2.29km</t>
  </si>
  <si>
    <r>
      <rPr>
        <sz val="10"/>
        <rFont val="宋体"/>
        <charset val="134"/>
        <scheme val="minor"/>
      </rPr>
      <t>一季度：完成项目前期手续，开工建设；</t>
    </r>
    <r>
      <rPr>
        <sz val="10"/>
        <rFont val="Arial"/>
        <charset val="134"/>
      </rPr>
      <t>_</t>
    </r>
    <r>
      <rPr>
        <sz val="10"/>
        <rFont val="宋体"/>
        <charset val="134"/>
      </rPr>
      <t>x000b_二季度：完成工程总进度的20%；</t>
    </r>
    <r>
      <rPr>
        <sz val="10"/>
        <rFont val="Arial"/>
        <charset val="134"/>
      </rPr>
      <t>_x000b_</t>
    </r>
    <r>
      <rPr>
        <sz val="10"/>
        <rFont val="宋体"/>
        <charset val="134"/>
      </rPr>
      <t>三季</t>
    </r>
    <r>
      <rPr>
        <sz val="10"/>
        <rFont val="宋体"/>
        <charset val="134"/>
        <scheme val="minor"/>
      </rPr>
      <t>度</t>
    </r>
    <r>
      <rPr>
        <sz val="10"/>
        <rFont val="宋体"/>
        <charset val="134"/>
      </rPr>
      <t>：完成总进度量的57%；</t>
    </r>
    <r>
      <rPr>
        <sz val="10"/>
        <rFont val="宋体"/>
        <charset val="134"/>
        <scheme val="minor"/>
      </rPr>
      <t xml:space="preserve">
</t>
    </r>
    <r>
      <rPr>
        <sz val="10"/>
        <rFont val="宋体"/>
        <charset val="134"/>
      </rPr>
      <t>四季度：完成工程总进度的100%。</t>
    </r>
  </si>
  <si>
    <t>2026年小型水库维修养护项目</t>
  </si>
  <si>
    <r>
      <rPr>
        <sz val="10"/>
        <rFont val="宋体"/>
        <charset val="134"/>
        <scheme val="minor"/>
      </rPr>
      <t>实施</t>
    </r>
    <r>
      <rPr>
        <sz val="10"/>
        <rFont val="Times New Roman"/>
        <charset val="0"/>
      </rPr>
      <t>88</t>
    </r>
    <r>
      <rPr>
        <sz val="10"/>
        <rFont val="宋体"/>
        <charset val="134"/>
      </rPr>
      <t>座小型水库维修养护</t>
    </r>
  </si>
  <si>
    <r>
      <rPr>
        <sz val="10"/>
        <rFont val="宋体"/>
        <charset val="134"/>
        <scheme val="minor"/>
      </rPr>
      <t>一季度：完成实施方案编制、审查及批复工作；</t>
    </r>
    <r>
      <rPr>
        <sz val="10"/>
        <rFont val="Times New Roman"/>
        <charset val="0"/>
      </rPr>
      <t xml:space="preserve">
</t>
    </r>
    <r>
      <rPr>
        <sz val="10"/>
        <rFont val="宋体"/>
        <charset val="134"/>
      </rPr>
      <t>二季度：完成财评、确定实施单位；开工建设，完成工程总进度的</t>
    </r>
    <r>
      <rPr>
        <sz val="10"/>
        <rFont val="Times New Roman"/>
        <charset val="0"/>
      </rPr>
      <t>20%</t>
    </r>
    <r>
      <rPr>
        <sz val="10"/>
        <rFont val="宋体"/>
        <charset val="134"/>
      </rPr>
      <t>；</t>
    </r>
    <r>
      <rPr>
        <sz val="10"/>
        <rFont val="Times New Roman"/>
        <charset val="0"/>
      </rPr>
      <t xml:space="preserve">  
</t>
    </r>
    <r>
      <rPr>
        <sz val="10"/>
        <rFont val="宋体"/>
        <charset val="134"/>
      </rPr>
      <t>三季度：完成工程总进度的80</t>
    </r>
    <r>
      <rPr>
        <sz val="10"/>
        <rFont val="Times New Roman"/>
        <charset val="0"/>
      </rPr>
      <t>%</t>
    </r>
    <r>
      <rPr>
        <sz val="10"/>
        <rFont val="宋体"/>
        <charset val="134"/>
      </rPr>
      <t>；</t>
    </r>
    <r>
      <rPr>
        <sz val="10"/>
        <rFont val="Times New Roman"/>
        <charset val="0"/>
      </rPr>
      <t xml:space="preserve">    
</t>
    </r>
    <r>
      <rPr>
        <sz val="10"/>
        <rFont val="宋体"/>
        <charset val="134"/>
      </rPr>
      <t>四季度：完成工程总进度的</t>
    </r>
    <r>
      <rPr>
        <sz val="10"/>
        <rFont val="Times New Roman"/>
        <charset val="0"/>
      </rPr>
      <t>100%</t>
    </r>
    <r>
      <rPr>
        <sz val="10"/>
        <rFont val="宋体"/>
        <charset val="134"/>
      </rPr>
      <t>。</t>
    </r>
  </si>
  <si>
    <t>四川省新庄河仁和区防洪治理工程</t>
  </si>
  <si>
    <t>综合治理河长4.2km，新建护岸3.08km。</t>
  </si>
  <si>
    <t>一季度：完成初步设计报告编制、审查及批复工作，争取建设资金；
二季度：完成财评、招投标，并完成环评、水保等手续办理；
三季度：开工建设，完成年度任务进度的25%；    
四季度：完成年度建设任务的100%。</t>
  </si>
  <si>
    <t>四川省大河仁和区段防洪治理工程</t>
  </si>
  <si>
    <t>平地镇、大田镇</t>
  </si>
  <si>
    <t>综合治理河长9.84km。</t>
  </si>
  <si>
    <t>一季度：完成初步设计报告编制、审查及批复工作，争取建设资金；
二季度：完成财评、招投标，并完成环评、水保等手续办理；
三季度：开工建设，完成年度任务进度的27%；    
四季度：完成年度建设任务的100%。</t>
  </si>
  <si>
    <t>小型农田水利基础设施建设项目</t>
  </si>
  <si>
    <t>同德镇、布德镇、太平乡、仁和镇、务本乡、大龙潭彝族乡、大田镇、前进镇、啊喇彝族乡</t>
  </si>
  <si>
    <t>2026-2030年</t>
  </si>
  <si>
    <t>对仁和区26个旱山村开展山坪塘建设及清淤整治、新建提灌站、水池（窖）、渠（管）道配套建设。</t>
  </si>
  <si>
    <t>一季度：完成申报方案编制、审查，争取建设资金；
二季度：完成初步设计，并完成环评、水保等手续办理；
三季度：完成财评、招投标、开工建设，完成年度任务进度的28%；    
四季度：完成年度建设任务的100%。</t>
  </si>
  <si>
    <t>攀枝花市仁和区大田镇深化农业用水权改革建设项目</t>
  </si>
  <si>
    <t>一是以跃进水库为水源，在大田镇片那立村、榴园村、银鹿村、乌拉么村及小啊喇村5个村推行深化农业用水权项目建设，总面积9298亩。二是将灌面分6个灌片逐步实施，由榴园核心片区灌片、1#片区（片那立片区）灌片、2#片区（榴园片区）灌片、3#片区（银鹿片区）灌片、4#片区（乌喇么片区）灌片、5#片区（小啊喇片区）6个灌片组成。三是工程新建过滤房2座，新建检修阀门保护箱70座、排气阀保护箱70座、排水384座、减压阀保护箱70座、监测设备保护箱384座、镇支墩2546座，新建水表箱1162座，新建管348条127.3km，新建首部控制系统16套、管网监测系统176套、田间控制自动化1162套及软件系统。</t>
  </si>
  <si>
    <r>
      <rPr>
        <sz val="10"/>
        <rFont val="宋体"/>
        <charset val="134"/>
        <scheme val="minor"/>
      </rPr>
      <t>一季度：完成初步设计报告编制、审查及批复工作；完成财评、招投标；</t>
    </r>
    <r>
      <rPr>
        <sz val="10"/>
        <rFont val="Times New Roman"/>
        <charset val="0"/>
      </rPr>
      <t xml:space="preserve">
</t>
    </r>
    <r>
      <rPr>
        <sz val="10"/>
        <rFont val="宋体"/>
        <charset val="134"/>
      </rPr>
      <t>二季度：开工建设，完成工程总进度的38%；</t>
    </r>
    <r>
      <rPr>
        <sz val="10"/>
        <rFont val="Times New Roman"/>
        <charset val="0"/>
      </rPr>
      <t xml:space="preserve">
</t>
    </r>
    <r>
      <rPr>
        <sz val="10"/>
        <rFont val="宋体"/>
        <charset val="134"/>
      </rPr>
      <t>三季度：开工建设，完成工程总进度的75</t>
    </r>
    <r>
      <rPr>
        <sz val="10"/>
        <rFont val="Times New Roman"/>
        <charset val="0"/>
      </rPr>
      <t>%</t>
    </r>
    <r>
      <rPr>
        <sz val="10"/>
        <rFont val="宋体"/>
        <charset val="134"/>
      </rPr>
      <t>；</t>
    </r>
    <r>
      <rPr>
        <sz val="10"/>
        <rFont val="Times New Roman"/>
        <charset val="0"/>
      </rPr>
      <t xml:space="preserve">    
</t>
    </r>
    <r>
      <rPr>
        <sz val="10"/>
        <rFont val="宋体"/>
        <charset val="134"/>
      </rPr>
      <t>四季度：完成工程总进度的</t>
    </r>
    <r>
      <rPr>
        <sz val="10"/>
        <rFont val="Times New Roman"/>
        <charset val="0"/>
      </rPr>
      <t>100%</t>
    </r>
    <r>
      <rPr>
        <sz val="10"/>
        <rFont val="宋体"/>
        <charset val="134"/>
      </rPr>
      <t>。</t>
    </r>
  </si>
  <si>
    <t>攀枝花市仁和区太平乡光电水产灌区配套建设项目</t>
  </si>
  <si>
    <t>工程从已（在）建1#、2#、3#、4#、5#、6#蓄水池和配水管道取水，通过新建支管向灌区3519.94亩耕园地和坚果基地供水灌溉。共计新建D48.3×4.0mm~D219.1×4.0mm镀锌钢管18.65km，新建控制阀53座，排气阀39座，减压阀17座，排泥阀18座，流量计53座，末端控制系统110套（五合一）</t>
  </si>
  <si>
    <t>一季度：完成初步设计报告编制、审查及批复工作；完成财评、招投标；
二季度：开工建设，完成工程总进度的32%；
三季度：开工建设，完成年度任务进度的100%；</t>
  </si>
  <si>
    <t>仁和区2026年完整社区建设项目</t>
  </si>
  <si>
    <t>2026年开工建设4个完整社区，分别为仁和镇弯庄社区、仁和镇银华社区、仁和镇四十九社区、前进镇前进社区。</t>
  </si>
  <si>
    <t>一季度：完成完整社区体检工作；
二季度：完成完整社区方案编制等前期工作；
三季度：开展完整社区建设，完成总工程量20%；
四季度：开展完整社区建设，完成总工程量40%。</t>
  </si>
  <si>
    <t>攀枝花市仁和区仁和镇人民政府
攀枝花市仁和区前进镇人民政府</t>
  </si>
  <si>
    <t>区住建局
邹泽亚
13398461392
仁和镇
张曦
15181250219
前进镇 
邱标
13882338026</t>
  </si>
  <si>
    <t>仁和区2026年城市危旧房整治项目</t>
  </si>
  <si>
    <t>开展危旧房改造居民意愿征集、改造内容等前期工作，整治危旧房48栋</t>
  </si>
  <si>
    <t>一季度：开展居民意愿征集及摸底调查工作；
二季度：完成一栋一策方案编制工作，实现开工5栋；
三季度：实现新开工20栋，累计开工23栋；
四季度：实现新开工23栋，累计开工48栋。</t>
  </si>
  <si>
    <t>攀枝花市仁和区仁和镇人民政府
攀枝花市仁和区人民政府大河中路街道办事处</t>
  </si>
  <si>
    <t>区住建局
邹泽亚
13398461392
仁和镇
张曦
15181250219 
大河中路街道办事处
吴文鹏15808102520</t>
  </si>
  <si>
    <t>攀枝花市仁和区2026年住宅老旧电梯更新项目</t>
  </si>
  <si>
    <t>对仁和区31部老旧电梯进行更新改造。</t>
  </si>
  <si>
    <t>一季度：完成2026年电梯更新项目申报工作，争取国债资金；
二季度：累计更新改造10部电梯；
三季度：累计更新改造21部电梯；                     
四季度：累计更新改造31部电梯。</t>
  </si>
  <si>
    <t>攀枝花市仁和区2026年既有住宅电梯增设项目</t>
  </si>
  <si>
    <t>仁和区计划实施既有住宅电梯增设35部。</t>
  </si>
  <si>
    <t>1月</t>
  </si>
  <si>
    <t>一季度：3月31日前累计完工8部；
二季度：6月30日前累计完工16部；
三季度：9月30日前累计完工25部；                               
四季度：12月31日前累计完工35部。</t>
  </si>
  <si>
    <t>增设电梯业主</t>
  </si>
  <si>
    <t>迤沙拉大道（南山宾馆-南山桥段）市政道路基础设施改造</t>
  </si>
  <si>
    <t>对迤沙拉大道沿线配套基础设施进行改造，主要包括：新建污水管网、增设分类垃圾箱，改造人行道、路灯、行道树、绿化、边坡支护等。</t>
  </si>
  <si>
    <t>一季度：3月31日前完成项目可行性研究、立项等前期工作；
二季度：6月30日前完成项目设计、招投标等工作；
三季度：9月30日前实现项目开工建设，完成总工程量的35%；
四季度：12月31日前项目实现完工。</t>
  </si>
  <si>
    <t>前进镇人民政府</t>
  </si>
  <si>
    <t>区住建局
张兴华
13882392364
前进镇政府
陈天锐
13547614651</t>
  </si>
  <si>
    <t>攀枝花市仁和区主城片区排水管网改造工程</t>
  </si>
  <si>
    <t>仁和镇、大河中路街道、前进镇</t>
  </si>
  <si>
    <t>2026-
2027年</t>
  </si>
  <si>
    <t>改造仁和区主城片区（迤沙拉大道、攀枝花大道、花城大道、四十九、那招、总发、南山等片区道路）排水防涝设施。
1、改造DN400钢带增强聚乙烯HDPE管8650m、改造DN500钢带增强聚乙烯HDPE管7450m、改造DN600钢带增强聚乙烯HDPE管1150m、改造DN800钢带增强聚乙烯HDPE管920m、改造DN1000钢带增强聚乙烯HDPE管1050m；
2、增设检查井601座；
3、增设双箅平篦式雨水口928个；
4、增设感知设备等相关附属配套设备设施。</t>
  </si>
  <si>
    <t>一季度：项目立项、招投标等前期工作。
二季度：完成项目开工前准备工作并开工建设。
三季度：完成项目建设内容的20%；
四季度：完成项目建设内容的40%。</t>
  </si>
  <si>
    <t>仁和区排水防涝二期工程</t>
  </si>
  <si>
    <t>改造渡仁西线片区（云康路、华沙路等道路）排水防涝设施。
1、改造DN300钢带增强聚乙烯HDPE管4500m、改造DN400钢带增强聚乙烯HDPE管12360m、改造DN500钢带增强聚乙烯HDPE管13500m、改造DN600钢带增强聚乙烯HDPE管5250m、改造DN1000钢带增强聚乙烯HDPE管4250m，改造DN2000钢带增强聚乙烯HDPE管500m；
2、增设检查井850座；
3、增设双箅平篦式雨水口604个；
4、增设感知设备等相关附属配套设备设施。</t>
  </si>
  <si>
    <t>一季度：项目立项、招投标等前期工作。
二季度：完成项目开工前准备工作并开工建设。
三季度：完成项目建设内容的15%；
四季度：完成项目建设内容的30%；</t>
  </si>
  <si>
    <t>渡仁西线电力下地工程</t>
  </si>
  <si>
    <t>对仁和区内电力管线进行改造。</t>
  </si>
  <si>
    <t>一季度：电业局启动电力改造方案编制工作；
二季度：启动南向片区强电改造；
三季度：推进电力改造工程达到总工程量的70%；                               
四季度：完成电力工程改造。</t>
  </si>
  <si>
    <t>仁和区电业局</t>
  </si>
  <si>
    <t>区住建局
徐浩然
15680606957
区土地储备中心
游青
13548211818
区电业局
李宗泰
13540518588</t>
  </si>
  <si>
    <t>21#地块开发建设项目</t>
  </si>
  <si>
    <t>占地面积17亩，新建建筑18000平方米，容积率1.5%。</t>
  </si>
  <si>
    <t>第一季度：办理前期手续及施工图设计；
第二季度：完成临时设施建设、打围、施工队伍进场；
第三季度：场坪、基础处理工程完成；
第四季度：主体施工完成40%。</t>
  </si>
  <si>
    <t>攀枝花市金沙江大峡谷文化旅游开发有限公司</t>
  </si>
  <si>
    <t>（五）</t>
  </si>
  <si>
    <t>光电信息园区环保池提档升级项目</t>
  </si>
  <si>
    <t>对9096.9平方米的环保池（日处理量10000m³）设施设备进行提档升级，更新格栅、增设水解酸化池、高密度沉淀池、池体改造实现同步脱氮除磷；更新污泥压滤机及自动化控制系统等排口改造，达到直排效果。</t>
  </si>
  <si>
    <t>一季度：聘请第三方机构，编制橄榄坪片区排水方案调整环境影响补充论证报告。
二季度：完成报告编制，积极对接市级部门，力争完成备案工作。
三季度：启动项目设计工作。
四季度：完成项目设计，启动并完成施工、监理单位的招标工作。</t>
  </si>
  <si>
    <t>攀枝花威斯特环保科技有限公司</t>
  </si>
  <si>
    <t>南山管委会
工发集团
刘亮13882366993</t>
  </si>
  <si>
    <t>迤资综合渣场二、三期项目</t>
  </si>
  <si>
    <t>建设规划用地315亩，新增库容771.44万立方米，配套建设截洪沟、排洪排渗、观测系统等相关工程项目建设实施。</t>
  </si>
  <si>
    <t>一、二季度：申请土地报批，资料汇编;
三、四季度：完成土地报批；</t>
  </si>
  <si>
    <t>区经信和科技局
唐海峰
18681207468
区土储中心
游青
13548211818、
大龙潭乡政府
杨帅
13618164361、区自规局
熊升平
17380790395
工发集团
刘亮
13882366993</t>
  </si>
  <si>
    <t>迤资污水处理厂污水主管网延伸项目</t>
  </si>
  <si>
    <t>新建污水主干管2.7km，分支管线2.3km，连接迤资园区二号路至富邦路口段，管径DN600~DN800 。管道采用聚乙烯缠绕结构壁管材。</t>
  </si>
  <si>
    <t>一季度：完成项目设计；
二季度至三季度：根据资金到位情况，适时开展建设。
四季度：完成项目建设，投入使用。</t>
  </si>
  <si>
    <t>南山管委会</t>
  </si>
  <si>
    <t>短流程钒电解液生产线建设项目一期</t>
  </si>
  <si>
    <t>2026—2027年</t>
  </si>
  <si>
    <t>建设年产3万方短流程钒电解液生产线，主要建设内容为钒电解液生产车间、办公及分析化验中心、纯水制备系统、成品库房及公辅设施等。</t>
  </si>
  <si>
    <t>二季度：完成与企业的投资协议签订工作；完成土地实物指标调查及补偿工作，启动征地拆迁工作；
三、四季度：启动土地报批程序及招拍挂工作，启动项目厂房设计及土建工作。</t>
  </si>
  <si>
    <t>四川发展兴欣钒能源科技有限公司</t>
  </si>
  <si>
    <t>南山管委会
吕明
15892571313
区经信和科技局
周劲松
13550917503</t>
  </si>
  <si>
    <t>招商引资近期拟签约项目</t>
  </si>
  <si>
    <t>高精度微型电机关键技术研究与产业化项目</t>
  </si>
  <si>
    <t>项目针对高精度微型电机的关键技术进行自主创新研发，提出微型电机系统设计理论方法，构建微型电机电磁力感应模型，攻克关键核心制备技术工艺，并进入示范推广阶段。</t>
  </si>
  <si>
    <t>一季度：完成项目启动筹备，成立项目专项研发团队。
二季度：完成微型电机系统设计理论方法。
三季度：完成微型电机电磁力感应模型、驱动IC芯片设计和微型机械高精度结构设计等关机技术研究攻关。
四季度：完成高精度微型电机新产品开发。</t>
  </si>
  <si>
    <t>超维电子印制电路板生产项目（一期）</t>
  </si>
  <si>
    <t>项目分两期建设双面、多层电路板生产线。项目一期建成后具备月产2.5万平方米印制电路板生产能力；项目二期建成后项目具备月产5万平方米印制电路板生产能力（含一期产能）。</t>
  </si>
  <si>
    <t>一季度：进场开展装修建设；
二季度：持续开展装修建设；
三季度：完成装修建设，设备进厂安装和调试；
四季度：设备全部进场安装调试，开展生产。</t>
  </si>
  <si>
    <t>攀枝花超维电子有限公司</t>
  </si>
  <si>
    <t>南山管委会
何昱宏
13982399855</t>
  </si>
  <si>
    <t>招商引资已开工待投产项目</t>
  </si>
  <si>
    <t>光电产业园基础设施建设项目</t>
  </si>
  <si>
    <t>一是道路工程。京福重型汽车4s店至宏基商混搅拌站及兴拓公司沿途道路，道路全长约
900米。二是强电工程。3200KVA 变压器及配套高低压柜系统及配电房工程。三是停车场工程，建设停车位及智能充电桩。</t>
  </si>
  <si>
    <t>一季度：完成强电工程；
二季度：完成道路工程；
三季度至4季度：在光电信息产业园内建设停车场及充电桩。</t>
  </si>
  <si>
    <t>四川和苑智仁工程
建筑有限公司</t>
  </si>
  <si>
    <t>南山管委会
吕明15892571313
和苑智仁
袁勇13398466575</t>
  </si>
  <si>
    <t>攀西农产品交易集散中心</t>
  </si>
  <si>
    <t>项目位于攀枝花市仁和区，攀枝花南站南侧土地，总用地面积27417.06㎡，总建筑面积32886.58㎡，主要建设内容包括 1#批发市场(地上建筑面积13619.6㎡，地下建筑面积1347.72㎡)，2#高标准冷链仓库6692.4㎡，3#普通作业仓库5162.74㎡,4#智慧物流仓库6064.12㎡，地面停车场4000㎡及配套设施</t>
  </si>
  <si>
    <t>12月</t>
  </si>
  <si>
    <t>一季度：通过市场化方式参与2025-R4#宗地竞拍；
二季度：完成项目概念性方案设计；
三季度：完成项目建设资金筹集、方案审批；
四季度：启动并完成施工、监理单位的招标工作，准备开工建设。</t>
  </si>
  <si>
    <t>攀枝花市人和兴工发展建设集团</t>
  </si>
  <si>
    <t>区商务局
斯嘉勋
13882387311
工发集团
刘亮
13882366993</t>
  </si>
  <si>
    <t>攀枝花新能源汽车城项目</t>
  </si>
  <si>
    <t>计划总投资4亿元，项目占地约66亩，在仁和区汽车产业聚集区范围内，新建新能源汽车产业城项目，打造集新能源汽车展示销售、改装、售后及博览为一体的“后汽车消费时代产业园”。</t>
  </si>
  <si>
    <t>一季度：推动项目完成项目选址；
二季度：完成项目方案设计。
三季度：启动项目用地规划论证调整。
四季度：完成项目用地规划调整论证，项目用地具备市场化出让条件。</t>
  </si>
  <si>
    <t>攀枝花市汽车流通商会</t>
  </si>
  <si>
    <t>招商引资在谈项目</t>
  </si>
  <si>
    <t>仁和区“‌五星级高端”酒店建设项目</t>
  </si>
  <si>
    <t>项目位于攀枝花市仁和区迤沙拉大道和联通街交汇处，占地面积约15亩（总用地面积10036平方米），规划该地块西南侧布置酒店、西侧布置一层商业建筑、东南侧布置酒店附属用房、北侧布置两栋住宅建筑，项目设计总建筑面积37879平方米。</t>
  </si>
  <si>
    <t>一、二季度：开展项目招引工作。                            三季度：完成项目方案设计、施工许可等项目前期手续办理。
四季度：启动建设。</t>
  </si>
  <si>
    <t>攀枝花人和花城酒店管理有限公司</t>
  </si>
  <si>
    <t>区商务局
邱兵
13980345752</t>
  </si>
  <si>
    <t>仁和区品牌酒店集群建设项目（一期）</t>
  </si>
  <si>
    <t>布局银泰城、火车南站等区域，引进品牌连锁酒店以直营方式落地仁和区建设中高端品牌酒店2个（家）以上，新建成酒店总房间200以上。</t>
  </si>
  <si>
    <t>一、二季度：开展项目招引工作。                            三季度：开展项目“二装”方案设计。                                                     四季度：启动建设。</t>
  </si>
  <si>
    <t>华住集团（华住会）等目标企业</t>
  </si>
  <si>
    <t>申通快递区域物流配送中心项目</t>
  </si>
  <si>
    <t>项目总投资2000万元，占地面积4000平方米， 主要建设内容为：仓储物流功能区（快递、快运分拨转运中心、存货型库区、流转型库区、流通加工区），配送覆盖区域包括东区、西区、会理县、会东县、华坪县等区域。</t>
  </si>
  <si>
    <t>一季度：完成项目备案等前期手续办理，具备开工建设条件，启动设备购置；
二季度：完成厂房二次装修改造施工，完成设备购置，具备设备安装条件；
三季度：启动设备安装；
四季度：10月底前完成设备安装，11月初启动设备联动试车，12月底前完成设备联动调试并投入试运营。</t>
  </si>
  <si>
    <t>攀枝花申杰物流有限公司</t>
  </si>
  <si>
    <t>攀枝花食品城项目</t>
  </si>
  <si>
    <t>项目规划营业面积10000平方米，计划建设攀枝花首家现代化“智慧云管”专业市场。主要配备智能货架、自动分拣设备及ERP管理系统，支持库存实时监控、订单快速处理，实现仓储周转效率提升40%以上；同步建设大数据分析预测平台，实现“以销定存”动态管理，帮助商户减少库存积压成本，平均降低仓储费用25%以上。</t>
  </si>
  <si>
    <t>一季度：开展项目招引工作。                            二季度：启动厂房二次装修改造施工。                                                     三季度：完成厂房二次装修改造，启动设备安装。
四季度：完成设备安装，投入试运营。</t>
  </si>
  <si>
    <t>攀枝花千川流电子商务有限公司</t>
  </si>
  <si>
    <t>海伦商务酒店建设项目</t>
  </si>
  <si>
    <t>项目拟选址于五十一糖酒市场三号楼，规划建筑面积2200平方米，主要建设商务住宿房间30间，餐厅包间8间，配套建设宴会大厅、多功能厅、停车场（含新能源充电泊位）等。</t>
  </si>
  <si>
    <t>一季度：开展项目招引工作。                            二季度：启动酒店客房二次装修改造施工。                                                     三季度：完成酒店客房二次装修改造，启动消防等设备安装。
四季度：完成设备安装项目验收，投入试运营。</t>
  </si>
  <si>
    <t>攀枝花佰川流仓储有限责任公司</t>
  </si>
  <si>
    <t>“烟火仁和”品牌商圈打造暨仁和区服务业新体系建设项目（一期）</t>
  </si>
  <si>
    <t>围绕“银泰—华芝—仁和广场”“浅水湾—苴却印象—水中央”等商圈提档升级，开发和丰富服务业经济业态，提升整体形象和智能化水平，打造消费新场景。重点推动莲花商业城、银泰城、东创·仁和湾等商业网点强化“二次招商”，实施网红餐饮、亲自体验、婚宴配套等实施改造投资，通过空间与场景优化，带动消费体验升级，打造舒适消费环境。</t>
  </si>
  <si>
    <t>一、二季度：开展项目招引工作。                            三季度：开展项目装修建设。                                                     四季度：推动2个以上项目投入试运营。</t>
  </si>
  <si>
    <t>攀枝花东创商业管理有限公司、攀枝花远明商业管理有限公司、银泰商业管理集团攀枝花分公司</t>
  </si>
  <si>
    <t>华芝潮玩广场改造项目</t>
  </si>
  <si>
    <t>对华芝广场一平台区域进行重新改造，重点打造艺术构筑物、一层商业盒子(咖啡店，书店，网红餐饮）二层商业盒子、儿童酷玩、活动广场、沿街统一有规模外摆等休闲娱乐消费场景建设。</t>
  </si>
  <si>
    <t>一季度：完成项目方案设计；
二季度：启动改造施工。
三季度：改造施工完成整体形象进度80%。
四季度：完成改造施工，投入试运营。</t>
  </si>
  <si>
    <t>攀枝花市晟华置业有限公司</t>
  </si>
  <si>
    <t>仁和镇芒果产业联合体物流基地建设项目</t>
  </si>
  <si>
    <t>用地面积 9748.95㎡，总建筑面积 3470.8㎡，其中：分拣中心2943.25㎡，办事大厅 208.25㎡、管理用房 319.30㎡；配套相关附属设施。</t>
  </si>
  <si>
    <t>一季度：1月31日前完成项目清表打围，3月31日前启动项目建设；
二季度：5月31日前完成项目土石方开挖，启动基础施工；
三季度：7月31日前完成项目基础施工及土石方回填，启动主体结构施工；
四季度：12月31日前完成项目建设。</t>
  </si>
  <si>
    <t>攀枝花市大河联盛农业发展有限公司</t>
  </si>
  <si>
    <t>区住建局（区城乡建设开发中心）
盛其钢13982356665</t>
  </si>
  <si>
    <t>铜锣湾FIC二期花样年华B区项目</t>
  </si>
  <si>
    <t>仁和镇莲花村</t>
  </si>
  <si>
    <t>2026-2029年</t>
  </si>
  <si>
    <t>项目立足刚需居住群体核心需求，进行二类住宅小区开发，打造兼具实用性与舒适性的人居空间，助力提升区域人居环境品质与民生保障水平，总建筑面积约150982.53平方米。</t>
  </si>
  <si>
    <t>一季度：3月31日前完成项目施工前准备；
二季度：5月31日前启动项目建设，6月30日前完成部分楼栋基础施工，启动部分楼栋主体结构施工；
三季度：9月30日前完成部分楼栋主体封顶；
四季度：12月31日前完成部分楼栋内外装饰，若销售较好的情况，可进行二批次（栋数暂未定）施工开发。</t>
  </si>
  <si>
    <t>攀枝花华铜置业发展有限公司</t>
  </si>
  <si>
    <t>仁和发展金沙江大峡谷旅游区项目</t>
  </si>
  <si>
    <t>平地镇、大龙潭彝族乡</t>
  </si>
  <si>
    <r>
      <rPr>
        <sz val="10"/>
        <rFont val="宋体"/>
        <charset val="0"/>
        <scheme val="major"/>
      </rPr>
      <t>2026—2035</t>
    </r>
    <r>
      <rPr>
        <sz val="10"/>
        <rFont val="宋体"/>
        <charset val="134"/>
        <scheme val="major"/>
      </rPr>
      <t>年</t>
    </r>
  </si>
  <si>
    <r>
      <rPr>
        <sz val="10"/>
        <rFont val="宋体"/>
        <charset val="134"/>
      </rPr>
      <t>主要实施</t>
    </r>
    <r>
      <rPr>
        <sz val="10"/>
        <rFont val="Times New Roman"/>
        <charset val="0"/>
      </rPr>
      <t>3000</t>
    </r>
    <r>
      <rPr>
        <sz val="10"/>
        <rFont val="宋体"/>
        <charset val="134"/>
      </rPr>
      <t>㎡</t>
    </r>
    <r>
      <rPr>
        <sz val="10"/>
        <rFont val="Times New Roman"/>
        <charset val="0"/>
      </rPr>
      <t>“</t>
    </r>
    <r>
      <rPr>
        <sz val="10"/>
        <rFont val="宋体"/>
        <charset val="134"/>
      </rPr>
      <t>迤家</t>
    </r>
    <r>
      <rPr>
        <sz val="10"/>
        <rFont val="Times New Roman"/>
        <charset val="0"/>
      </rPr>
      <t>”</t>
    </r>
    <r>
      <rPr>
        <sz val="10"/>
        <rFont val="宋体"/>
        <charset val="134"/>
      </rPr>
      <t>民艺中心、</t>
    </r>
    <r>
      <rPr>
        <sz val="10"/>
        <rFont val="Times New Roman"/>
        <charset val="0"/>
      </rPr>
      <t>130</t>
    </r>
    <r>
      <rPr>
        <sz val="10"/>
        <rFont val="宋体"/>
        <charset val="134"/>
      </rPr>
      <t>亩峡谷悬崖度假区、</t>
    </r>
    <r>
      <rPr>
        <sz val="10"/>
        <rFont val="Times New Roman"/>
        <charset val="0"/>
      </rPr>
      <t>25</t>
    </r>
    <r>
      <rPr>
        <sz val="10"/>
        <rFont val="宋体"/>
        <charset val="134"/>
      </rPr>
      <t>亩国际观星房车营地、</t>
    </r>
    <r>
      <rPr>
        <sz val="10"/>
        <rFont val="Times New Roman"/>
        <charset val="0"/>
      </rPr>
      <t>3</t>
    </r>
    <r>
      <rPr>
        <sz val="10"/>
        <rFont val="宋体"/>
        <charset val="134"/>
      </rPr>
      <t>公里索道、</t>
    </r>
    <r>
      <rPr>
        <sz val="10"/>
        <rFont val="Times New Roman"/>
        <charset val="0"/>
      </rPr>
      <t>11000</t>
    </r>
    <r>
      <rPr>
        <sz val="10"/>
        <rFont val="宋体"/>
        <charset val="134"/>
      </rPr>
      <t>㎡温泉度假区、</t>
    </r>
    <r>
      <rPr>
        <sz val="10"/>
        <rFont val="Times New Roman"/>
        <charset val="0"/>
      </rPr>
      <t>5.6</t>
    </r>
    <r>
      <rPr>
        <sz val="10"/>
        <rFont val="宋体"/>
        <charset val="134"/>
      </rPr>
      <t>亩禅意温泉区、</t>
    </r>
    <r>
      <rPr>
        <sz val="10"/>
        <rFont val="Times New Roman"/>
        <charset val="0"/>
      </rPr>
      <t>8000</t>
    </r>
    <r>
      <rPr>
        <sz val="10"/>
        <rFont val="宋体"/>
        <charset val="134"/>
      </rPr>
      <t>㎡亲水乐园、</t>
    </r>
    <r>
      <rPr>
        <sz val="10"/>
        <rFont val="Times New Roman"/>
        <charset val="0"/>
      </rPr>
      <t>5000</t>
    </r>
    <r>
      <rPr>
        <sz val="10"/>
        <rFont val="宋体"/>
        <charset val="134"/>
      </rPr>
      <t>㎡花棚子野宿等项目</t>
    </r>
  </si>
  <si>
    <r>
      <rPr>
        <sz val="10"/>
        <rFont val="宋体"/>
        <charset val="0"/>
        <scheme val="minor"/>
      </rPr>
      <t>2</t>
    </r>
    <r>
      <rPr>
        <sz val="10"/>
        <rFont val="宋体"/>
        <charset val="134"/>
        <scheme val="minor"/>
      </rPr>
      <t>月</t>
    </r>
  </si>
  <si>
    <t>一季度：完成民宿集群项目建设。完成民艺中心、成昆铁路文化展示陈列馆、拉鲊禅意温泉项目方案设计、房屋收储等前期工作。推进景区基础配套设施提升工程项目。
二季度：启动民艺中心、成昆铁路文化展示陈列馆、拉鲊禅意温泉项目建设。
三季度：完成成昆铁路文化展示陈列馆，持续开展民艺中心、拉鲊禅意温泉项目建设。
四季度：完成拉鲊禅意温泉、民艺中心一期主体项目建设。</t>
  </si>
  <si>
    <t>攀枝花市仁和城市发展建设（集团）有限公司、平地镇、大龙潭乡等</t>
  </si>
  <si>
    <t>花语溪岸康养社区二期项目</t>
  </si>
  <si>
    <t>本项目总占地60.98亩，总建筑面积64610.56平方米， 建设内容为打造集适老化居住、健康理疗、休闲配套、度假旅居为一体的四季康养度假社区。项目规划建设总房源634套，用于康养相关运营及配套服务，227套康养旅居房、42套配套功能用房及439套待投入运营房源；同步配套建设社区绿化工程、公共区域智能化系统、养生步道等基础设施，以及社区食堂、医疗服务延伸点、老年活动中心等全场景服务设施，全方位满足全龄段康养旅居群体的居住、医疗、休闲、康复需求。</t>
  </si>
  <si>
    <t>一季度：完成花语溪岸康养社区医疗服务延伸点的装修并正式投入运营。
第二季度：推进5号楼、6号楼的整体装修，同时完成室内软装配件的采购、安装与调试工作。
第三季度：开展5号楼、6号楼正式运营的筹备工作并投入使用。</t>
  </si>
  <si>
    <t>攀枝花阳光旅居酒店管理有限公司</t>
  </si>
  <si>
    <t>区文广旅局
王志平
13882311519</t>
  </si>
  <si>
    <t>攀枝花市仁和区低空经济产业发展项目</t>
  </si>
  <si>
    <t>对吉祥驾校旧址13574平方米场地进行全面清理与翻修，配备无人机以及无人机训练相关设备，打造无人机训练基地。对场地3000平方米，建筑改造为无人机理论知识教学用房及CAAC驾驶证培训考试考点用房，并配备考试设施设备。对场地140平方米建筑物改造为无人机展厅，购置相关设备设施。配套建设蓄水池、水塔、污水循环处理设施、给排水、电气、照明等工程，构建功能完备的无人机飞行培训基地。</t>
  </si>
  <si>
    <t>一季度：完成前期手续办理，开展水电气配套基础设施施工；
二季度：开展厂房改造和设备购置；
三季度：开展室内装修，场地布置等工作；
四季度：完成建设。</t>
  </si>
  <si>
    <t>攀枝花市和翼通用航空有限公司</t>
  </si>
  <si>
    <t>罗燕</t>
  </si>
  <si>
    <t>区发改局
余现川
13882337860</t>
  </si>
  <si>
    <t>攀枝花市仁和区60万千瓦光伏发电项目</t>
  </si>
  <si>
    <t>太平乡、前进、中坝、仁和镇</t>
  </si>
  <si>
    <t>总装机容量60万千瓦的集中式光伏发电工程。</t>
  </si>
  <si>
    <t>一季度：编制项目初步实施方案报省能源局；                       二季度：开展项目法人优选和备案；
三季度：完成项目相关专题手续办理；
四季度：完成内部投决并开工建设；</t>
  </si>
  <si>
    <t>四川攀枝花仁和抽水蓄能电站</t>
  </si>
  <si>
    <t>2026-2032年</t>
  </si>
  <si>
    <t>电站装机容量120万千瓦。</t>
  </si>
  <si>
    <t>一季度：完成项目可研报告审查、批复。
二季度：与三峡建工集团签订项目投资协议。完成项目投资决策，启动招标采购工作；同步办理项目开工手续。
三季度：完成项目招投标；取得开工手续行政审批，力争10月开工建设。
四季度：力争完成主体工程“三通一平”和营地建设。</t>
  </si>
  <si>
    <t>攀枝花三峡建工</t>
  </si>
  <si>
    <t>仁和区大龙潭10万千瓦风电项目</t>
  </si>
  <si>
    <t>大龙潭彝族乡、大田镇</t>
  </si>
  <si>
    <t>在仁和区大龙潭、大田镇建设10万千瓦风电项目，并配套建设一座220千伏升压汇集站，一回220千伏送出线路，新建线路长度约13公里</t>
  </si>
  <si>
    <t>一季度：完成项目业主优选；
二季度：完成项目核准及开工前期手续办理；
三季度：进场道路开工建设；
四季度：开始风机基础浇筑及设备采购。</t>
  </si>
  <si>
    <t>攀枝花大京新能源有限公司</t>
  </si>
  <si>
    <t>仁和区分布式光伏发电项目</t>
  </si>
  <si>
    <t>同德镇、布德镇、前进镇、中坝乡、大田镇、大龙潭彝族乡、太平乡、福田镇</t>
  </si>
  <si>
    <t>在同德镇、布德镇建设2万千瓦分布式光伏；前进镇、中坝乡建设2万千瓦分布式光伏；大田镇、大龙潭彝族乡建设3万千瓦分布式光伏；太平乡、福田镇建设3万千瓦分布式光伏。</t>
  </si>
  <si>
    <t>一季度：完成2万千瓦分布式光伏建设；
二季度：完成2万千瓦分布式光伏建设；
三季度：完成3万千瓦分布式光伏建设；
四季度：完成3万千瓦分布式光伏建设。</t>
  </si>
  <si>
    <t>攀枝花市仁和区大龙潭彝族乡20万千瓦集中式光伏项目</t>
  </si>
  <si>
    <t>大龙潭彝族乡、金江镇</t>
  </si>
  <si>
    <t>在仁和区大龙潭彝族乡、金江镇分别建设10万千瓦光伏发电项目，并配套建设220kV升压汇集站，220kV送出线路，新建线路长度约8公里。</t>
  </si>
  <si>
    <t>一季度：完成年度开发方案评审；
二季度：完成项目业主优选；
三季度：完成项目备案及开工前手续办理；
四季度：开工建设。</t>
  </si>
  <si>
    <t>待优选</t>
  </si>
  <si>
    <t>仁和区42万千瓦集中式光伏项目</t>
  </si>
  <si>
    <t>仁和镇、同德镇、布德镇、大龙潭彝族乡</t>
  </si>
  <si>
    <t>在仁和区仁和镇、同德镇、布德镇、大龙潭彝族乡建设总装机42万千瓦光伏发电项目。</t>
  </si>
  <si>
    <t>一季度：完成项目初步实施方案并上报省发改委（省能源局）；
二季度：项目初步实施方案通过省发改委（省能源局）评审，完成项目业主优选；
三季度：完成项目备案及开工前手续办理；
四季度：开工建设。</t>
  </si>
  <si>
    <t>仁和区“新能源+采煤沉陷区综合治理”26万千瓦集中式光伏项目</t>
  </si>
  <si>
    <t>在仁和区太平乡采煤沉陷区建设总装机26万千瓦光伏发电项目。</t>
  </si>
  <si>
    <t>二季度：完成项目初步实施方案并通过省发改委（省能源局）评审；
三季度：完成项目业主优选；
四季度：完成项目备案及开工前手续办理，开工建设。</t>
  </si>
  <si>
    <t>2026年财政衔接资金项目</t>
  </si>
  <si>
    <t>大龙潭乡大龙潭村等60个村</t>
  </si>
  <si>
    <t>在大龙潭乡大龙潭村等60个村开展基础设施短板、产业发展、农村人居环境整治等建设。</t>
  </si>
  <si>
    <t>一季度：3月31日前项目开工建设；
二季度：6月30日前完成项目建设任务的50%；
三季度：9月30日前完成项目建设任务的80%；
四季度：12月31日前完成项目建设，进行项目验收及报账。</t>
  </si>
  <si>
    <t>区农业农村局
龚兴建
15984566999</t>
  </si>
  <si>
    <t>仁和区人和兴工蔬菜肉类产业农产品加工项目（中央启禾厨房建设项目）</t>
  </si>
  <si>
    <t>攀枝花南站南侧</t>
  </si>
  <si>
    <t>主要新建设城市中央仓1.5万平方米，共两栋单体，其中一栋1.3万平方米 ；另一栋0.2万平方米新建直销仓储分拣中心1万平方米、新建现代冷链物流中心1万平方米及配套设施设备购置和园区附属配套基础设施</t>
  </si>
  <si>
    <t>一季度：完成场平工作，启动1期厂房主体建设及设备采购；
二季度：完成第1期厂房主体建设及设备安装，及1期建设内容的结算、验收、报账、付款和中期评估工作；
三季度：待2期资金下达，开展厂房的主体建设；
四季度：完成2期厂房主体建设，启动仓储用房建设。</t>
  </si>
  <si>
    <t>攀枝花市人和兴工光电科技有限公司</t>
  </si>
  <si>
    <t>区农业农村局
江元军
13982372052</t>
  </si>
  <si>
    <r>
      <rPr>
        <sz val="10"/>
        <rFont val="宋体"/>
        <charset val="134"/>
        <scheme val="minor"/>
      </rPr>
      <t>2025</t>
    </r>
    <r>
      <rPr>
        <sz val="10"/>
        <rFont val="宋体"/>
        <charset val="134"/>
      </rPr>
      <t>年农业生产社会化服务项目</t>
    </r>
  </si>
  <si>
    <r>
      <rPr>
        <sz val="10"/>
        <rFont val="宋体"/>
        <charset val="134"/>
      </rPr>
      <t>大龙潭彝族乡等</t>
    </r>
    <r>
      <rPr>
        <sz val="10"/>
        <rFont val="Times New Roman"/>
        <charset val="0"/>
      </rPr>
      <t>8</t>
    </r>
    <r>
      <rPr>
        <sz val="10"/>
        <rFont val="宋体"/>
        <charset val="134"/>
      </rPr>
      <t>个乡镇</t>
    </r>
  </si>
  <si>
    <r>
      <rPr>
        <sz val="10"/>
        <rFont val="宋体"/>
        <charset val="134"/>
        <scheme val="minor"/>
      </rPr>
      <t>2026</t>
    </r>
    <r>
      <rPr>
        <sz val="11"/>
        <rFont val="宋体"/>
        <charset val="134"/>
      </rPr>
      <t>年</t>
    </r>
  </si>
  <si>
    <r>
      <rPr>
        <sz val="11"/>
        <rFont val="宋体"/>
        <charset val="134"/>
      </rPr>
      <t>在</t>
    </r>
    <r>
      <rPr>
        <sz val="11"/>
        <rFont val="Times New Roman"/>
        <charset val="0"/>
      </rPr>
      <t>6</t>
    </r>
    <r>
      <rPr>
        <sz val="11"/>
        <rFont val="宋体"/>
        <charset val="134"/>
      </rPr>
      <t>个乡镇</t>
    </r>
    <r>
      <rPr>
        <sz val="11"/>
        <rFont val="Times New Roman"/>
        <charset val="0"/>
      </rPr>
      <t>14</t>
    </r>
    <r>
      <rPr>
        <sz val="11"/>
        <rFont val="宋体"/>
        <charset val="134"/>
      </rPr>
      <t>个村实施芒果耕、种、防、收四个环节农业社会化服务</t>
    </r>
    <r>
      <rPr>
        <sz val="11"/>
        <rFont val="Times New Roman"/>
        <charset val="0"/>
      </rPr>
      <t>9.2308</t>
    </r>
    <r>
      <rPr>
        <sz val="11"/>
        <rFont val="宋体"/>
        <charset val="134"/>
      </rPr>
      <t>万亩；建设一个区域农业社会化服务中心。</t>
    </r>
  </si>
  <si>
    <r>
      <rPr>
        <sz val="10"/>
        <rFont val="宋体"/>
        <charset val="134"/>
        <scheme val="minor"/>
      </rPr>
      <t>1</t>
    </r>
    <r>
      <rPr>
        <sz val="11"/>
        <rFont val="宋体"/>
        <charset val="134"/>
      </rPr>
      <t>月</t>
    </r>
  </si>
  <si>
    <t>一季度：完成工程的30%；
二季度：完成工程的54%；
三季度：完成工程的80%；
四季度：完成项目建设。</t>
  </si>
  <si>
    <r>
      <rPr>
        <sz val="10"/>
        <rFont val="宋体"/>
        <charset val="134"/>
      </rPr>
      <t>区农业农村局</t>
    </r>
    <r>
      <rPr>
        <sz val="10"/>
        <rFont val="Times New Roman"/>
        <charset val="0"/>
      </rPr>
      <t xml:space="preserve">
</t>
    </r>
    <r>
      <rPr>
        <sz val="10"/>
        <rFont val="宋体"/>
        <charset val="134"/>
      </rPr>
      <t>江元军</t>
    </r>
    <r>
      <rPr>
        <sz val="10"/>
        <rFont val="Times New Roman"/>
        <charset val="0"/>
      </rPr>
      <t xml:space="preserve">
13982372052</t>
    </r>
  </si>
  <si>
    <r>
      <rPr>
        <sz val="10"/>
        <rFont val="宋体"/>
        <charset val="134"/>
        <scheme val="minor"/>
      </rPr>
      <t>2025</t>
    </r>
    <r>
      <rPr>
        <sz val="10"/>
        <rFont val="宋体"/>
        <charset val="134"/>
      </rPr>
      <t>年国家产业强镇福田镇建设项目（二期）</t>
    </r>
  </si>
  <si>
    <r>
      <rPr>
        <sz val="10"/>
        <rFont val="宋体"/>
        <charset val="134"/>
      </rPr>
      <t>改造提升宜机化示范基地</t>
    </r>
    <r>
      <rPr>
        <sz val="10"/>
        <rFont val="Times New Roman"/>
        <charset val="0"/>
      </rPr>
      <t xml:space="preserve"> 400 </t>
    </r>
    <r>
      <rPr>
        <sz val="10"/>
        <rFont val="宋体"/>
        <charset val="134"/>
      </rPr>
      <t>亩，配套设施农业、水肥一体化滴灌设施</t>
    </r>
    <r>
      <rPr>
        <sz val="10"/>
        <rFont val="Times New Roman"/>
        <charset val="0"/>
      </rPr>
      <t xml:space="preserve">350 </t>
    </r>
    <r>
      <rPr>
        <sz val="10"/>
        <rFont val="宋体"/>
        <charset val="134"/>
      </rPr>
      <t>亩，进行蓝莓新品种示范推广</t>
    </r>
    <r>
      <rPr>
        <sz val="10"/>
        <rFont val="Times New Roman"/>
        <charset val="0"/>
      </rPr>
      <t xml:space="preserve">350 </t>
    </r>
    <r>
      <rPr>
        <sz val="10"/>
        <rFont val="宋体"/>
        <charset val="134"/>
      </rPr>
      <t>亩，打造攀西蓝莓知名品牌及市场推广营销；农产品深加工中心建设。</t>
    </r>
  </si>
  <si>
    <r>
      <rPr>
        <sz val="10"/>
        <rFont val="宋体"/>
        <charset val="134"/>
        <scheme val="minor"/>
      </rPr>
      <t>一季度：收集基础信息，正在加强向上对接；</t>
    </r>
    <r>
      <rPr>
        <sz val="10"/>
        <rFont val="Times New Roman"/>
        <charset val="0"/>
      </rPr>
      <t xml:space="preserve">
</t>
    </r>
    <r>
      <rPr>
        <sz val="10"/>
        <rFont val="宋体"/>
        <charset val="134"/>
      </rPr>
      <t>二季度：编制完善建设方案，审批开工；</t>
    </r>
    <r>
      <rPr>
        <sz val="10"/>
        <rFont val="Times New Roman"/>
        <charset val="0"/>
      </rPr>
      <t xml:space="preserve">
</t>
    </r>
    <r>
      <rPr>
        <sz val="10"/>
        <rFont val="宋体"/>
        <charset val="134"/>
      </rPr>
      <t>三季度：完成工程的</t>
    </r>
    <r>
      <rPr>
        <sz val="10"/>
        <rFont val="Times New Roman"/>
        <charset val="0"/>
      </rPr>
      <t>50%</t>
    </r>
    <r>
      <rPr>
        <sz val="10"/>
        <rFont val="宋体"/>
        <charset val="134"/>
      </rPr>
      <t>；</t>
    </r>
    <r>
      <rPr>
        <sz val="10"/>
        <rFont val="Times New Roman"/>
        <charset val="0"/>
      </rPr>
      <t xml:space="preserve">
</t>
    </r>
    <r>
      <rPr>
        <sz val="10"/>
        <rFont val="宋体"/>
        <charset val="134"/>
      </rPr>
      <t>四季度：完成项目建设。</t>
    </r>
  </si>
  <si>
    <r>
      <rPr>
        <sz val="10"/>
        <rFont val="宋体"/>
        <charset val="134"/>
      </rPr>
      <t xml:space="preserve">区农业农村局
夏敏
</t>
    </r>
    <r>
      <rPr>
        <sz val="10"/>
        <rFont val="Times New Roman"/>
        <charset val="0"/>
      </rPr>
      <t>13882330187</t>
    </r>
  </si>
  <si>
    <t>仁和区片区化推进和美乡村建设</t>
  </si>
  <si>
    <t>仁和镇、大田镇</t>
  </si>
  <si>
    <r>
      <rPr>
        <sz val="10"/>
        <rFont val="宋体"/>
        <charset val="134"/>
      </rPr>
      <t>仁和区片区化推进乡村建设共涉及行政村</t>
    </r>
    <r>
      <rPr>
        <sz val="10"/>
        <rFont val="Times New Roman"/>
        <charset val="0"/>
      </rPr>
      <t>6</t>
    </r>
    <r>
      <rPr>
        <sz val="10"/>
        <rFont val="宋体"/>
        <charset val="134"/>
      </rPr>
      <t>个，主要围绕农村创富共同体建设、宜居宜业和美乡村打造、农村补短焕新开展项目建设，拟建设项目</t>
    </r>
    <r>
      <rPr>
        <sz val="10"/>
        <rFont val="Times New Roman"/>
        <charset val="0"/>
      </rPr>
      <t>82</t>
    </r>
    <r>
      <rPr>
        <sz val="10"/>
        <rFont val="宋体"/>
        <charset val="134"/>
      </rPr>
      <t>个，总投资</t>
    </r>
    <r>
      <rPr>
        <sz val="10"/>
        <rFont val="Times New Roman"/>
        <charset val="0"/>
      </rPr>
      <t>19268.74</t>
    </r>
    <r>
      <rPr>
        <sz val="10"/>
        <rFont val="宋体"/>
        <charset val="134"/>
      </rPr>
      <t>万元</t>
    </r>
  </si>
  <si>
    <r>
      <rPr>
        <sz val="10"/>
        <rFont val="宋体"/>
        <charset val="134"/>
        <scheme val="minor"/>
      </rPr>
      <t>一季度：</t>
    </r>
    <r>
      <rPr>
        <sz val="10"/>
        <rFont val="Times New Roman"/>
        <charset val="134"/>
      </rPr>
      <t>1</t>
    </r>
    <r>
      <rPr>
        <sz val="10"/>
        <rFont val="宋体"/>
        <charset val="134"/>
      </rPr>
      <t>月启动项目建设前期工作；</t>
    </r>
    <r>
      <rPr>
        <sz val="10"/>
        <rFont val="Times New Roman"/>
        <charset val="134"/>
      </rPr>
      <t xml:space="preserve">
</t>
    </r>
    <r>
      <rPr>
        <sz val="10"/>
        <rFont val="宋体"/>
        <charset val="134"/>
      </rPr>
      <t>二季度：</t>
    </r>
    <r>
      <rPr>
        <sz val="10"/>
        <rFont val="Times New Roman"/>
        <charset val="134"/>
      </rPr>
      <t>5</t>
    </r>
    <r>
      <rPr>
        <sz val="10"/>
        <rFont val="宋体"/>
        <charset val="134"/>
      </rPr>
      <t>月底前完成项目建设前期工作；</t>
    </r>
    <r>
      <rPr>
        <sz val="10"/>
        <rFont val="Times New Roman"/>
        <charset val="134"/>
      </rPr>
      <t xml:space="preserve">
</t>
    </r>
    <r>
      <rPr>
        <sz val="10"/>
        <rFont val="宋体"/>
        <charset val="134"/>
      </rPr>
      <t>三季度：开展项目建设；</t>
    </r>
    <r>
      <rPr>
        <sz val="10"/>
        <rFont val="Times New Roman"/>
        <charset val="134"/>
      </rPr>
      <t xml:space="preserve">
</t>
    </r>
    <r>
      <rPr>
        <sz val="10"/>
        <rFont val="宋体"/>
        <charset val="134"/>
      </rPr>
      <t>四季度：</t>
    </r>
    <r>
      <rPr>
        <sz val="10"/>
        <rFont val="Times New Roman"/>
        <charset val="134"/>
      </rPr>
      <t>12</t>
    </r>
    <r>
      <rPr>
        <sz val="10"/>
        <rFont val="宋体"/>
        <charset val="134"/>
      </rPr>
      <t>月底前项目竣工及完成验收。</t>
    </r>
  </si>
  <si>
    <t>仁和镇人民政府、大田镇人民政府</t>
  </si>
  <si>
    <t>攀枝花市仁和区魔芋现代种植园建设项目。</t>
  </si>
  <si>
    <t>啊喇乡、大龙潭乡、大田镇、前进镇、中坝乡、太平乡</t>
  </si>
  <si>
    <r>
      <rPr>
        <sz val="10"/>
        <rFont val="宋体"/>
        <charset val="134"/>
        <scheme val="minor"/>
      </rPr>
      <t>2026-2027</t>
    </r>
    <r>
      <rPr>
        <sz val="11"/>
        <rFont val="宋体"/>
        <charset val="134"/>
      </rPr>
      <t>年</t>
    </r>
  </si>
  <si>
    <r>
      <rPr>
        <sz val="10"/>
        <rFont val="宋体"/>
        <charset val="134"/>
        <scheme val="minor"/>
      </rPr>
      <t>建设魔芋种植基地</t>
    </r>
    <r>
      <rPr>
        <sz val="11"/>
        <rFont val="Times New Roman"/>
        <charset val="0"/>
      </rPr>
      <t xml:space="preserve"> 3000 </t>
    </r>
    <r>
      <rPr>
        <sz val="11"/>
        <rFont val="宋体"/>
        <charset val="134"/>
      </rPr>
      <t>亩，农产品加工厂房</t>
    </r>
    <r>
      <rPr>
        <sz val="11"/>
        <rFont val="Times New Roman"/>
        <charset val="0"/>
      </rPr>
      <t xml:space="preserve"> 1000 </t>
    </r>
    <r>
      <rPr>
        <sz val="11"/>
        <rFont val="宋体"/>
        <charset val="134"/>
      </rPr>
      <t>㎡，配套园区安防、田间道路及室外总平等附属工程，并配备生产设施装备、农机等现代装备。</t>
    </r>
  </si>
  <si>
    <t>前期手续均已办理完成，完成资金争取。</t>
  </si>
  <si>
    <r>
      <rPr>
        <sz val="10"/>
        <rFont val="宋体"/>
        <charset val="134"/>
        <scheme val="minor"/>
      </rPr>
      <t>区农业农村局
沙万林</t>
    </r>
    <r>
      <rPr>
        <sz val="10"/>
        <rFont val="Times New Roman"/>
        <charset val="0"/>
      </rPr>
      <t>13550939873</t>
    </r>
  </si>
  <si>
    <t>仁和区平地镇高山葡萄产业园建设项目</t>
  </si>
  <si>
    <r>
      <rPr>
        <sz val="10"/>
        <rFont val="宋体"/>
        <charset val="134"/>
        <scheme val="minor"/>
      </rPr>
      <t>提档升级</t>
    </r>
    <r>
      <rPr>
        <sz val="11"/>
        <rFont val="Times New Roman"/>
        <charset val="0"/>
      </rPr>
      <t>600</t>
    </r>
    <r>
      <rPr>
        <sz val="11"/>
        <rFont val="宋体"/>
        <charset val="134"/>
      </rPr>
      <t>亩葡萄标准化基地，含</t>
    </r>
    <r>
      <rPr>
        <sz val="11"/>
        <rFont val="Times New Roman"/>
        <charset val="0"/>
      </rPr>
      <t>100</t>
    </r>
    <r>
      <rPr>
        <sz val="11"/>
        <rFont val="宋体"/>
        <charset val="134"/>
      </rPr>
      <t>亩葡萄新品种引进种植示范推广区；打造攀西阳光葡萄知名品牌，提升改造</t>
    </r>
    <r>
      <rPr>
        <sz val="11"/>
        <rFont val="Times New Roman"/>
        <charset val="0"/>
      </rPr>
      <t>2398</t>
    </r>
    <r>
      <rPr>
        <sz val="11"/>
        <rFont val="宋体"/>
        <charset val="134"/>
      </rPr>
      <t>平方米的葡萄加工厂房。</t>
    </r>
  </si>
  <si>
    <t>攀枝花市阳光河谷种植有限责任公司</t>
  </si>
  <si>
    <t>仁和区科技共富农场智能育苗基地建设项目</t>
  </si>
  <si>
    <t>建设种子研发中心、科研育种基地、新品种展示基地、繁育基地、采摘区。</t>
  </si>
  <si>
    <t>向上申报项目，完成资金争取。</t>
  </si>
  <si>
    <r>
      <rPr>
        <sz val="10"/>
        <rFont val="宋体"/>
        <charset val="134"/>
        <scheme val="major"/>
      </rPr>
      <t>区农业农村局
倪承梅</t>
    </r>
    <r>
      <rPr>
        <sz val="11"/>
        <rFont val="宋体"/>
        <charset val="0"/>
        <scheme val="major"/>
      </rPr>
      <t>13547648426</t>
    </r>
  </si>
  <si>
    <t>罗汉果全产业链建设项目</t>
  </si>
  <si>
    <r>
      <rPr>
        <sz val="10"/>
        <rFont val="宋体"/>
        <charset val="134"/>
        <scheme val="minor"/>
      </rPr>
      <t>建设</t>
    </r>
    <r>
      <rPr>
        <sz val="10"/>
        <rFont val="宋体"/>
        <charset val="0"/>
        <scheme val="minor"/>
      </rPr>
      <t>5000</t>
    </r>
    <r>
      <rPr>
        <sz val="10"/>
        <rFont val="宋体"/>
        <charset val="134"/>
        <scheme val="minor"/>
      </rPr>
      <t>亩高标准罗汉果种植基地，并配套占地约</t>
    </r>
    <r>
      <rPr>
        <sz val="10"/>
        <rFont val="宋体"/>
        <charset val="0"/>
        <scheme val="minor"/>
      </rPr>
      <t>100</t>
    </r>
    <r>
      <rPr>
        <sz val="10"/>
        <rFont val="宋体"/>
        <charset val="134"/>
        <scheme val="minor"/>
      </rPr>
      <t>亩的罗汉果深加工园区，实现从初级加工到高附加值产品的全产业链，打造集品种繁育、绿色种植、精深加工、品牌营销、农旅融合于一体的罗汉果全产业链示范区。</t>
    </r>
  </si>
  <si>
    <r>
      <rPr>
        <sz val="10"/>
        <rFont val="宋体"/>
        <charset val="134"/>
        <scheme val="minor"/>
      </rPr>
      <t>区农业农村局
沙万林</t>
    </r>
    <r>
      <rPr>
        <sz val="11"/>
        <rFont val="Times New Roman"/>
        <charset val="0"/>
      </rPr>
      <t>13550939873</t>
    </r>
  </si>
  <si>
    <t>仁和区石榴产业融合示范园建设项目</t>
  </si>
  <si>
    <r>
      <rPr>
        <sz val="10"/>
        <rFont val="宋体"/>
        <charset val="0"/>
        <scheme val="minor"/>
      </rPr>
      <t>2026-2027</t>
    </r>
    <r>
      <rPr>
        <sz val="10"/>
        <rFont val="宋体"/>
        <charset val="134"/>
        <scheme val="minor"/>
      </rPr>
      <t>年</t>
    </r>
  </si>
  <si>
    <r>
      <rPr>
        <sz val="10"/>
        <rFont val="宋体"/>
        <charset val="134"/>
        <scheme val="minor"/>
      </rPr>
      <t>建设石榴现代产业园区</t>
    </r>
    <r>
      <rPr>
        <sz val="10"/>
        <rFont val="Times New Roman"/>
        <charset val="0"/>
      </rPr>
      <t>1.5</t>
    </r>
    <r>
      <rPr>
        <sz val="10"/>
        <rFont val="宋体"/>
        <charset val="134"/>
      </rPr>
      <t>万亩，实施品种改良、水肥一体化灌溉设施建设、标准化种植示范基地建设，完善仓储冷链物流、分选交易、品牌包装、电商孵化、专业社会化服务等功能。</t>
    </r>
  </si>
  <si>
    <r>
      <rPr>
        <sz val="10"/>
        <rFont val="宋体"/>
        <charset val="134"/>
        <scheme val="minor"/>
      </rPr>
      <t>4</t>
    </r>
    <r>
      <rPr>
        <sz val="10"/>
        <rFont val="宋体"/>
        <charset val="134"/>
      </rPr>
      <t>月</t>
    </r>
  </si>
  <si>
    <t>一季度：完成资金争取工作；
二季度：项目开工建设，开展灌溉设施及标准化基地等工程建设，完成工程量的20%；
三季度：开展灌溉设施及标准化基地等工程建设，完成工程量的40%；
四季度：开展灌溉设施及标准化基地等工程建设，完成工程量的60%。</t>
  </si>
  <si>
    <t>区农业农村局
陆佳华
15328141874</t>
  </si>
  <si>
    <t>仁和区基层医疗机构能力提升项目</t>
  </si>
  <si>
    <t>为平地、同德两个次中心各配备救护车1台，对基层医疗机构到期的彩超、DR等进行更新采购</t>
  </si>
  <si>
    <t>2月</t>
  </si>
  <si>
    <t>一季度：开展2辆救护车采购工作。
二季度：完成救护车采购验收工作；开展彩超、DR邓设备采购实施方案编制，采购需求挂网。
三季度：开展彩超、DR等设备采购工作，采购公告挂网。
四季度：彩超、DR等设备安装、验收。</t>
  </si>
  <si>
    <t>攀枝花市仁和区卫生健康局</t>
  </si>
  <si>
    <t>区卫生健康局
曲晨
15881294998
黄永彬
18080782851</t>
  </si>
  <si>
    <t>仁和区人民医院医疗服务能力提升项目</t>
  </si>
  <si>
    <t>1.以县域急诊急救、临床服务五大中心建设为重点，配置必要设施设备，补齐县域专科能力短板，提高县域就诊率。
2.配备危重病人监护（ICU）设备各2个单元。 
3.建设医学影像中心信息系统平台，部署AI辅助诊断模块与标准化数据处理系统，引入云资源服务实现影像数据灵活存储计算，降低建设运维成本；完善相关设施设备，实现远程影像中心在成员单位全覆盖</t>
  </si>
  <si>
    <t>一季度：确定项目需求清单，开展市场调研，确定设备参数等信息。
二季度：完成采购任务的10%。
三季度：完成采购任务的45%。
四季度：完成采购任务的100%。</t>
  </si>
  <si>
    <t>仁和区普达中学建设工程项目</t>
  </si>
  <si>
    <t>2026—2028年</t>
  </si>
  <si>
    <r>
      <rPr>
        <sz val="10"/>
        <rFont val="宋体"/>
        <charset val="134"/>
        <scheme val="minor"/>
      </rPr>
      <t>新建学校占地面积</t>
    </r>
    <r>
      <rPr>
        <sz val="10"/>
        <rFont val="Times New Roman"/>
        <charset val="0"/>
      </rPr>
      <t>107</t>
    </r>
    <r>
      <rPr>
        <sz val="10"/>
        <rFont val="宋体"/>
        <charset val="134"/>
      </rPr>
      <t>亩，总建筑面积约</t>
    </r>
    <r>
      <rPr>
        <sz val="10"/>
        <rFont val="Times New Roman"/>
        <charset val="0"/>
      </rPr>
      <t>42000</t>
    </r>
    <r>
      <rPr>
        <sz val="10"/>
        <rFont val="宋体"/>
        <charset val="134"/>
      </rPr>
      <t>平方米，包括新建教学楼和综合楼</t>
    </r>
    <r>
      <rPr>
        <sz val="10"/>
        <rFont val="Times New Roman"/>
        <charset val="0"/>
      </rPr>
      <t>15000</t>
    </r>
    <r>
      <rPr>
        <sz val="10"/>
        <rFont val="宋体"/>
        <charset val="134"/>
      </rPr>
      <t>平方米，学生宿舍</t>
    </r>
    <r>
      <rPr>
        <sz val="10"/>
        <rFont val="Times New Roman"/>
        <charset val="0"/>
      </rPr>
      <t>11000</t>
    </r>
    <r>
      <rPr>
        <sz val="10"/>
        <rFont val="宋体"/>
        <charset val="134"/>
      </rPr>
      <t>平方米，食堂</t>
    </r>
    <r>
      <rPr>
        <sz val="10"/>
        <rFont val="Times New Roman"/>
        <charset val="0"/>
      </rPr>
      <t>3750</t>
    </r>
    <r>
      <rPr>
        <sz val="10"/>
        <rFont val="宋体"/>
        <charset val="134"/>
      </rPr>
      <t>平方米，体育馆</t>
    </r>
    <r>
      <rPr>
        <sz val="10"/>
        <rFont val="Times New Roman"/>
        <charset val="0"/>
      </rPr>
      <t>2500</t>
    </r>
    <r>
      <rPr>
        <sz val="10"/>
        <rFont val="宋体"/>
        <charset val="134"/>
      </rPr>
      <t>平方米，图书馆、报告厅、校史馆、行政办公楼、门卫室、监控室等约</t>
    </r>
    <r>
      <rPr>
        <sz val="10"/>
        <rFont val="Times New Roman"/>
        <charset val="0"/>
      </rPr>
      <t>7750</t>
    </r>
    <r>
      <rPr>
        <sz val="10"/>
        <rFont val="宋体"/>
        <charset val="134"/>
      </rPr>
      <t>平方米</t>
    </r>
    <r>
      <rPr>
        <sz val="10"/>
        <rFont val="Times New Roman"/>
        <charset val="0"/>
      </rPr>
      <t>;</t>
    </r>
    <r>
      <rPr>
        <sz val="10"/>
        <rFont val="宋体"/>
        <charset val="134"/>
      </rPr>
      <t>地下室</t>
    </r>
    <r>
      <rPr>
        <sz val="10"/>
        <rFont val="Times New Roman"/>
        <charset val="0"/>
      </rPr>
      <t>2000</t>
    </r>
    <r>
      <rPr>
        <sz val="10"/>
        <rFont val="宋体"/>
        <charset val="134"/>
      </rPr>
      <t>平方米</t>
    </r>
    <r>
      <rPr>
        <sz val="10"/>
        <rFont val="Times New Roman"/>
        <charset val="0"/>
      </rPr>
      <t>;</t>
    </r>
    <r>
      <rPr>
        <sz val="10"/>
        <rFont val="宋体"/>
        <charset val="134"/>
      </rPr>
      <t>新修建室外运动场</t>
    </r>
    <r>
      <rPr>
        <sz val="10"/>
        <rFont val="Times New Roman"/>
        <charset val="0"/>
      </rPr>
      <t>23000</t>
    </r>
    <r>
      <rPr>
        <sz val="10"/>
        <rFont val="宋体"/>
        <charset val="134"/>
      </rPr>
      <t>平方米及配套设施建设</t>
    </r>
    <r>
      <rPr>
        <sz val="10"/>
        <rFont val="Times New Roman"/>
        <charset val="0"/>
      </rPr>
      <t>(</t>
    </r>
    <r>
      <rPr>
        <sz val="10"/>
        <rFont val="宋体"/>
        <charset val="134"/>
      </rPr>
      <t>场坪</t>
    </r>
    <r>
      <rPr>
        <sz val="10"/>
        <rFont val="Times New Roman"/>
        <charset val="0"/>
      </rPr>
      <t>:</t>
    </r>
    <r>
      <rPr>
        <sz val="10"/>
        <rFont val="宋体"/>
        <charset val="134"/>
      </rPr>
      <t>土石方、挡墙、围墙、绿化、管道等</t>
    </r>
    <r>
      <rPr>
        <sz val="10"/>
        <rFont val="Times New Roman"/>
        <charset val="0"/>
      </rPr>
      <t>);</t>
    </r>
    <r>
      <rPr>
        <sz val="10"/>
        <rFont val="宋体"/>
        <charset val="134"/>
      </rPr>
      <t>购置教育教学所需设备及信息化设备。</t>
    </r>
  </si>
  <si>
    <r>
      <rPr>
        <sz val="10"/>
        <rFont val="宋体"/>
        <charset val="134"/>
        <scheme val="minor"/>
      </rPr>
      <t>5</t>
    </r>
    <r>
      <rPr>
        <sz val="10"/>
        <rFont val="宋体"/>
        <charset val="134"/>
      </rPr>
      <t>月</t>
    </r>
  </si>
  <si>
    <r>
      <rPr>
        <sz val="10"/>
        <rFont val="宋体"/>
        <charset val="134"/>
        <scheme val="minor"/>
      </rPr>
      <t>一季度：开展水土保持方案、地质灾害评估、环境影响评估、社会稳定风险评估、健康影响评估工作等前期工作，完成监理单位公开招投标工作；</t>
    </r>
    <r>
      <rPr>
        <sz val="10"/>
        <rFont val="Times New Roman"/>
        <charset val="0"/>
      </rPr>
      <t xml:space="preserve">
</t>
    </r>
    <r>
      <rPr>
        <sz val="10"/>
        <rFont val="宋体"/>
        <charset val="134"/>
      </rPr>
      <t>二季度：施工单位进场施工，开展场平和挡墙施工；</t>
    </r>
    <r>
      <rPr>
        <sz val="10"/>
        <rFont val="Times New Roman"/>
        <charset val="0"/>
      </rPr>
      <t xml:space="preserve">
</t>
    </r>
    <r>
      <rPr>
        <sz val="10"/>
        <rFont val="宋体"/>
        <charset val="134"/>
      </rPr>
      <t>三季度：开展主体基础施工；</t>
    </r>
    <r>
      <rPr>
        <sz val="10"/>
        <rFont val="Times New Roman"/>
        <charset val="0"/>
      </rPr>
      <t xml:space="preserve">
</t>
    </r>
    <r>
      <rPr>
        <sz val="10"/>
        <rFont val="宋体"/>
        <charset val="134"/>
      </rPr>
      <t>四季度：主体完成</t>
    </r>
    <r>
      <rPr>
        <sz val="10"/>
        <rFont val="Times New Roman"/>
        <charset val="0"/>
      </rPr>
      <t>30%</t>
    </r>
    <r>
      <rPr>
        <sz val="10"/>
        <rFont val="宋体"/>
        <charset val="134"/>
      </rPr>
      <t>工程量。</t>
    </r>
  </si>
  <si>
    <t>区教体局</t>
  </si>
  <si>
    <r>
      <rPr>
        <sz val="10"/>
        <rFont val="宋体"/>
        <charset val="134"/>
        <scheme val="minor"/>
      </rPr>
      <t>区教体局
高露予</t>
    </r>
    <r>
      <rPr>
        <sz val="10"/>
        <rFont val="Times New Roman"/>
        <charset val="0"/>
      </rPr>
      <t>13882301730</t>
    </r>
  </si>
  <si>
    <t>普达阳光蓝色星球全民健身运动中心项目</t>
  </si>
  <si>
    <r>
      <rPr>
        <sz val="10"/>
        <rFont val="宋体"/>
        <charset val="134"/>
        <scheme val="minor"/>
      </rPr>
      <t>新建室内网球场</t>
    </r>
    <r>
      <rPr>
        <sz val="10"/>
        <rFont val="Times New Roman"/>
        <charset val="0"/>
      </rPr>
      <t>2</t>
    </r>
    <r>
      <rPr>
        <sz val="10"/>
        <rFont val="宋体"/>
        <charset val="134"/>
      </rPr>
      <t>片、室内羽毛球场</t>
    </r>
    <r>
      <rPr>
        <sz val="10"/>
        <rFont val="Times New Roman"/>
        <charset val="0"/>
      </rPr>
      <t>6</t>
    </r>
    <r>
      <rPr>
        <sz val="10"/>
        <rFont val="宋体"/>
        <charset val="134"/>
      </rPr>
      <t>片、室外篮球场</t>
    </r>
    <r>
      <rPr>
        <sz val="10"/>
        <rFont val="Times New Roman"/>
        <charset val="0"/>
      </rPr>
      <t>2</t>
    </r>
    <r>
      <rPr>
        <sz val="10"/>
        <rFont val="宋体"/>
        <charset val="134"/>
      </rPr>
      <t>片，攀爬类极限乐园</t>
    </r>
    <r>
      <rPr>
        <sz val="10"/>
        <rFont val="Times New Roman"/>
        <charset val="0"/>
      </rPr>
      <t>1</t>
    </r>
    <r>
      <rPr>
        <sz val="10"/>
        <rFont val="宋体"/>
        <charset val="134"/>
      </rPr>
      <t>个，丛林运动区</t>
    </r>
    <r>
      <rPr>
        <sz val="10"/>
        <rFont val="Times New Roman"/>
        <charset val="0"/>
      </rPr>
      <t>1</t>
    </r>
    <r>
      <rPr>
        <sz val="10"/>
        <rFont val="宋体"/>
        <charset val="134"/>
      </rPr>
      <t>片，健身步道</t>
    </r>
    <r>
      <rPr>
        <sz val="10"/>
        <rFont val="Times New Roman"/>
        <charset val="0"/>
      </rPr>
      <t>0.8</t>
    </r>
    <r>
      <rPr>
        <sz val="10"/>
        <rFont val="宋体"/>
        <charset val="134"/>
      </rPr>
      <t>公里以及场地范围内配套设施。</t>
    </r>
  </si>
  <si>
    <r>
      <rPr>
        <sz val="10"/>
        <rFont val="宋体"/>
        <charset val="134"/>
        <scheme val="minor"/>
      </rPr>
      <t>10</t>
    </r>
    <r>
      <rPr>
        <sz val="10"/>
        <rFont val="宋体"/>
        <charset val="134"/>
      </rPr>
      <t>月</t>
    </r>
  </si>
  <si>
    <r>
      <rPr>
        <sz val="10"/>
        <rFont val="宋体"/>
        <charset val="134"/>
        <scheme val="minor"/>
      </rPr>
      <t>一季度：</t>
    </r>
    <r>
      <rPr>
        <sz val="10"/>
        <rFont val="Times New Roman"/>
        <charset val="134"/>
      </rPr>
      <t>3</t>
    </r>
    <r>
      <rPr>
        <sz val="10"/>
        <rFont val="宋体"/>
        <charset val="134"/>
      </rPr>
      <t>月底完成设计方案完善、审查；</t>
    </r>
    <r>
      <rPr>
        <sz val="10"/>
        <rFont val="Times New Roman"/>
        <charset val="134"/>
      </rPr>
      <t xml:space="preserve">
</t>
    </r>
    <r>
      <rPr>
        <sz val="10"/>
        <rFont val="宋体"/>
        <charset val="134"/>
      </rPr>
      <t>二季度：</t>
    </r>
    <r>
      <rPr>
        <sz val="10"/>
        <rFont val="宋体"/>
        <charset val="134"/>
        <scheme val="minor"/>
      </rPr>
      <t>6月底完成财评、招标</t>
    </r>
    <r>
      <rPr>
        <sz val="10"/>
        <rFont val="宋体"/>
        <charset val="134"/>
      </rPr>
      <t>；</t>
    </r>
    <r>
      <rPr>
        <sz val="10"/>
        <rFont val="Times New Roman"/>
        <charset val="134"/>
      </rPr>
      <t xml:space="preserve">
</t>
    </r>
    <r>
      <rPr>
        <sz val="10"/>
        <rFont val="宋体"/>
        <charset val="134"/>
      </rPr>
      <t>三季度：</t>
    </r>
    <r>
      <rPr>
        <sz val="10"/>
        <rFont val="Times New Roman"/>
        <charset val="134"/>
      </rPr>
      <t>9</t>
    </r>
    <r>
      <rPr>
        <sz val="10"/>
        <rFont val="宋体"/>
        <charset val="134"/>
      </rPr>
      <t>月底前开工建设；</t>
    </r>
    <r>
      <rPr>
        <sz val="10"/>
        <rFont val="Times New Roman"/>
        <charset val="134"/>
      </rPr>
      <t xml:space="preserve">
</t>
    </r>
    <r>
      <rPr>
        <sz val="10"/>
        <rFont val="宋体"/>
        <charset val="134"/>
      </rPr>
      <t>四季度：</t>
    </r>
    <r>
      <rPr>
        <sz val="10"/>
        <rFont val="Times New Roman"/>
        <charset val="134"/>
      </rPr>
      <t>12</t>
    </r>
    <r>
      <rPr>
        <sz val="10"/>
        <rFont val="宋体"/>
        <charset val="134"/>
      </rPr>
      <t>月底前完工。</t>
    </r>
  </si>
  <si>
    <r>
      <rPr>
        <sz val="10"/>
        <rFont val="宋体"/>
        <charset val="134"/>
        <scheme val="minor"/>
      </rPr>
      <t xml:space="preserve">区教体局
文波
</t>
    </r>
    <r>
      <rPr>
        <sz val="10"/>
        <rFont val="Times New Roman"/>
        <charset val="0"/>
      </rPr>
      <t>13982381916</t>
    </r>
  </si>
  <si>
    <t>仁和区四川省居家社区养老服务集成改革创新试点项目</t>
  </si>
  <si>
    <t>通过实施仁和区经济困难老年人家庭安全保障服务、居家上门服务、认知障碍服务、创建仁和区养老服务消费品牌、建设完善仁和区养老服务信息平台、扩大仁和区老年助餐服务供给、打造社区全龄友好服务综合体，完善仁和区社区居家养老服务网络，打造高效、精准、可持续的“15分钟养老服务圈”。</t>
  </si>
  <si>
    <t>一季度：启动与准备。制定方案、摸清底数、选定合作方，启动并完成各类服务主体商的公开遴选或招标前期工作。
二季度：全面开工。 完成信息平台、综合体等建设类项目的财政评审并进入招标程序。签订服务合同，家庭安全改造、居家上门服务等全面启动。 制定养老消费品牌宣传计划并开始推广。
三季度：加快推进。所有建设类项目（银龄智慧生活馆、平台、综合体、助餐点）全面施工建设。部分已建成的设施或平台模块投入试运行。
四季度：项目完工。 所有建设类项目完工、验收并正式投入使用，合格的进行资金拨付。</t>
  </si>
  <si>
    <t>仁和区民政局</t>
  </si>
  <si>
    <t>区民政局
胡宗志15182722092</t>
  </si>
  <si>
    <t>成昆铁路文化陈列展示馆项目建设</t>
  </si>
  <si>
    <t>大龙潭乡拉鲊村</t>
  </si>
  <si>
    <t>依托省级文物保护单位（成昆铁路仁和段），深入挖掘成昆铁路历史文化内涵，建设成昆铁路文化陈列展示馆。</t>
  </si>
  <si>
    <t>一季度：完成成昆铁路文化陈列展示馆建设方案设计、开展展陈大纲编制。
二季度：完成展陈大纲编制、财评、招标等前期工作，启动项目进场建设。
三季度：开展项目建设。
四季度：完成成昆铁路文化陈列展示馆项目建设并对外开放。</t>
  </si>
  <si>
    <t>防灾救灾、应急救援</t>
  </si>
  <si>
    <t>攀枝花市仁和区采煤沉陷区综合治理示范项目</t>
  </si>
  <si>
    <t>前进镇、太平乡</t>
  </si>
  <si>
    <t>在仁和区前进镇、太平乡建设三个避险搬迁安置点，安置275户，配套宅基地场坪及建设水、电、路、通讯、管网、房屋等基础设施。新建山坪塘3座，整治1座，提灌站、水厂各1座，配套建设蓄水池27口，输配水管网150.15千米 。改扩建太平乡、前进镇乡村道路44.6公里</t>
  </si>
  <si>
    <t>完成前进镇140户、太平乡花山村82户避险搬迁。</t>
  </si>
  <si>
    <t>太平乡农业农村综合事务服务中心、前进镇农业农村综合事务服务中心</t>
  </si>
  <si>
    <t>农村危房改造和农房抗震改造</t>
  </si>
  <si>
    <t>完成“六类”人员危房及抗震改造共15户。</t>
  </si>
  <si>
    <t>一季度：3月31日前累计开工5户；
二季度：6月30日前累计开工8户、竣工5户；
三季度：9月30日前开累计工15户、竣工8户；
四季度：12月31日前累计竣工15户。</t>
  </si>
  <si>
    <t>各乡镇人民政府</t>
  </si>
  <si>
    <t>区住建局
张兴华
13882392364</t>
  </si>
  <si>
    <t>农村住房抗震安全巩固提升</t>
  </si>
  <si>
    <t>完成农村住房抗震安全巩固提升共300户。</t>
  </si>
  <si>
    <t>一季度：3月31日前累计开工100户；
二季度：6月30日前累计开工200户、竣工100户；
三季度：9月30日前开累计工300户、竣工200户；
四季度：12月31日前累计竣工300户。</t>
  </si>
  <si>
    <t>仁和区森林草原防灭火基础设施建设项目</t>
  </si>
  <si>
    <t>仁和区12个乡镇（街道）</t>
  </si>
  <si>
    <t>1.建设防火通道10公里；
2.新建林火视频监控点位6个；
3.新建消防水池28口8400立方米。
4.采购6套高压接力水泵；
5.采购套阻燃服155套，体能服155套，作训服155套、作训胶鞋155双、毛巾400条。
6.采购安装25套防火智能语音报警监控设备；</t>
  </si>
  <si>
    <t>7月</t>
  </si>
  <si>
    <t>一季度：完成防火通道、林火视频监控及消防水池初步设计；
二季度：完成10公里防火通道招标程序；
三季度：完成林火视频监控及消防水池招标程序；
四季度：完成防火通道建设任务，完成林火视频监控及消防水池建设任务量的50%。</t>
  </si>
  <si>
    <t>攀枝花市林业局，中坝乡人民政府</t>
  </si>
  <si>
    <t>区林业局  
徐涛   
13550941410</t>
  </si>
  <si>
    <r>
      <rPr>
        <sz val="10"/>
        <rFont val="宋体"/>
        <charset val="134"/>
        <scheme val="minor"/>
      </rPr>
      <t>四川省攀枝花市金沙江干热河谷（川西）生态保护与修复项目（仁和区</t>
    </r>
    <r>
      <rPr>
        <sz val="10"/>
        <rFont val="宋体"/>
        <charset val="134"/>
        <scheme val="minor"/>
      </rPr>
      <t>2025</t>
    </r>
    <r>
      <rPr>
        <sz val="10"/>
        <rFont val="宋体"/>
        <charset val="134"/>
        <scheme val="minor"/>
      </rPr>
      <t>年度）</t>
    </r>
  </si>
  <si>
    <r>
      <rPr>
        <sz val="10"/>
        <rFont val="宋体"/>
        <charset val="134"/>
      </rPr>
      <t>实施退化林修复</t>
    </r>
    <r>
      <rPr>
        <sz val="10"/>
        <rFont val="Times New Roman"/>
        <charset val="134"/>
      </rPr>
      <t>6.2</t>
    </r>
    <r>
      <rPr>
        <sz val="10"/>
        <rFont val="宋体"/>
        <charset val="134"/>
      </rPr>
      <t>万亩，修建小型水利水保设施</t>
    </r>
    <r>
      <rPr>
        <sz val="10"/>
        <rFont val="Times New Roman"/>
        <charset val="134"/>
      </rPr>
      <t>77</t>
    </r>
    <r>
      <rPr>
        <sz val="10"/>
        <rFont val="宋体"/>
        <charset val="134"/>
      </rPr>
      <t>处，施工便道</t>
    </r>
    <r>
      <rPr>
        <sz val="10"/>
        <rFont val="Times New Roman"/>
        <charset val="134"/>
      </rPr>
      <t>15</t>
    </r>
    <r>
      <rPr>
        <sz val="10"/>
        <rFont val="宋体"/>
        <charset val="134"/>
      </rPr>
      <t>公里。</t>
    </r>
  </si>
  <si>
    <r>
      <rPr>
        <sz val="10"/>
        <rFont val="宋体"/>
        <charset val="134"/>
      </rPr>
      <t>一季度：完成施工单位和监理单位招标；</t>
    </r>
    <r>
      <rPr>
        <sz val="10"/>
        <rFont val="Times New Roman"/>
        <charset val="134"/>
      </rPr>
      <t xml:space="preserve">
</t>
    </r>
    <r>
      <rPr>
        <sz val="10"/>
        <rFont val="宋体"/>
        <charset val="134"/>
      </rPr>
      <t>二季度：项目开工建设，完成采伐抚育工程量的50%；</t>
    </r>
    <r>
      <rPr>
        <sz val="10"/>
        <rFont val="Times New Roman"/>
        <charset val="134"/>
      </rPr>
      <t xml:space="preserve">
</t>
    </r>
    <r>
      <rPr>
        <sz val="10"/>
        <rFont val="宋体"/>
        <charset val="134"/>
      </rPr>
      <t>三季度：完成采伐抚育，补植造林的清林整地和苗木补植40%面积，完成配套基础设施建设40%工程量；</t>
    </r>
    <r>
      <rPr>
        <sz val="10"/>
        <rFont val="Times New Roman"/>
        <charset val="134"/>
      </rPr>
      <t xml:space="preserve">
</t>
    </r>
    <r>
      <rPr>
        <sz val="10"/>
        <rFont val="宋体"/>
        <charset val="134"/>
      </rPr>
      <t>四季度：完成项目建设。</t>
    </r>
  </si>
  <si>
    <t>攀枝花市仁和区林业局</t>
  </si>
  <si>
    <t>区林业局    
 张杰  13408291117</t>
  </si>
  <si>
    <t>四川省攀枝花市金沙江干热河谷（川西）生态保护与修复项目（仁和区2026年度）</t>
  </si>
  <si>
    <t>仁和镇、中坝乡、啊喇乡等乡镇</t>
  </si>
  <si>
    <t>人工造乔木林0.1万亩，退化林修复7.72万亩，建设小型水利水保设施110处，作业便道30公里。</t>
  </si>
  <si>
    <t>8月</t>
  </si>
  <si>
    <t>一季度：完成项目初步设计；                    二季度：完成项目审核、报批等工作；                     三季度：完成项目施工单位和监理单位招投标工作；                              
四季度：项目开工建设，完成采伐抚育工程量的60%。</t>
  </si>
  <si>
    <t>资源循环利用</t>
  </si>
  <si>
    <t>攀枝花市仁和区工业固废再生资源循环利用项目</t>
  </si>
  <si>
    <t>项目总用地面积106053.96㎡（约154.58），总建筑面积46128㎡，主要建设内容包括1#、9#门卫室、2#、7#综合楼、3#材料堆场、4#生产车间、成品库房、6#、8#戊类厂房、5#消防水池；10#丁、戊类厂房、11#办公楼，12#消防水池，地面停车场及配套设施等内容。</t>
  </si>
  <si>
    <t>11月</t>
  </si>
  <si>
    <t>一季度：完成概念性方案设计。
二季度：完成项目方案审批；
三季度：完成项目招投标工作、及土地征拆工作；
四季度：启动建设，完成固废项目主体工程的50%。</t>
  </si>
  <si>
    <t>南山管委会
吕明
15892571313
人和兴工发展建设集团
刘亮
13882366993</t>
  </si>
  <si>
    <r>
      <rPr>
        <b/>
        <sz val="24"/>
        <rFont val="宋体"/>
        <charset val="134"/>
      </rPr>
      <t>攀枝花市仁和区</t>
    </r>
    <r>
      <rPr>
        <b/>
        <sz val="24"/>
        <rFont val="Times New Roman"/>
        <charset val="0"/>
      </rPr>
      <t>2026</t>
    </r>
    <r>
      <rPr>
        <b/>
        <sz val="24"/>
        <rFont val="宋体"/>
        <charset val="134"/>
      </rPr>
      <t>年重点项目清单（加快前期）</t>
    </r>
  </si>
  <si>
    <r>
      <rPr>
        <b/>
        <sz val="12"/>
        <rFont val="Times New Roman"/>
        <charset val="0"/>
      </rPr>
      <t>2026</t>
    </r>
    <r>
      <rPr>
        <b/>
        <sz val="12"/>
        <rFont val="宋体"/>
        <charset val="134"/>
      </rPr>
      <t>年前期工作任务目标</t>
    </r>
  </si>
  <si>
    <t>仁和区X020啊大路幸福美丽乡村路</t>
  </si>
  <si>
    <t>啊喇彝族乡、大田镇、大龙潭彝族乡</t>
  </si>
  <si>
    <t>2027-2028年</t>
  </si>
  <si>
    <t>项目起于啊喇彝族乡，止于大龙潭彝族乡，全长约26.5公里，按照四级双车道标准建设。</t>
  </si>
  <si>
    <t>完成项目入省级规划库、争取计划指标。取得立项批复、初设和施设批复。</t>
  </si>
  <si>
    <t>仁和区X004银河路（前进派出所至施家垭口）幸福美丽乡村路</t>
  </si>
  <si>
    <t>本项目推荐方案起点位于前进镇，与迤沙拉大道平交，经过弯子、新村、永胜村、田堡社区、大弯子等地，终点位于前进镇施家垭口，顺接前太路，路线全长18.164km。</t>
  </si>
  <si>
    <t>完成项目入省级规划库、争取计划指标。</t>
  </si>
  <si>
    <t>G108线仁和区拉鲊至平地</t>
  </si>
  <si>
    <t>2027-2030年</t>
  </si>
  <si>
    <t>全长45公里。按二级公路标准建设，路基宽度8.5米。</t>
  </si>
  <si>
    <t>完成项目方案</t>
  </si>
  <si>
    <t>仁和区仁和镇总发村2026年特色旅居村以工代赈项目</t>
  </si>
  <si>
    <t>2027年</t>
  </si>
  <si>
    <t>改建宽4米道路9.6公里，厚0.18米，并配套管涵、堡坎等设施；整治排水渠5.7公里（其中0.6米×0.6米长5.4公里，0.3米×0.4米长0.3公里）。</t>
  </si>
  <si>
    <t>完成实施方案编制，积极向上争取争取资金，待资金到位开工建设。</t>
  </si>
  <si>
    <t>仁和区仁和镇总发村村民委员会</t>
  </si>
  <si>
    <t>仁和区太平乡红岩村2026年特色旅居村以工代赈项目</t>
  </si>
  <si>
    <t>改建宽3.5米道路3.9公里，厚0.18米，并配套管涵、堡坎等设施；整治0.6米×0.8米排灌渠4.3公里。</t>
  </si>
  <si>
    <t>仁和区太平乡红岩村村民委员会</t>
  </si>
  <si>
    <t>仁和区太平乡先锋村2026年特色旅居村以工代赈项目</t>
  </si>
  <si>
    <t>改建宽4.5米道路8.2公里，厚0.18米，并配套管涵、堡坎等设施；新建蓄水池2口，每口100立方米。</t>
  </si>
  <si>
    <t>仁和区太平乡先锋村村民委员</t>
  </si>
  <si>
    <t>仁和区前进镇胜利村2026年特色旅居村以工代赈项目</t>
  </si>
  <si>
    <t>改建3.5米宽道路5.7公里，厚0.18米，并配套管涵、堡坎等设施；新建100立方米蓄水池5口，每口100立方米。</t>
  </si>
  <si>
    <t>仁和区前进镇胜利村村民委员会</t>
  </si>
  <si>
    <t>攀枝花市仁和区采煤沉陷区前进镇道路硬化工程</t>
  </si>
  <si>
    <t>项目为采煤沉陷区避险搬迁配套建设的道路通畅工程，主要建设内容田堡村：六条道路硬化，共计16.3公里，路面宽3.5米，厚20厘米。高峰村：三条道路硬化，共计11.9公里，路面宽3.0-3.5米，路面结构型式:15厘米厚级配砂砾石基层+18厘米厚水泥砼路面。永胜村：六条道路硬化，共计18公里，路面宽3.5米，厚20厘米。胜利村：八条道路硬化：共计24公里，路面宽3.0-3.5米，厚20厘米。</t>
  </si>
  <si>
    <t>加快前期手续办理，完成可研和资金申请报告编制。</t>
  </si>
  <si>
    <t>前进镇农业农村综合事务服务中心</t>
  </si>
  <si>
    <t>南站综合能源站项目</t>
  </si>
  <si>
    <t>仁和镇那总路西侧</t>
  </si>
  <si>
    <t>建设一座加氢、加油、充电合建的综合能源站</t>
  </si>
  <si>
    <t>完成可研报告编制</t>
  </si>
  <si>
    <t>四川省大竹河仁和区段防洪治理工程</t>
  </si>
  <si>
    <t>啊喇乡</t>
  </si>
  <si>
    <t>综合治理长度8.28km</t>
  </si>
  <si>
    <t>取得初设批复；争取资金，待资金到位开工建设。</t>
  </si>
  <si>
    <t>区水利局
姚远
15892581392</t>
  </si>
  <si>
    <t>攀枝花市仁和区金沙江右岸摩梭河流域水土流失综合治理项目</t>
  </si>
  <si>
    <t>2027-2035年</t>
  </si>
  <si>
    <t>实施坡改梯279公顷，保土耕作405公顷，封禁治理7653公顷，农业面源污染防治5550公顷，综合治理30公里生态岸线，建设植物缓冲带2.5公里，实施村庄绿化角20处，人居环境整治280户，截污管道21公里，生产道路23公里，田间道路58公里。</t>
  </si>
  <si>
    <t>完成可研批复、取得初设批复，争取资金，待资金到位开工建设。</t>
  </si>
  <si>
    <t>攀枝花市仁和区大龙潭乡干坝子光电水产“四结合”项目</t>
  </si>
  <si>
    <t>大龙潭乡</t>
  </si>
  <si>
    <t>新建大龙潭乡干坝子太阳能提灌站，总装机1785KW，设计年总提水量83.3万m3。</t>
  </si>
  <si>
    <t>攀枝花市仁和区太平乡灰嘎光电水产“四结合”项目</t>
  </si>
  <si>
    <t>新建太平乡灰嘎太阳能提灌站工程位于金沙江取水，总装机1500kW，设计年总提水量50万立方。</t>
  </si>
  <si>
    <t>智慧水网建设</t>
  </si>
  <si>
    <t>全区各乡镇</t>
  </si>
  <si>
    <t>建设大河流域数字孪生系统，实施水利工程信息化建设，搭建水利工程运行管理矩阵</t>
  </si>
  <si>
    <t>四川省攀枝花市观音岩引水工程中型灌区建设工程（仁和区部分）</t>
  </si>
  <si>
    <t>太平乡、金江镇</t>
  </si>
  <si>
    <t>新建2条引水渠总长21.28km；3条干渠总长19.38km；5条支渠总长9.94km；3座提灌站。设计灌溉面积3.17万亩。</t>
  </si>
  <si>
    <t>完成用地预审、环评、稳评、水资源论证等；  
完成可研批复、取得初设批复，争取资金，待资金到位开工建设。</t>
  </si>
  <si>
    <t>四川省三阳河仁和区段防洪治理工程</t>
  </si>
  <si>
    <t>同德镇、布德镇</t>
  </si>
  <si>
    <t>综合治理长度10.69km</t>
  </si>
  <si>
    <t>攀枝花市仁和区大兴河山洪沟治理工程项目</t>
  </si>
  <si>
    <t>综合治理河长2.5km，新建堤防1.87km。</t>
  </si>
  <si>
    <t>仁和区大河水生态修复及幸福河湖建设项目</t>
  </si>
  <si>
    <t>实施大竹河至大河通过隧洞、暗渠、渡槽共计20km进行水系连通。进行大河河道清障，河道清淤疏浚10km，进行河道两岸岸坡整治，新建堤防7km，新建智能河湖信息平台、监测站、预警系统等</t>
  </si>
  <si>
    <t>攀枝花市仁和区一体化推进水土保持工程项目</t>
  </si>
  <si>
    <t>中坝乡、仁和镇、啊喇乡</t>
  </si>
  <si>
    <t>2028-2035年</t>
  </si>
  <si>
    <t>综合治理水土流失面积80km²。其中：坡改梯面积133hm2，河道岸坡整治6km，新建蓄水池100口，新建管道80km，拦砂坝10座，河岸绿化2hm²，新建提灌站10座，新建渠道20km，机耕道15km，田间道路20km，沉沙凼50个，经济果木林62hm²，保土耕作500hm²，封禁治理3000hm²，水保文化长廊1处，水土保持监测与信息化建设。</t>
  </si>
  <si>
    <t>开展实施方案编制并取得方案批复；争取资金，待资金到位开工建设。</t>
  </si>
  <si>
    <t>攀枝花市仁和区采煤沉陷区太平乡先锋片区供水管网工程</t>
  </si>
  <si>
    <t>仁和区太平乡</t>
  </si>
  <si>
    <t>建设力子飞山坪塘及配套供水管网工程，敷设供水管网共计95千米，其中DN200主管网45千米，DN100支管网35千米，DN50支管网15千米，涉及太平乡先锋村、革新村,总灌溉面积0.58万亩。有助于改善采煤沉陷区居民生产生活条件，带动采煤沉陷区经济发展，实现乡村振兴具有十分重要的意义。</t>
  </si>
  <si>
    <t>太平乡农业农村综合事务服务中心</t>
  </si>
  <si>
    <t>仁和区2025年城市燃气管道老化更新改造工程</t>
  </si>
  <si>
    <t>本项目共涉及老城区18个老旧小区，共改造用户15050户。主要建设内容：1.改造更新庭院管道约97.825公里（含小区水泥路面拆除与恢复），立管（含引入管、水平干管）52.675公里；2.改造埋地阀门及加装阀井智能物联网感知设备50套；3.用户端更换连接燃气用具软管30100根，加装燃气报警器及配套切断阀15050个，自闭阀15050个。</t>
  </si>
  <si>
    <t>完成项目立项、用地、环评、能评、稳评、初设、概算等前期手续办理，编制资金申请报告，向上申请超长期国债资金。</t>
  </si>
  <si>
    <t>Ai智能现场管理系统及实操基地构建项目</t>
  </si>
  <si>
    <t>2029-2030年</t>
  </si>
  <si>
    <t>1.在生产作业或施工现场关键区域安装高清智能摄像机、温湿度 / 气体等传感器，配置数据采集设备，部署语音播报终端，实现全方位数据采集与实时提示。
2.开发 AI 视觉识别系统精准检测 “三违” 行为，搭建语音交互系统，建设大数据分析平台挖掘规律，开发移动端和管理端应用实现远程管理。
3.构建数据中心集中存储管理数据，保障数据安全可靠。
4.完成硬件软件集成调试，确保系统稳定运行；开展人员使用培训，提供技术支持与维护服务，定期优化升级系统。
5.建成功能齐全、布局合理、安全规范的实操培训场地，配备符合国家标准的教学设备和模拟实训装置；可承接有限空间作业、高处作业、动火作业等重点领域实操培训，建设模拟场景的装置，并配备相应器材。</t>
  </si>
  <si>
    <t>对接相关部门协商项目。</t>
  </si>
  <si>
    <t>攀枝花市仁和区应急管理局</t>
  </si>
  <si>
    <t>区应急管理局  
周楠
13547629094</t>
  </si>
  <si>
    <t>攀枝花市仁和区总发片区供水管网漏损治理项目</t>
  </si>
  <si>
    <t>攀枝花市仁和区总发</t>
  </si>
  <si>
    <t>建设内容：改造总发片区老化漏损供水管网及设施。 改造D325x8钢管低压供水管道5000米，改造D159x4钢管低压供水管道4600米等。                
建设规模 ：1.改造总发片区老化漏损供水管网及设施。 改造D325x8钢管低压供水管道5000米，改造D159x4钢管低压供水管道4600米，以及感知设备等相关附属配套设备设施；2.增设漏失在线监测设备、流量计、水质监测设备等物联感知设备。</t>
  </si>
  <si>
    <t>完成项目建议书的批复及初步设计与概算的批复并完成专项债的申报。</t>
  </si>
  <si>
    <t>攀枝花市仁和区土地储备中心</t>
  </si>
  <si>
    <t>区住建局
游青
13548211818</t>
  </si>
  <si>
    <t>攀枝花市普达康养片区供水管网漏损治理项目</t>
  </si>
  <si>
    <t>攀枝花市仁和区普达</t>
  </si>
  <si>
    <t>建设内容：改造D630X10钢管低压供水管道8000米，改造D530X10钢管低压供水管道8000，改造D426X10钢管低压供水管道5000米，改造D325X8钢管低压供水管道6000，改造D219X6钢管低压供水管道3000。建设规模：1.改造D630X10钢管低压供水管道8000米，改造D530X10钢管低压供水管道8000，改造D426X10钢管低压供水管道5000米，改造D325X8钢管低压供水管道6000，改造D219X6钢管低压供水管道3000；
2.增设漏失在线监测设备、流量计、水质监测设备等物联感知设备。</t>
  </si>
  <si>
    <t>攀枝花市仁和区沙沟片区老旧小区改造配套基础设施项目</t>
  </si>
  <si>
    <r>
      <rPr>
        <sz val="10"/>
        <rFont val="宋体"/>
        <charset val="134"/>
        <scheme val="minor"/>
      </rPr>
      <t>建设与福乐园等8</t>
    </r>
    <r>
      <rPr>
        <sz val="10"/>
        <rFont val="宋体"/>
        <charset val="134"/>
      </rPr>
      <t>个老旧小区（涉及1703户）相配套的基础设施，主要包括：
1.在小区内改造道路22143平方米，排水管网7.75公里，供水管网7.36公里，以及消防、安防等基础设施，改造社区综合服务设施1045平方米，停车场7144平方米，以及充电桩、文化体育等公共服务设施；
2.在小区外改造该小区与城市主干网衔接的道路23578平方米，供电线路3.54公里，通信管网3.36公里等城镇基础设施；
3.既有建筑屋面防水6233平方米。</t>
    </r>
  </si>
  <si>
    <t>完成项目包装。</t>
  </si>
  <si>
    <t>攀枝花市仁和区南山片区老旧小区改造配套基础设施项目（二期）</t>
  </si>
  <si>
    <t>仁和区前进镇</t>
  </si>
  <si>
    <r>
      <rPr>
        <sz val="10"/>
        <rFont val="宋体"/>
        <charset val="134"/>
        <scheme val="minor"/>
      </rPr>
      <t>建设与南山花园棕榈苑小区等</t>
    </r>
    <r>
      <rPr>
        <sz val="10"/>
        <rFont val="宋体"/>
        <charset val="134"/>
      </rPr>
      <t>3个老旧小区（涉及1696户）相配套的基础设施，主要改造:
1.改造小区内排水管网8.11千米、供水管网4.63千米；改建小区内道路21833平方米、停车位445个；
2.改造便民设施建筑面积1095平方米，改造自行车棚1510平方米，改造消防、安防等基础设施。
3.在小区外改造该小区与城市主干网衔接的道路24701平方米，供电管网3.71千米、通信管网3.52千米等城镇基础设施。</t>
    </r>
  </si>
  <si>
    <t>攀枝花市仁和区五十一片区老旧小区改造配套基础设施项目二期</t>
  </si>
  <si>
    <r>
      <rPr>
        <sz val="10"/>
        <rFont val="宋体"/>
        <charset val="134"/>
        <scheme val="minor"/>
      </rPr>
      <t>建设与新华印务家属区等</t>
    </r>
    <r>
      <rPr>
        <sz val="10"/>
        <rFont val="宋体"/>
        <charset val="134"/>
      </rPr>
      <t>6个老旧小区（涉及1545户）相配套的基础设施，主要改造:
1.改造小区内排水管网7.44千米、供水管网7.07千米；改建小区内道路25017平方米、停车位228个；改造便民设施建筑面积1004平方米，改造自行车棚1384平方米、改造消防、安防等基础设施。
2.在小区外改造该小区与城市主干网衔接的道路22642平方米，供电管网3.40千米、通信管网3.23千米等城镇基础设施；
3.既有建筑屋面防水改造2440平方米。</t>
    </r>
  </si>
  <si>
    <t>区住建局
邹泽亚
13398461392
大河中路街道办事处
吴文鹏
15808102520</t>
  </si>
  <si>
    <t>攀枝花市仁和区沙沟片区老旧小区改造项目</t>
  </si>
  <si>
    <t>建设与福乐园等8个老旧小区（涉及1703户）相配套的基础设施，主要包括：（1）改造社区综合服务设施1045平方米，以及消防、安防等基础设施；在小区内改造道路22143平方米，停车场7144平方米，以及充电桩、文化体育等公共服务设施；（2）在小区外改造该小区与城市主干网衔接的道路23578平方米，供电线路3.54公里，通信管网3.36公里等城镇基础设施；（3）既有建筑立面除险189124平方米，屋面防水21013平方米等。</t>
  </si>
  <si>
    <t>完成项目包装，积极向上争取争取资金，待资金到位开工建设。</t>
  </si>
  <si>
    <t>攀枝花市仁和区南山片区老旧小区改造项目（二期）</t>
  </si>
  <si>
    <t>建设与南山花园棕榈苑小区等3个老旧小区（涉及1696户）相配套的基础设施，主要改造：
①改造小区内排水管网8.11千米、供水管网4.63千米；改建小区内道路21833平方米、停车位445个；
②改造便民设施建筑面积1095平方米，改造自行车棚1510平方米，改造消防、安防等基础设施。
③在小区外改造该小区与城市主干网衔接的道路24701平方米，供电管网3.71千米、通信管网3.52千米等城镇基础设施。
④既有建筑立面除险289581平方米,屋面防水32175平方米。</t>
  </si>
  <si>
    <t>攀枝花市仁和区五十一片区老旧小区改造项目二期</t>
  </si>
  <si>
    <t>建设与新华印务家属区等6个老旧小区(涉及1545户)相配套的基础设施，主要改造:1.改造小区内排水管网7.44千米、供水管网7.07千米;改建小区内道路25017平方米、停车位228个;改造便民设施建筑面积1004平方米，改造自行车棚1384平方米、改造消防、安防等基础设施。2.在小区外改造该小区与城市主干网衔接的道路22642平方米，供电管网3.40千米、通信管网3.23千米等城镇基础设施;3.既有建筑立面除险177478平方米，屋面防水改造19719平方米。</t>
  </si>
  <si>
    <t>仁和区弯腰树片区城市危旧房配套基础设施改造项目</t>
  </si>
  <si>
    <t>1.改造危旧住房303套，涉及居民303户。其中：改建排水管道3.09千米、燃气管道3.06千米、供水管道2.86千米；改建小区内道路10123平方米、停车位92个；改造便民设施建筑406平方米，进行无障碍改造的建筑10044平方米、改造自行车棚560平方米。
2.在小区外改造该小区与城市主干网衔接的道路10480平方米、供电管网1.31千米、通信管网1.37千米等城镇基础设施。</t>
  </si>
  <si>
    <t>仁和区沙沟片区城市危旧房配套基础设施改造项目</t>
  </si>
  <si>
    <t>改造仁和区沙沟片区危旧住房241套，涉及居民241户。主要改造：
1.道路6573平方米、绿化986平方米、排水管网1.95公里、供水管网1.86公里、供电管网1.56公里、燃气管道1.72公里、照明、消防、安防等基础设施，以及便民服务设施263平方米、文化体育设施16套、停车位60个、自行车棚363平方米、无障碍设施等公共服务设施；
2.小区外与城市主干网衔接的道路6163平方米，供电线路0.85公里、通信管网0.89公里等。</t>
  </si>
  <si>
    <t>仁和区大河中路片区城市危旧房配套基础设施改造项目</t>
  </si>
  <si>
    <t>1.改造危旧住房186套，涉及居民186户。其中：改建排水管道2.07千米、燃气管道1.43千米、供水管道1.97千米；改建小区内道路9000平方米、停车位63个；改造便民设施建筑280平方米，进行无障碍改造的建筑7205平方米，改造自行车棚385平方米。
2.在小区外改造该小区与城市主干网衔接的道路8730平方米、供电管网0.90千米、通信管网0.95公里等城镇基础设施。</t>
  </si>
  <si>
    <t>攀枝花市仁和区五十一片区污水管网更新改造</t>
  </si>
  <si>
    <t>2027-
2028年</t>
  </si>
  <si>
    <t>更新改造新五十一片区（鑫岛、巴斯箐、阳光家园等）25km支管网（管径DN300-DN600），以及其他配套设施。</t>
  </si>
  <si>
    <t>完成项目可研编制、立项、初设概算等前期手续办理。</t>
  </si>
  <si>
    <t>攀枝花市仁和区沙沟片区雨污管网更新改造</t>
  </si>
  <si>
    <t>更新改造沙沟片区仁和公园-鹭歇桥周边污水管网改造4公里（管径DN300-DN400），支管 5 公里（管径DN160-DN200），雨水管网改造4公里（管径DN500-DN800），配套建设检查井、沉泥井等有关设施。</t>
  </si>
  <si>
    <t>攀枝花市仁和区新街片区污水管网更新改造</t>
  </si>
  <si>
    <t>更新改造新街片区污水管网改造15km（管径DN200-DN300），支管5km（管径DN160-DN200）以及其他配套设施。</t>
  </si>
  <si>
    <t>橄榄坪园区、迤资园区标准化厂房及配套设施建设项目（光电信息园片区）二期</t>
  </si>
  <si>
    <t>攀枝花市仁和区橄榄坪园区</t>
  </si>
  <si>
    <t>拟建3栋标准化厂房（1#厂房建筑面积27190平方米，2#厂房建筑面积 23334 平方米，3#厂房建筑面积19719平方米），1栋13层科创用房建筑面积 18569.28 平方米，及场平、道路、绿化等配套设施。</t>
  </si>
  <si>
    <t>完成施工图设计，用地、工程规划许可证办理；完成既有建筑拆除。</t>
  </si>
  <si>
    <t>工发集团
刘亮
13882366993</t>
  </si>
  <si>
    <t>橄榄坪园区、迤资园区标准化厂房及配套设施建设项目</t>
  </si>
  <si>
    <t>攀枝花市迤资园区</t>
  </si>
  <si>
    <t>2027-
2029年</t>
  </si>
  <si>
    <t>本项目占地面积约 550 亩，建设内容为,新建厂房约 25 万平方米，研发中心、孵化中心及配套建设园区内道路、停车场、给排水管网等基础设施建设。</t>
  </si>
  <si>
    <t>完成初步方案设计。</t>
  </si>
  <si>
    <t>南山循环经济开发区橄榄坪片区零碳工业园区试点建设项目</t>
  </si>
  <si>
    <t>分布式光伏装机总容量3MW，利用厂房屋面及车棚屋面共计约20000㎡，年发电量约400万kWh，自发自用，建设零碳工业园区试点建设。包括光伏组件安装约5000块，逆变器配置约50台 50kW组串式逆变器，汇流箱配置约310台，及相应的储能、变压器、桥架安装、电缆敷设，以及并网及计量系统、防雷接地系统、监控及运维系统等配套设施。</t>
  </si>
  <si>
    <t>完成前期调研、项目可行性评估、项目立项备案、电网接入等手续办理；</t>
  </si>
  <si>
    <t>微矿分离有机肥生产项目</t>
  </si>
  <si>
    <t>2028-2030年</t>
  </si>
  <si>
    <t>争取引导辖区煤矿企业与南方科技大学合作，引进微矿分离技术，建设微矿肥料生产工厂，提高煤炭利用率。</t>
  </si>
  <si>
    <t>南方科技大学项目对仁和煤矿进行全面考察，与企业负责人就项目建设的相关情况进行沟通，确定项目协议组成内容。</t>
  </si>
  <si>
    <t>区应急管理局   
余永全
13550939272</t>
  </si>
  <si>
    <t>四川鑫友年产50万吨钒钛特色铸造项目</t>
  </si>
  <si>
    <r>
      <rPr>
        <sz val="10"/>
        <rFont val="宋体"/>
        <charset val="134"/>
        <scheme val="minor"/>
      </rPr>
      <t>将</t>
    </r>
    <r>
      <rPr>
        <sz val="10"/>
        <rFont val="宋体"/>
        <charset val="134"/>
        <scheme val="minor"/>
      </rPr>
      <t>100T</t>
    </r>
    <r>
      <rPr>
        <sz val="10"/>
        <rFont val="宋体"/>
        <charset val="134"/>
        <scheme val="minor"/>
      </rPr>
      <t>电弧炉技改为</t>
    </r>
    <r>
      <rPr>
        <sz val="10"/>
        <rFont val="宋体"/>
        <charset val="134"/>
        <scheme val="minor"/>
      </rPr>
      <t>80T</t>
    </r>
    <r>
      <rPr>
        <sz val="10"/>
        <rFont val="宋体"/>
        <charset val="134"/>
        <scheme val="minor"/>
      </rPr>
      <t>铸造电炉，增加配套厂房及设备设施，实现年产</t>
    </r>
    <r>
      <rPr>
        <sz val="10"/>
        <rFont val="宋体"/>
        <charset val="134"/>
        <scheme val="minor"/>
      </rPr>
      <t>50</t>
    </r>
    <r>
      <rPr>
        <sz val="10"/>
        <rFont val="宋体"/>
        <charset val="134"/>
        <scheme val="minor"/>
      </rPr>
      <t>万吨钒钛特色铸、锻件成品。</t>
    </r>
  </si>
  <si>
    <t>完成初步设计及相关评价、设施设计、取得环评等前期手续</t>
  </si>
  <si>
    <t>四川鑫友金属材料有限公司</t>
  </si>
  <si>
    <r>
      <rPr>
        <sz val="10"/>
        <rFont val="宋体"/>
        <charset val="134"/>
        <scheme val="minor"/>
      </rPr>
      <t>区经信和科技局</t>
    </r>
    <r>
      <rPr>
        <sz val="10"/>
        <rFont val="宋体"/>
        <charset val="134"/>
        <scheme val="minor"/>
      </rPr>
      <t xml:space="preserve">
</t>
    </r>
    <r>
      <rPr>
        <sz val="10"/>
        <rFont val="宋体"/>
        <charset val="134"/>
        <scheme val="minor"/>
      </rPr>
      <t>周劲松</t>
    </r>
    <r>
      <rPr>
        <sz val="10"/>
        <rFont val="宋体"/>
        <charset val="134"/>
        <scheme val="minor"/>
      </rPr>
      <t xml:space="preserve">
13550917503</t>
    </r>
  </si>
  <si>
    <t>西南钒钛特色铸造产业集群项目——年产50万吨离心球墨铸铁管项目</t>
  </si>
  <si>
    <t>项目占地面积约80.91亩，总建筑面46938㎡，主要建设标准化厂房，离心铸管生产线 4 条以及相关配套设施，建成年产50万吨离心球墨铸铁管生产项目，主要设备有：高炉冶炼铁水、创新型铸造用生铁净化调质装置、铁水脱硫及调质装置、离心浇注机等。</t>
  </si>
  <si>
    <r>
      <rPr>
        <sz val="10"/>
        <rFont val="宋体"/>
        <charset val="134"/>
        <scheme val="minor"/>
      </rPr>
      <t>西南钒钛特色铸造产业集群项目</t>
    </r>
    <r>
      <rPr>
        <sz val="10"/>
        <rFont val="宋体"/>
        <charset val="134"/>
        <scheme val="minor"/>
      </rPr>
      <t>——</t>
    </r>
    <r>
      <rPr>
        <sz val="10"/>
        <rFont val="宋体"/>
        <charset val="134"/>
        <scheme val="minor"/>
      </rPr>
      <t>年产</t>
    </r>
    <r>
      <rPr>
        <sz val="10"/>
        <rFont val="宋体"/>
        <charset val="134"/>
        <scheme val="minor"/>
      </rPr>
      <t>20</t>
    </r>
    <r>
      <rPr>
        <sz val="10"/>
        <rFont val="宋体"/>
        <charset val="134"/>
        <scheme val="minor"/>
      </rPr>
      <t>万吨工程机械车辆配重块项目</t>
    </r>
  </si>
  <si>
    <r>
      <rPr>
        <sz val="10"/>
        <rFont val="宋体"/>
        <charset val="134"/>
        <scheme val="minor"/>
      </rPr>
      <t>项目建设配重铁所需铸型生产线</t>
    </r>
    <r>
      <rPr>
        <sz val="10"/>
        <rFont val="宋体"/>
        <charset val="134"/>
        <scheme val="minor"/>
      </rPr>
      <t>1</t>
    </r>
    <r>
      <rPr>
        <sz val="10"/>
        <rFont val="宋体"/>
        <charset val="134"/>
        <scheme val="minor"/>
      </rPr>
      <t>条，配套建设金属表面涂装处理等附属设施，建成年产</t>
    </r>
    <r>
      <rPr>
        <sz val="10"/>
        <rFont val="宋体"/>
        <charset val="134"/>
        <scheme val="minor"/>
      </rPr>
      <t>20</t>
    </r>
    <r>
      <rPr>
        <sz val="10"/>
        <rFont val="宋体"/>
        <charset val="134"/>
        <scheme val="minor"/>
      </rPr>
      <t>万吨工程机械车辆配重块，项目建筑面积</t>
    </r>
    <r>
      <rPr>
        <sz val="10"/>
        <rFont val="宋体"/>
        <charset val="134"/>
        <scheme val="minor"/>
      </rPr>
      <t>48.32</t>
    </r>
    <r>
      <rPr>
        <sz val="10"/>
        <rFont val="宋体"/>
        <charset val="134"/>
        <scheme val="minor"/>
      </rPr>
      <t>亩，全部用于生产工程建设，其中规划建设标准化厂房</t>
    </r>
    <r>
      <rPr>
        <sz val="10"/>
        <rFont val="宋体"/>
        <charset val="134"/>
        <scheme val="minor"/>
      </rPr>
      <t>16791</t>
    </r>
    <r>
      <rPr>
        <sz val="10"/>
        <rFont val="宋体"/>
        <charset val="134"/>
        <scheme val="minor"/>
      </rPr>
      <t>㎡及后续处理车间</t>
    </r>
    <r>
      <rPr>
        <sz val="10"/>
        <rFont val="宋体"/>
        <charset val="134"/>
        <scheme val="minor"/>
      </rPr>
      <t>6249</t>
    </r>
    <r>
      <rPr>
        <sz val="10"/>
        <rFont val="宋体"/>
        <charset val="134"/>
        <scheme val="minor"/>
      </rPr>
      <t>㎡，主要设备有：创新型铸造用生铁净化调质装置、铁水脱硫及调质装置、浇注机、制芯机、砂箱、模具、抛丸机等。</t>
    </r>
  </si>
  <si>
    <r>
      <rPr>
        <sz val="10"/>
        <rFont val="宋体"/>
        <charset val="134"/>
        <scheme val="minor"/>
      </rPr>
      <t>西南钒钛特色铸造产业集群项目</t>
    </r>
    <r>
      <rPr>
        <sz val="10"/>
        <rFont val="宋体"/>
        <charset val="134"/>
        <scheme val="minor"/>
      </rPr>
      <t>-</t>
    </r>
    <r>
      <rPr>
        <sz val="10"/>
        <rFont val="宋体"/>
        <charset val="134"/>
        <scheme val="minor"/>
      </rPr>
      <t>年产</t>
    </r>
    <r>
      <rPr>
        <sz val="10"/>
        <rFont val="宋体"/>
        <charset val="134"/>
        <scheme val="minor"/>
      </rPr>
      <t>20</t>
    </r>
    <r>
      <rPr>
        <sz val="10"/>
        <rFont val="宋体"/>
        <charset val="134"/>
        <scheme val="minor"/>
      </rPr>
      <t>万吨含钒耐磨球建设项目</t>
    </r>
  </si>
  <si>
    <r>
      <rPr>
        <sz val="10"/>
        <rFont val="宋体"/>
        <charset val="134"/>
        <scheme val="minor"/>
      </rPr>
      <t>项目建设整套覆膜砂生产线</t>
    </r>
    <r>
      <rPr>
        <sz val="10"/>
        <rFont val="宋体"/>
        <charset val="134"/>
        <scheme val="minor"/>
      </rPr>
      <t>2</t>
    </r>
    <r>
      <rPr>
        <sz val="10"/>
        <rFont val="宋体"/>
        <charset val="134"/>
        <scheme val="minor"/>
      </rPr>
      <t>条，生产含钒耐磨球，</t>
    </r>
    <r>
      <rPr>
        <sz val="10"/>
        <rFont val="宋体"/>
        <charset val="134"/>
        <scheme val="minor"/>
      </rPr>
      <t>20</t>
    </r>
    <r>
      <rPr>
        <sz val="10"/>
        <rFont val="宋体"/>
        <charset val="134"/>
        <scheme val="minor"/>
      </rPr>
      <t>万吨</t>
    </r>
    <r>
      <rPr>
        <sz val="10"/>
        <rFont val="宋体"/>
        <charset val="134"/>
        <scheme val="minor"/>
      </rPr>
      <t>/</t>
    </r>
    <r>
      <rPr>
        <sz val="10"/>
        <rFont val="宋体"/>
        <charset val="134"/>
        <scheme val="minor"/>
      </rPr>
      <t>年，项目占地面积</t>
    </r>
    <r>
      <rPr>
        <sz val="10"/>
        <rFont val="宋体"/>
        <charset val="134"/>
        <scheme val="minor"/>
      </rPr>
      <t>118.7</t>
    </r>
    <r>
      <rPr>
        <sz val="10"/>
        <rFont val="宋体"/>
        <charset val="134"/>
        <scheme val="minor"/>
      </rPr>
      <t>亩，建筑面积</t>
    </r>
    <r>
      <rPr>
        <sz val="10"/>
        <rFont val="宋体"/>
        <charset val="134"/>
        <scheme val="minor"/>
      </rPr>
      <t>25897</t>
    </r>
    <r>
      <rPr>
        <sz val="10"/>
        <rFont val="宋体"/>
        <charset val="134"/>
        <scheme val="minor"/>
      </rPr>
      <t>㎡平方米，用于标准化厂房、构筑物及行政办公及公辅设施的建设。主要设备有：创新型铸造用生铁净化调质装置、铁水脱硫及调质装置、自动静压线、震动床、抛丸机等。</t>
    </r>
  </si>
  <si>
    <t>凯盛石墨10万吨高碳石墨生产线
项目</t>
  </si>
  <si>
    <t>积极推动凯盛项目复工建设，完成2条年产5万吨高碳石墨生产线及破碎车间等配套设施建设。</t>
  </si>
  <si>
    <t>积极推动凯盛项目复工建设。</t>
  </si>
  <si>
    <t>凯盛石墨碳材料有限公司</t>
  </si>
  <si>
    <t>区经信和科技局
李伟
15983561757</t>
  </si>
  <si>
    <t>钢城集团瑞钢电炉改造及高性能优特钢轧制控本提质生产线项目</t>
  </si>
  <si>
    <t>南山循环经济发展区迤资园区</t>
  </si>
  <si>
    <r>
      <rPr>
        <sz val="10"/>
        <rFont val="宋体"/>
        <charset val="134"/>
      </rPr>
      <t>新开工一条合金钢棒材及带肋钢筋生产线，主要生产带肋钢筋，汽车用钢及耐磨球用合金钢圆棒生产线，最终产品种类以汽车用钢及耐磨球用棒材为主，主要生产规格为</t>
    </r>
    <r>
      <rPr>
        <sz val="10"/>
        <rFont val="Times New Roman"/>
        <charset val="134"/>
      </rPr>
      <t>Φ20</t>
    </r>
    <r>
      <rPr>
        <sz val="10"/>
        <rFont val="宋体"/>
        <charset val="134"/>
      </rPr>
      <t>～</t>
    </r>
    <r>
      <rPr>
        <sz val="10"/>
        <rFont val="Times New Roman"/>
        <charset val="134"/>
      </rPr>
      <t>90</t>
    </r>
    <r>
      <rPr>
        <sz val="10"/>
        <rFont val="宋体"/>
        <charset val="134"/>
      </rPr>
      <t>毫米的中棒、</t>
    </r>
    <r>
      <rPr>
        <sz val="10"/>
        <rFont val="Times New Roman"/>
        <charset val="134"/>
      </rPr>
      <t>Φ40</t>
    </r>
    <r>
      <rPr>
        <sz val="10"/>
        <rFont val="宋体"/>
        <charset val="134"/>
      </rPr>
      <t>～</t>
    </r>
    <r>
      <rPr>
        <sz val="10"/>
        <rFont val="Times New Roman"/>
        <charset val="134"/>
      </rPr>
      <t>120</t>
    </r>
    <r>
      <rPr>
        <sz val="10"/>
        <rFont val="宋体"/>
        <charset val="134"/>
      </rPr>
      <t>毫米的耐磨球用钢</t>
    </r>
    <r>
      <rPr>
        <sz val="10"/>
        <rFont val="Times New Roman"/>
        <charset val="134"/>
      </rPr>
      <t xml:space="preserve"> </t>
    </r>
    <r>
      <rPr>
        <sz val="10"/>
        <rFont val="宋体"/>
        <charset val="134"/>
      </rPr>
      <t>项目建成后实现棒材生产线年生产规模</t>
    </r>
    <r>
      <rPr>
        <sz val="10"/>
        <rFont val="Times New Roman"/>
        <charset val="134"/>
      </rPr>
      <t>70</t>
    </r>
    <r>
      <rPr>
        <sz val="10"/>
        <rFont val="宋体"/>
        <charset val="134"/>
      </rPr>
      <t>万吨</t>
    </r>
  </si>
  <si>
    <t>完成了项目可研，已取得环评批复，正在办理施工许可证等其他手续，以及建设资金的筹措。</t>
  </si>
  <si>
    <t>森然科技印制电路板及配套电子化学品生产项目</t>
  </si>
  <si>
    <t>项目计划选址智慧光电产业园4#厂房及原东泰厂房地块，项目一期投资建设印制电路板配套电子化学品生产线，配套建设电子化学品实验室及化验室，与行业内相关院士挂牌合作，为其他企业提供化验、认证等服务；项目二期计划取得原东泰厂房地块，自行建设高管住房、员工宿舍及生产厂房，建设印制电路板项目。</t>
  </si>
  <si>
    <t>积极与企业对接，深入洽谈项目合作事宜，力争签订合作协议。</t>
  </si>
  <si>
    <t>深圳市森然科技有限公司</t>
  </si>
  <si>
    <t>区经济合作局
樊瑾
18011008168</t>
  </si>
  <si>
    <t>沈阳远程机械闸片生产线项目</t>
  </si>
  <si>
    <t>项目计划选址迤资园区，新建以高铁制动鼓、刹车片等产品为代表的机车、汽车、工程机械闸片生产线，配套进行厂房、消防设施等配套设施的建设。</t>
  </si>
  <si>
    <t>沈阳远程摩擦密封材料有限公司</t>
  </si>
  <si>
    <t>区经济合作局
张逢杰 
13458101819</t>
  </si>
  <si>
    <t>四川蜀道攀枝花300MW/1500MWh电网侧压缩空气储能项目</t>
  </si>
  <si>
    <t>项目初拟根据系统负荷要求，系统暂按满充8小时、满放5小时，总功率300MW，储能容量1500MWh设计。项目采用先进压缩空气储能技术路线，储气库采用地下人造岩穴形式，设计容积约43万立方米，地面厂房用地面积约150亩。</t>
  </si>
  <si>
    <t>中储国能（北京）技术有限公司
四川蜀道清洁能源集团有限公司</t>
  </si>
  <si>
    <t>崇鼎科技高端AI Sever相关电路板制造项目</t>
  </si>
  <si>
    <t>项目计划投资10亿元，使用园区10号厂房，分2期建设高密度互联多层线路板生产线。</t>
  </si>
  <si>
    <t>崇鼎非凡集成电路(四川)有限公司</t>
  </si>
  <si>
    <t>深圳丰泰COB 智能照明生产基地项目</t>
  </si>
  <si>
    <t>本项目总投资规模为10亿元，采用分期投入、滚动开发的模式推进，分三期建设40条COB LED灯带/灯条生产线及10条COB透明显示屏生产线，并研发设计并生产以COB柔性灯条为核心的新一代照明灯具（涵盖T8/T5灯管、面板灯、异形灯具等）和新一代智能发光墙板、发光吊顶等创新型智能发光建材。</t>
  </si>
  <si>
    <t>深圳丰泰科技有限公司</t>
  </si>
  <si>
    <t>拥华年产260万吨氧化球团项目</t>
  </si>
  <si>
    <t>新建一条年产260万吨氧化球团生产线。</t>
  </si>
  <si>
    <t>完成项目可行性评估、方案初步设计。</t>
  </si>
  <si>
    <t>四川拥华环保新材料有限责任公司</t>
  </si>
  <si>
    <t>南山管委会
吕明
15892571313</t>
  </si>
  <si>
    <t>深圳丰泰COB智能灯带生产项目</t>
  </si>
  <si>
    <t>项目分两期建设，一期投入1亿元，建设生产线10条；二期投入4亿元，建设30条COB LED灯带灯条生产线及10条COB透明显示屏生产线。</t>
  </si>
  <si>
    <t>完成项目招引</t>
  </si>
  <si>
    <t>深圳市丰泰工业科技有限公司</t>
  </si>
  <si>
    <t>攀枝花建材交易中心</t>
  </si>
  <si>
    <t>计划建设符合现代物流园设计规范的建材甲乙中，内含产品展示中心、交易结算中心、仓储加工中心、综合服务中心，以及相应的道路、停车场、水电气、通讯、网络多媒体等配套设施。</t>
  </si>
  <si>
    <t>一季度：走访对接企业，了解企业诉求和投资意愿。
二、三季度：开展项目选址工作。
四季度：力促完成项目选址。</t>
  </si>
  <si>
    <t>攀枝花市鼎瀚实业有限公司</t>
  </si>
  <si>
    <t>仁和希尔顿酒店建设项目</t>
  </si>
  <si>
    <t>项目名称暂定为仁和希尔顿酒店。项目预计总投资5000万元（不含土地），总建筑面积约12000平方米，其中地上12层8000平方米、地下2层4000平方米。初步规划1楼前为酒店大堂，裙楼后部和酒店2--3层为宴会厅，4楼为茶楼，5楼为会务楼层，6--12楼为酒店住房共计119个房间。</t>
  </si>
  <si>
    <t>攀枝花展兴投资有限公司</t>
  </si>
  <si>
    <t>锦江酒店集团“仁和维也纳/丽枫系列酒店”建设项目</t>
  </si>
  <si>
    <t>项目拟选址银泰城周边区域，计划以直营方式落地建设锦江酒店集团旗下中高端品牌维也纳国际酒店或丽枫系列酒店，计划投资2000万元，计划建设总房间数90间。</t>
  </si>
  <si>
    <t>锦江酒店集团</t>
  </si>
  <si>
    <t>区商务局
邱兵
13980345752
区经济合作局
胡惠惠
15881284427</t>
  </si>
  <si>
    <t>攀枝花兴工大宗商品交易中心</t>
  </si>
  <si>
    <t>项目选址于仁和镇，规划总建筑面积约7万㎡。重点建设钢材纵剪开平、冷轧加工生产线约1万㎡，钢材交易智能化物流周转区约1.2万㎡；建设矿产品全封式智能化物流车间（含冶金物料智能化配料系统及设备）约2万㎡；建设钒钛产品（含半成品）、建材周转仓约1万㎡；配套周转物流信息中心约0.2万㎡、物流金融服务及孵化中心约0.2万㎡、综合交易中心约0.8万㎡及综合服务中心等其他配套设施约0.6万㎡。</t>
  </si>
  <si>
    <t>区商务局
斯嘉勋13882387311
工发集团
刘亮13882366993
区自规局
熊升平1738079039、
区土储中心
游青13548211818</t>
  </si>
  <si>
    <t>仁和区城乡低空物流（快递）配送综合服务中心项目</t>
  </si>
  <si>
    <t>项目不新增用地，围绕和依托“攀枝花·启禾城市中央仓项目”（选址于攀枝花南站南侧，占地约 36.26 亩，项目规划总建筑面积4.5万㎡），配套建设低空飞行器停机坪和充电设施等，购置高原型大重载无人机等各型无人机，围绕仁和区中心城区开辟北向覆盖同德镇、务本乡，南向覆盖平地镇、啊喇彝族乡的仁和区全域覆盖低空航线，建设仁和区城乡低空物流（快递）配送综合服务体系，实现“低空+物流”；同步打造“低空+森林防灭火巡查监控”，打造森林防火减灾低空支持系统，构建区域低空无人机物流枢纽重要节点。</t>
  </si>
  <si>
    <t>一、二季度：走访对接企业，了解企业诉求和投资意愿。
三季度：开展项目策划。
四季度：结合“攀枝花·启禾城市中央仓项目”完成项目布局选址。</t>
  </si>
  <si>
    <t>待引进</t>
  </si>
  <si>
    <t>低空经济与新能源汽车产业“车空统筹”项目</t>
  </si>
  <si>
    <t>在推动“攀枝花新能源汽车城项目”建设基础上，预留项目用地，推动低空经济产业与新能源汽车产业共享新能源充电等相关设施、人工智能等核心技术，共用通信网络，共用驾培资源开展飞控培训，推动智能网联技术在新能源汽车中的应用成果为低空经济提供了空中应用场景参考，建成无人机物流应用等场景与地面基础设施协同的立体交通网络。</t>
  </si>
  <si>
    <t>一、二季度：走访对接企业，了解企业诉求和投资意愿。
三季度：开展项目策划。
四季度：结合“攀枝花新能源汽车城项目”用地规划论证调整方案完成项目策划。</t>
  </si>
  <si>
    <t>四川恒鼎实业有限公司大河沟煤矿扩建工程项目</t>
  </si>
  <si>
    <t>规模为从15万吨/年整合扩建至30万吨/年。建设内容：完成井巷工程开拓、准备、回采巷道布置、主要生产、运输、提升、通风、排水等系统建设，安全设施设备安装、重大设备监测感知系统安装、运行，“六大系统”建成运行，实现掘进工作面采用综合机械化掘进，采煤工作面采用综合机械化采煤，运输采用连续运输方式运输，达到二级标准化的高效矿井。</t>
  </si>
  <si>
    <t>按照四川省人民政府《四川省30万吨以下煤矿分类处置方案的批复》（川府函〔2020〕45号），重新开展项目核准和安全核准，取得立项批复后，重新修改《初步设计、安全设施设计、开发利用方案》后报省厅评审，并取得相关批复。然后办理大河沟煤矿新采矿许可证。</t>
  </si>
  <si>
    <t>四川恒鼎实业有限公司</t>
  </si>
  <si>
    <t>四川恒鼎实业有限公司大河沟煤矿洗煤厂升级改造项目</t>
  </si>
  <si>
    <t>对现有生产线进行改造，更换升级浮选洗煤机，跳汰机，压滤机、电气控制等设施设备，降低能耗，提高煤炭洗选率，提升自动化、智能化水平。</t>
  </si>
  <si>
    <t>开展前期项目立项、可研究性报告，同时重新编制环境影响评价报告。</t>
  </si>
  <si>
    <t>攀枝花市春福工贸有限责任公司胜利煤矿勘探项目</t>
  </si>
  <si>
    <t>2028-2031年</t>
  </si>
  <si>
    <t>勘查周边矿产资源，攀枝花市春福工贸有限责任公司计划扩大矿区范围至9.7平方千米，对空白带3平方千米及矿区深部进行勘查。</t>
  </si>
  <si>
    <t>1、2026年启动矿区空白资源勘探工作，积极与主管部门沟通。2、2026年12月底前明确规划目标、制定规划方案。</t>
  </si>
  <si>
    <t>攀枝花市春福工贸有限责任公司</t>
  </si>
  <si>
    <t>攀枝花市春福工贸有限责任公司胜利煤矿瓦斯发电项目</t>
  </si>
  <si>
    <t>在条件成熟的前提下，计划在攀枝花市春福工贸有限责任公司胜利煤矿地面建设瓦斯发电站，设计装机规模2000KW，井下建设瓦斯高低负压抽采系统，建设完善的监测监控设施，满足瓦斯发电需要。</t>
  </si>
  <si>
    <t>1、2026年掘进施工45上煤层底抽巷，测定瓦斯原始含量及抽采半径考察。2、编制瓦斯抽采设计。</t>
  </si>
  <si>
    <t>务本乡耗子沟尾矿库工程项目</t>
  </si>
  <si>
    <t>拟建耗子沟尾矿库占地约2170亩，汇水面积为4.65km2，总坝高198m，总库容9099万m3，有效库容8188万m3，耗子沟尾矿库为二等库，排尾量400万m3/a。</t>
  </si>
  <si>
    <t>完成可研报告编制。</t>
  </si>
  <si>
    <t>区经信和科技局
唐海峰
18681207468
人和兴工发展建设集团
刘亮
13882366993</t>
  </si>
  <si>
    <t>攀枝花市仁和区福田镇20万千瓦光伏项目</t>
  </si>
  <si>
    <t>在仁和区福田镇建设20万千瓦光伏发电项目，并配套建设一座220kV升压汇集站，一回220kV送出线路，新建线路长度约8km。</t>
  </si>
  <si>
    <t>完成初步实施方案评审后，加快推进业主优选、项目备案、送出工程线路核准等工作。</t>
  </si>
  <si>
    <t>仁和区野森达松露精深加工及产业化开发项目</t>
  </si>
  <si>
    <t>企业已在啊喇乡关房村老厂组培育块菌基地100亩，拟在仁和区新建一家黑松露（块菌）加工厂。投资5000万，项目占地10亩。</t>
  </si>
  <si>
    <t>确定项目选址，确定合作模式、确定项目策划方案，签订项目合作协议。
完成前期手续办理，力争项目开工。</t>
  </si>
  <si>
    <t>永仁野森达菌业有限公司</t>
  </si>
  <si>
    <t>区经济合作局 
胡惠惠 
15881284427
区农业农村局
沙万林
13550939873</t>
  </si>
  <si>
    <t>仁和区智慧农机装备应用项目</t>
  </si>
  <si>
    <t>仁和区各乡镇</t>
  </si>
  <si>
    <r>
      <rPr>
        <sz val="10"/>
        <rFont val="宋体"/>
        <charset val="134"/>
        <scheme val="minor"/>
      </rPr>
      <t>建设农机装备研产推用县域一体化试验场</t>
    </r>
    <r>
      <rPr>
        <sz val="10"/>
        <rFont val="宋体"/>
        <charset val="134"/>
        <scheme val="minor"/>
      </rPr>
      <t>1</t>
    </r>
    <r>
      <rPr>
        <sz val="10"/>
        <rFont val="宋体"/>
        <charset val="134"/>
        <scheme val="minor"/>
      </rPr>
      <t>个、区域农机社会化服务中心</t>
    </r>
    <r>
      <rPr>
        <sz val="10"/>
        <rFont val="宋体"/>
        <charset val="134"/>
        <scheme val="minor"/>
      </rPr>
      <t>1</t>
    </r>
    <r>
      <rPr>
        <sz val="10"/>
        <rFont val="宋体"/>
        <charset val="134"/>
        <scheme val="minor"/>
      </rPr>
      <t>个、县域专业农机手培育基地1个、区域性老旧农机拆解报废中心1个</t>
    </r>
  </si>
  <si>
    <t>无需办理前期准备手续，已完成实施方案编制，完成资金争取。</t>
  </si>
  <si>
    <t>攀枝花市仁和区农业农村局</t>
  </si>
  <si>
    <t>区农业农村局
许继明
13550930672</t>
  </si>
  <si>
    <t>攀枝花市仁和区现代水产养殖项目</t>
  </si>
  <si>
    <t>同德镇、布德镇、啊喇乡</t>
  </si>
  <si>
    <r>
      <rPr>
        <sz val="10"/>
        <rFont val="宋体"/>
        <charset val="134"/>
      </rPr>
      <t>使用设施农用地新建工厂化成虾养殖简易大棚</t>
    </r>
    <r>
      <rPr>
        <sz val="10"/>
        <rFont val="宋体"/>
        <charset val="0"/>
      </rPr>
      <t>50000</t>
    </r>
    <r>
      <rPr>
        <sz val="10"/>
        <rFont val="宋体"/>
        <charset val="134"/>
      </rPr>
      <t>㎡，虾苗养殖简易大棚</t>
    </r>
    <r>
      <rPr>
        <sz val="10"/>
        <rFont val="宋体"/>
        <charset val="0"/>
      </rPr>
      <t>5000</t>
    </r>
    <r>
      <rPr>
        <sz val="10"/>
        <rFont val="宋体"/>
        <charset val="134"/>
      </rPr>
      <t>㎡。源水处理设施约</t>
    </r>
    <r>
      <rPr>
        <sz val="10"/>
        <rFont val="宋体"/>
        <charset val="0"/>
      </rPr>
      <t>5000</t>
    </r>
    <r>
      <rPr>
        <sz val="10"/>
        <rFont val="宋体"/>
        <charset val="134"/>
      </rPr>
      <t>㎡，配置尾水处理系统，处理量约</t>
    </r>
    <r>
      <rPr>
        <sz val="10"/>
        <rFont val="宋体"/>
        <charset val="0"/>
      </rPr>
      <t>1500</t>
    </r>
    <r>
      <rPr>
        <sz val="10"/>
        <rFont val="宋体"/>
        <charset val="134"/>
      </rPr>
      <t>吨</t>
    </r>
    <r>
      <rPr>
        <sz val="10"/>
        <rFont val="宋体"/>
        <charset val="0"/>
      </rPr>
      <t>/</t>
    </r>
    <r>
      <rPr>
        <sz val="10"/>
        <rFont val="宋体"/>
        <charset val="134"/>
      </rPr>
      <t>天，配套升级改造水产检测用房及仓库约</t>
    </r>
    <r>
      <rPr>
        <sz val="10"/>
        <rFont val="宋体"/>
        <charset val="0"/>
      </rPr>
      <t>1000</t>
    </r>
    <r>
      <rPr>
        <sz val="10"/>
        <rFont val="宋体"/>
        <charset val="134"/>
      </rPr>
      <t>㎡及配套水产液氧供氧系统、电气、给排水、安防等附属设备设施。</t>
    </r>
  </si>
  <si>
    <r>
      <rPr>
        <sz val="10"/>
        <rFont val="宋体"/>
        <charset val="134"/>
      </rPr>
      <t>区农业农村局</t>
    </r>
    <r>
      <rPr>
        <sz val="10"/>
        <rFont val="宋体"/>
        <charset val="0"/>
      </rPr>
      <t xml:space="preserve">
</t>
    </r>
    <r>
      <rPr>
        <sz val="10"/>
        <rFont val="宋体"/>
        <charset val="134"/>
      </rPr>
      <t>张万金</t>
    </r>
    <r>
      <rPr>
        <sz val="10"/>
        <rFont val="宋体"/>
        <charset val="0"/>
      </rPr>
      <t xml:space="preserve">
13882350911</t>
    </r>
  </si>
  <si>
    <t>攀枝花市仁和区现代化“水果番茄”大棚建设项目</t>
  </si>
  <si>
    <t>仁和区啊喇乡、大龙潭乡、大田镇、前进镇、中坝乡、太平乡</t>
  </si>
  <si>
    <t>建设现代化“水果番茄”种植基地3000亩，配套园区土地整理、田间道路及灌溉等附属工程，并配备生产设施装备、农机等现代装备。</t>
  </si>
  <si>
    <t>区农业农村局
沙万林
13550939873</t>
  </si>
  <si>
    <t>仁和区蔬菜大棚建设项目</t>
  </si>
  <si>
    <t>平地镇、大龙潭乡、啊喇乡、仁和镇</t>
  </si>
  <si>
    <t>建设现代化蔬菜大棚4000亩，配套铺设相关电力及水利设施，购置水肥一体化设备、智能监测设备、智能传感设备、农机设备等。</t>
  </si>
  <si>
    <t>仁和区牛羊屠宰场建设项目</t>
  </si>
  <si>
    <r>
      <rPr>
        <sz val="10"/>
        <rFont val="宋体"/>
        <charset val="134"/>
        <scheme val="minor"/>
      </rPr>
      <t>新建牛羊屠宰点</t>
    </r>
    <r>
      <rPr>
        <sz val="10"/>
        <rFont val="宋体"/>
        <charset val="134"/>
        <scheme val="minor"/>
      </rPr>
      <t>1-2</t>
    </r>
    <r>
      <rPr>
        <sz val="10"/>
        <rFont val="宋体"/>
        <charset val="134"/>
        <scheme val="minor"/>
      </rPr>
      <t>个，年屠宰量</t>
    </r>
    <r>
      <rPr>
        <sz val="10"/>
        <rFont val="宋体"/>
        <charset val="134"/>
        <scheme val="minor"/>
      </rPr>
      <t>0.5</t>
    </r>
    <r>
      <rPr>
        <sz val="10"/>
        <rFont val="宋体"/>
        <charset val="134"/>
        <scheme val="minor"/>
      </rPr>
      <t>万头以上。新建屠宰间、待宰圈、隔离间、检验室、管理用房、污水处理站及其他附属设施。</t>
    </r>
  </si>
  <si>
    <t>攀枝花市仁和区紧密型县域医共体强基工程建设项目</t>
  </si>
  <si>
    <t>1.医共体中心药房、审方中心建设项目：改造业务用房500㎡，利用人工或智能（云）技术，建立医共体内用药目录统一、集中采购配送、处方智能流转、药学服务下沉、供需监测对接、药品库存警戒等运行机制，建立医共体内处方审核全流程运行机制，对成员单位的处方按照规定和程序进行集中审核并有序流转，为患者及时便捷取药提供的服务，实现县域各级医疗机构药品统一采购、配送、储备调配，为“药品供应一体化”和“处方质量管控”提供实体与技术支撑。
2.仁和区同德镇中心卫生院迁建项目：规划用地面积 9155.85 ㎡（约 13.75 亩），新建业务用房面积3024㎡（包括门诊住院综合楼，公共卫生服务中心，后勤辅助科室等），配套建设道路、场地铺装、绿地及室外管线等附属设施。                                                           3.平地医疗卫生次中心医学影像分中心建设项目：新建医学影像分中心业务用房400㎡。
4.仁和区紧密型县域医共体检验中心、影像中心、心电中心建设项目。改造业务用房共计3600㎡。                                                        
5.医共体成员单位设备采购项目：根据县域医共体建设要求，对县域医共体五大资源共享中心、五大急诊急救中心，基层医疗机构能力提升补短、到期设备更新等设备购置。</t>
  </si>
  <si>
    <t>完成项目实施方案、可行性研究报告编制等工作</t>
  </si>
  <si>
    <t>攀枝花市仁和区人民医院医养结合服务中心建设项目</t>
  </si>
  <si>
    <t>2027-2029年</t>
  </si>
  <si>
    <t>项目拟建设1栋10F/-2F医养结合楼，规划占地面积17239.83 ㎡（约25.86 亩），综合建筑面积 13350㎡,养老床位300张，建设老年人生活用房、文娱与健身用房及其他附属配套设施等。</t>
  </si>
  <si>
    <t>区卫生健康局
林凤云
15983566295
万俊芳
15983556826</t>
  </si>
  <si>
    <t>攀枝花市仁和区医美医院建设项目</t>
  </si>
  <si>
    <t>仁和区前进镇普达社区</t>
  </si>
  <si>
    <t>总建筑面积12000平方米，设置住院床位100张、美容治疗床12张、牙科综合治疗椅4台；建设整形外科、美容外科、美容牙科、美容皮肤科、美容中医科、麻醉科等临床科室、药学部、医学检验科、医学影像科等医技科室，配套建设消毒供应中心、病案管理科及数字化追溯系统，附属设施建设。</t>
  </si>
  <si>
    <t>组织开展项目考察，开展建设方案编制等工作</t>
  </si>
  <si>
    <t>攀枝花大河中学校高中学生宿舍楼新建项目</t>
  </si>
  <si>
    <r>
      <rPr>
        <sz val="10"/>
        <rFont val="宋体"/>
        <charset val="134"/>
        <scheme val="minor"/>
      </rPr>
      <t>新建宿舍一栋，规划用地面积</t>
    </r>
    <r>
      <rPr>
        <sz val="10"/>
        <rFont val="宋体"/>
        <charset val="134"/>
        <scheme val="minor"/>
      </rPr>
      <t>4586.84</t>
    </r>
    <r>
      <rPr>
        <sz val="10"/>
        <rFont val="宋体"/>
        <charset val="134"/>
        <scheme val="minor"/>
      </rPr>
      <t>平方米（约</t>
    </r>
    <r>
      <rPr>
        <sz val="10"/>
        <rFont val="宋体"/>
        <charset val="134"/>
        <scheme val="minor"/>
      </rPr>
      <t xml:space="preserve"> 6.88</t>
    </r>
    <r>
      <rPr>
        <sz val="10"/>
        <rFont val="宋体"/>
        <charset val="134"/>
        <scheme val="minor"/>
      </rPr>
      <t>亩），拟建建筑总建筑面积</t>
    </r>
    <r>
      <rPr>
        <sz val="10"/>
        <rFont val="宋体"/>
        <charset val="134"/>
        <scheme val="minor"/>
      </rPr>
      <t>12412</t>
    </r>
    <r>
      <rPr>
        <sz val="10"/>
        <rFont val="宋体"/>
        <charset val="134"/>
        <scheme val="minor"/>
      </rPr>
      <t>平方米，包括学生宿舍的土建、装饰装修及安装工程、总平及附属工程。</t>
    </r>
  </si>
  <si>
    <t>已完成选址、立项、环评、能评、稳评、初设及概算批复、建设用地规划许可证等前期工作。积极包装项目争取资金，待落实资金后开展财评、招标工作。</t>
  </si>
  <si>
    <t>区教体局
高露予
13882301730</t>
  </si>
  <si>
    <t>运动场维修改造项目</t>
  </si>
  <si>
    <t>仁和镇、福田镇</t>
  </si>
  <si>
    <r>
      <rPr>
        <sz val="10"/>
        <rFont val="宋体"/>
        <charset val="134"/>
        <scheme val="minor"/>
      </rPr>
      <t>对东风小学、四十九公里小学、福田镇中心学校的运动场进行改造，改造面积约</t>
    </r>
    <r>
      <rPr>
        <sz val="10"/>
        <rFont val="Times New Roman"/>
        <charset val="0"/>
      </rPr>
      <t>7000</t>
    </r>
    <r>
      <rPr>
        <sz val="10"/>
        <rFont val="宋体"/>
        <charset val="134"/>
      </rPr>
      <t>平方米。</t>
    </r>
  </si>
  <si>
    <t>完成设计、清单编制等前期手续，待资金到位后开展财评和招标工作。</t>
  </si>
  <si>
    <t>五十一城市体育公园</t>
  </si>
  <si>
    <t>五十一街办</t>
  </si>
  <si>
    <r>
      <rPr>
        <sz val="10"/>
        <rFont val="宋体"/>
        <charset val="134"/>
        <scheme val="minor"/>
      </rPr>
      <t>对五十一小学阳光家园校区运动场改造，建设室内篮球场</t>
    </r>
    <r>
      <rPr>
        <sz val="10"/>
        <rFont val="宋体"/>
        <charset val="134"/>
        <scheme val="minor"/>
      </rPr>
      <t>1</t>
    </r>
    <r>
      <rPr>
        <sz val="10"/>
        <rFont val="宋体"/>
        <charset val="134"/>
        <scheme val="minor"/>
      </rPr>
      <t>片，羽毛球场</t>
    </r>
    <r>
      <rPr>
        <sz val="10"/>
        <rFont val="宋体"/>
        <charset val="134"/>
        <scheme val="minor"/>
      </rPr>
      <t>2</t>
    </r>
    <r>
      <rPr>
        <sz val="10"/>
        <rFont val="宋体"/>
        <charset val="134"/>
        <scheme val="minor"/>
      </rPr>
      <t>片（含气排球场地）五人制足球场</t>
    </r>
    <r>
      <rPr>
        <sz val="10"/>
        <rFont val="宋体"/>
        <charset val="134"/>
        <scheme val="minor"/>
      </rPr>
      <t>1</t>
    </r>
    <r>
      <rPr>
        <sz val="10"/>
        <rFont val="宋体"/>
        <charset val="134"/>
        <scheme val="minor"/>
      </rPr>
      <t>片、乒乓球场地</t>
    </r>
    <r>
      <rPr>
        <sz val="10"/>
        <rFont val="宋体"/>
        <charset val="134"/>
        <scheme val="minor"/>
      </rPr>
      <t>4</t>
    </r>
    <r>
      <rPr>
        <sz val="10"/>
        <rFont val="宋体"/>
        <charset val="134"/>
        <scheme val="minor"/>
      </rPr>
      <t>片。</t>
    </r>
  </si>
  <si>
    <t>完成设计、清单编制、环评、立项等前期手续，争取上级资金，待资金到位后开展财评和招标工作。</t>
  </si>
  <si>
    <t>区教体局
文波
13982381916</t>
  </si>
  <si>
    <t>仁和区智慧教育新型基础设施建设项目</t>
  </si>
  <si>
    <r>
      <rPr>
        <sz val="10"/>
        <rFont val="宋体"/>
        <charset val="134"/>
        <scheme val="minor"/>
      </rPr>
      <t>项目全覆盖攀枝花市仁和区公办学校，包括数字化基础设施建设工程、教育管理提质增效工程、教学质量提升工程和五育人才培养工程四部分。主要内容包括建设录播系统共</t>
    </r>
    <r>
      <rPr>
        <sz val="10"/>
        <rFont val="宋体"/>
        <charset val="134"/>
        <scheme val="minor"/>
      </rPr>
      <t>258</t>
    </r>
    <r>
      <rPr>
        <sz val="10"/>
        <rFont val="宋体"/>
        <charset val="134"/>
        <scheme val="minor"/>
      </rPr>
      <t>套、</t>
    </r>
    <r>
      <rPr>
        <sz val="10"/>
        <rFont val="宋体"/>
        <charset val="134"/>
        <scheme val="minor"/>
      </rPr>
      <t>AI</t>
    </r>
    <r>
      <rPr>
        <sz val="10"/>
        <rFont val="宋体"/>
        <charset val="134"/>
        <scheme val="minor"/>
      </rPr>
      <t>智屏系统</t>
    </r>
    <r>
      <rPr>
        <sz val="10"/>
        <rFont val="宋体"/>
        <charset val="134"/>
        <scheme val="minor"/>
      </rPr>
      <t>90</t>
    </r>
    <r>
      <rPr>
        <sz val="10"/>
        <rFont val="宋体"/>
        <charset val="134"/>
        <scheme val="minor"/>
      </rPr>
      <t>套、数字化课堂交互系统</t>
    </r>
    <r>
      <rPr>
        <sz val="10"/>
        <rFont val="宋体"/>
        <charset val="134"/>
        <scheme val="minor"/>
      </rPr>
      <t>300</t>
    </r>
    <r>
      <rPr>
        <sz val="10"/>
        <rFont val="宋体"/>
        <charset val="134"/>
        <scheme val="minor"/>
      </rPr>
      <t>套、教育数据治理工程</t>
    </r>
    <r>
      <rPr>
        <sz val="10"/>
        <rFont val="宋体"/>
        <charset val="134"/>
        <scheme val="minor"/>
      </rPr>
      <t>1</t>
    </r>
    <r>
      <rPr>
        <sz val="10"/>
        <rFont val="宋体"/>
        <charset val="134"/>
        <scheme val="minor"/>
      </rPr>
      <t>批、科学数字探究实验系统</t>
    </r>
    <r>
      <rPr>
        <sz val="10"/>
        <rFont val="宋体"/>
        <charset val="134"/>
        <scheme val="minor"/>
      </rPr>
      <t>17</t>
    </r>
    <r>
      <rPr>
        <sz val="10"/>
        <rFont val="宋体"/>
        <charset val="134"/>
        <scheme val="minor"/>
      </rPr>
      <t>套、信息科技实验系统</t>
    </r>
    <r>
      <rPr>
        <sz val="10"/>
        <rFont val="宋体"/>
        <charset val="134"/>
        <scheme val="minor"/>
      </rPr>
      <t>19</t>
    </r>
    <r>
      <rPr>
        <sz val="10"/>
        <rFont val="宋体"/>
        <charset val="134"/>
        <scheme val="minor"/>
      </rPr>
      <t>套、以及个性化学习系统、课堂行为分析系统、数字化教学评价系统、教育数字基座平台建设以及软件建设等。</t>
    </r>
  </si>
  <si>
    <t>完成专项债资金争取工作，待资金到位后，开展招标、公示等工作；在资金到位前提下，12月进场施工。</t>
  </si>
  <si>
    <t>区教体局
李航
15984585879</t>
  </si>
  <si>
    <t>仁和区狮子山公墓公益性骨灰堂建设项目</t>
  </si>
  <si>
    <t>布德镇民政村</t>
  </si>
  <si>
    <t>新建骨灰存放楼，建筑面积约5000㎡，总用地面具约4000㎡，新增骨灰存放格位4000余个。</t>
  </si>
  <si>
    <t>加快完成土地合规手续，争取尽快完成选址、立项、环评、能评、稳评、初设及概算批复、建设用地规划许可证等前期工作。</t>
  </si>
  <si>
    <t>区民政局
胡宗志
15182722092</t>
  </si>
  <si>
    <t>仁和区区域性养老服务中心建设项目</t>
  </si>
  <si>
    <t>前进镇普达社区</t>
  </si>
  <si>
    <t>新建仁和区区域性养老服务中心，总建筑面积14000平方米，设生活区、医疗康复区、能力评估中心、老年教育活动中心、仁和养老信息平台中心及环境配套设施。</t>
  </si>
  <si>
    <t>积极申请养老用地调规，争取尽快完成选址、立项、环评、能评、稳评、初设及概算批复、建设用地规划许可证等前期工作。</t>
  </si>
  <si>
    <t>仁和区居家养老服务网络建设项目</t>
  </si>
  <si>
    <t>仁和区仁和镇、前进镇、大河中路街道</t>
  </si>
  <si>
    <r>
      <rPr>
        <sz val="10"/>
        <rFont val="宋体"/>
        <charset val="134"/>
        <scheme val="major"/>
      </rPr>
      <t>建设总床位</t>
    </r>
    <r>
      <rPr>
        <sz val="11"/>
        <rFont val="宋体"/>
        <charset val="134"/>
        <scheme val="major"/>
      </rPr>
      <t>200张的居家养老服务设施站点。</t>
    </r>
  </si>
  <si>
    <t>积极收集乡镇闲置用地用房资源，争取尽快完成立项、初设等前期工作。</t>
  </si>
  <si>
    <t>仁和区公办敬老院智能设施设备升级改造项目</t>
  </si>
  <si>
    <t>仁和区六所公办敬老院</t>
  </si>
  <si>
    <t>在仁和区6所公办敬老院引入智能型服务设施提升敬老院综合服务能力。</t>
  </si>
  <si>
    <t>对各敬老院基础设施、电力负荷、建筑结构承载等进行初步评估，制定智能服务设施引入初步方案。</t>
  </si>
  <si>
    <t>仁和区公办敬老院智能安防系统建设项目</t>
  </si>
  <si>
    <t>在仁和区6所公办敬老院引入智能型安防设施提升敬老院应急管理水平。</t>
  </si>
  <si>
    <t>对各敬老院现有安防设施进行初步评估，制定智能安防设备建设初步方案。</t>
  </si>
  <si>
    <t>基层应急管理能力建设项目</t>
  </si>
  <si>
    <t>1.建设攀枝花市仁和区村、社区应急避难智能化场所。（1）新建及改造应急避难场所162个（每个村、社区2个场所），实现人均1.5平方米的目标；（2）在避难场所建设结构化智能摄像头162套，并建设自动侦测联动预警联动系统，实现智能主动识别预警、联动应急广播语音预警、事件闭环处置、AI算法引擎、对接智慧平台和应急指挥与监管、信息推送、告警联动。
2.应急指挥平台升级。（1）提升现有指挥平台的网络等级，力争接入气象和公安天网数据资源，实现资源汇聚、共享，接入化工园区智慧平台数据资源；（2）整合防震、防火、防汛、地灾防治及其他行业资源，推送到乡镇，乡镇可通过平台实时查看辖区内防灾区域和企业，实现智能化监管“一张图”；（3）建立区级指挥联动中心，实现联合值守、统一调度。
3.提升基层通信能力。根据《四川省地震高风险乡镇(街道)村(社区)应急通信装备配备指导目录》，为13个乡镇（街道），81个村（社区）配备必要的卫星通信、图像传输、语音通信、无人机、辅助保障等通信保障类装备，实现仁和区通信“一张网”。</t>
  </si>
  <si>
    <t>积极对接省市进行项目申报和资金争取。</t>
  </si>
  <si>
    <t xml:space="preserve">攀枝花市仁和区应急管理局
</t>
  </si>
  <si>
    <t>区应急管理局  
刘国毅
13982302906</t>
  </si>
  <si>
    <t>仁和区综合性无人机巡护平台建设项目</t>
  </si>
  <si>
    <r>
      <rPr>
        <sz val="10"/>
        <rFont val="宋体"/>
        <charset val="134"/>
      </rPr>
      <t>全区</t>
    </r>
    <r>
      <rPr>
        <sz val="10"/>
        <rFont val="Times New Roman"/>
        <charset val="0"/>
      </rPr>
      <t>12</t>
    </r>
    <r>
      <rPr>
        <sz val="10"/>
        <rFont val="宋体"/>
        <charset val="134"/>
      </rPr>
      <t>个乡镇</t>
    </r>
  </si>
  <si>
    <r>
      <rPr>
        <sz val="10"/>
        <rFont val="宋体"/>
        <charset val="134"/>
        <scheme val="minor"/>
      </rPr>
      <t>2027-2029</t>
    </r>
    <r>
      <rPr>
        <sz val="10"/>
        <rFont val="宋体"/>
        <charset val="0"/>
      </rPr>
      <t>年</t>
    </r>
  </si>
  <si>
    <r>
      <rPr>
        <sz val="10"/>
        <rFont val="Times New Roman"/>
        <charset val="0"/>
      </rPr>
      <t>1.</t>
    </r>
    <r>
      <rPr>
        <sz val="10"/>
        <rFont val="宋体"/>
        <charset val="134"/>
      </rPr>
      <t>拟建设全区统一的综合性无人机巡护平台，包含建设</t>
    </r>
    <r>
      <rPr>
        <sz val="10"/>
        <rFont val="Times New Roman"/>
        <charset val="0"/>
      </rPr>
      <t>3</t>
    </r>
    <r>
      <rPr>
        <sz val="10"/>
        <rFont val="宋体"/>
        <charset val="134"/>
      </rPr>
      <t>台多旋翼自动机场及配套专用无人机（</t>
    </r>
    <r>
      <rPr>
        <sz val="10"/>
        <rFont val="Times New Roman"/>
        <charset val="0"/>
      </rPr>
      <t>30</t>
    </r>
    <r>
      <rPr>
        <sz val="10"/>
        <rFont val="宋体"/>
        <charset val="134"/>
      </rPr>
      <t>万</t>
    </r>
    <r>
      <rPr>
        <sz val="10"/>
        <rFont val="Times New Roman"/>
        <charset val="0"/>
      </rPr>
      <t>/</t>
    </r>
    <r>
      <rPr>
        <sz val="10"/>
        <rFont val="宋体"/>
        <charset val="134"/>
      </rPr>
      <t>台）、</t>
    </r>
    <r>
      <rPr>
        <sz val="10"/>
        <rFont val="Times New Roman"/>
        <charset val="0"/>
      </rPr>
      <t>3</t>
    </r>
    <r>
      <rPr>
        <sz val="10"/>
        <rFont val="宋体"/>
        <charset val="134"/>
      </rPr>
      <t>台固定翼专用无人机（</t>
    </r>
    <r>
      <rPr>
        <sz val="10"/>
        <rFont val="Times New Roman"/>
        <charset val="0"/>
      </rPr>
      <t>200</t>
    </r>
    <r>
      <rPr>
        <sz val="10"/>
        <rFont val="宋体"/>
        <charset val="134"/>
      </rPr>
      <t>万元</t>
    </r>
    <r>
      <rPr>
        <sz val="10"/>
        <rFont val="Times New Roman"/>
        <charset val="0"/>
      </rPr>
      <t>/</t>
    </r>
    <r>
      <rPr>
        <sz val="10"/>
        <rFont val="宋体"/>
        <charset val="134"/>
      </rPr>
      <t>台）、建设无人机综合管控平台</t>
    </r>
    <r>
      <rPr>
        <sz val="10"/>
        <rFont val="Times New Roman"/>
        <charset val="0"/>
      </rPr>
      <t>1</t>
    </r>
    <r>
      <rPr>
        <sz val="10"/>
        <rFont val="宋体"/>
        <charset val="134"/>
      </rPr>
      <t>个（</t>
    </r>
    <r>
      <rPr>
        <sz val="10"/>
        <rFont val="Times New Roman"/>
        <charset val="0"/>
      </rPr>
      <t>400</t>
    </r>
    <r>
      <rPr>
        <sz val="10"/>
        <rFont val="宋体"/>
        <charset val="134"/>
      </rPr>
      <t>万元）、配套建设中继站</t>
    </r>
    <r>
      <rPr>
        <sz val="10"/>
        <rFont val="Times New Roman"/>
        <charset val="0"/>
      </rPr>
      <t>5</t>
    </r>
    <r>
      <rPr>
        <sz val="10"/>
        <rFont val="宋体"/>
        <charset val="134"/>
      </rPr>
      <t>座（</t>
    </r>
    <r>
      <rPr>
        <sz val="10"/>
        <rFont val="Times New Roman"/>
        <charset val="0"/>
      </rPr>
      <t>10</t>
    </r>
    <r>
      <rPr>
        <sz val="10"/>
        <rFont val="宋体"/>
        <charset val="134"/>
      </rPr>
      <t>万元</t>
    </r>
    <r>
      <rPr>
        <sz val="10"/>
        <rFont val="Times New Roman"/>
        <charset val="0"/>
      </rPr>
      <t>/</t>
    </r>
    <r>
      <rPr>
        <sz val="10"/>
        <rFont val="宋体"/>
        <charset val="134"/>
      </rPr>
      <t>个），以实现火情排查发现、林地毁坏、枯死树木发现、等功能。</t>
    </r>
    <r>
      <rPr>
        <sz val="10"/>
        <rFont val="Times New Roman"/>
        <charset val="0"/>
      </rPr>
      <t xml:space="preserve">
2.</t>
    </r>
    <r>
      <rPr>
        <sz val="10"/>
        <rFont val="宋体"/>
        <charset val="134"/>
      </rPr>
      <t>通过争取中省资金为仁和区</t>
    </r>
    <r>
      <rPr>
        <sz val="10"/>
        <rFont val="Times New Roman"/>
        <charset val="0"/>
      </rPr>
      <t>13</t>
    </r>
    <r>
      <rPr>
        <sz val="10"/>
        <rFont val="宋体"/>
        <charset val="134"/>
      </rPr>
      <t>个乡镇（街道）配备巡护型无人机</t>
    </r>
    <r>
      <rPr>
        <sz val="10"/>
        <rFont val="Times New Roman"/>
        <charset val="0"/>
      </rPr>
      <t>15</t>
    </r>
    <r>
      <rPr>
        <sz val="10"/>
        <rFont val="宋体"/>
        <charset val="134"/>
      </rPr>
      <t>架（</t>
    </r>
    <r>
      <rPr>
        <sz val="10"/>
        <rFont val="Times New Roman"/>
        <charset val="0"/>
      </rPr>
      <t>10</t>
    </r>
    <r>
      <rPr>
        <sz val="10"/>
        <rFont val="宋体"/>
        <charset val="134"/>
      </rPr>
      <t>万元</t>
    </r>
    <r>
      <rPr>
        <sz val="10"/>
        <rFont val="Times New Roman"/>
        <charset val="0"/>
      </rPr>
      <t>/</t>
    </r>
    <r>
      <rPr>
        <sz val="10"/>
        <rFont val="宋体"/>
        <charset val="134"/>
      </rPr>
      <t>架）。</t>
    </r>
  </si>
  <si>
    <r>
      <rPr>
        <sz val="10"/>
        <rFont val="宋体"/>
        <charset val="134"/>
      </rPr>
      <t>完成项目初步建设方案；包装项目争取上级资金项目；争取</t>
    </r>
    <r>
      <rPr>
        <sz val="10"/>
        <rFont val="Times New Roman"/>
        <charset val="0"/>
      </rPr>
      <t>2</t>
    </r>
    <r>
      <rPr>
        <sz val="10"/>
        <rFont val="宋体"/>
        <charset val="134"/>
      </rPr>
      <t>套巢式无人机智能巡护预警系统，</t>
    </r>
    <r>
      <rPr>
        <sz val="10"/>
        <rFont val="Times New Roman"/>
        <charset val="0"/>
      </rPr>
      <t>2026</t>
    </r>
    <r>
      <rPr>
        <sz val="10"/>
        <rFont val="宋体"/>
        <charset val="134"/>
      </rPr>
      <t>年至</t>
    </r>
    <r>
      <rPr>
        <sz val="10"/>
        <rFont val="Times New Roman"/>
        <charset val="0"/>
      </rPr>
      <t>2028</t>
    </r>
    <r>
      <rPr>
        <sz val="10"/>
        <rFont val="宋体"/>
        <charset val="134"/>
      </rPr>
      <t>年期间陆续配备</t>
    </r>
    <r>
      <rPr>
        <sz val="10"/>
        <rFont val="Times New Roman"/>
        <charset val="0"/>
      </rPr>
      <t>15</t>
    </r>
    <r>
      <rPr>
        <sz val="10"/>
        <rFont val="宋体"/>
        <charset val="134"/>
      </rPr>
      <t>架巡护型无人机。</t>
    </r>
  </si>
  <si>
    <t>攀枝花市仁和区采煤沉陷区太平乡革新村避险搬迁项目</t>
  </si>
  <si>
    <t>修建房屋39套，占地面积11620平方米，建筑面积6640平方米，修建配套道路5公里，供水管网2公里，污水处理站一座（日处理能力80吨含管网1000米），修建卫生室100平方米、管理用房及健身广场2000平方米等公共基础设施。</t>
  </si>
  <si>
    <t>攀枝花市仁和区采煤沉陷区太平乡红岩村避险搬迁安置项目</t>
  </si>
  <si>
    <t>持矿区避险搬迁，改善当地生产生活条件，促进矿区转型发展。主要是建设40套安置房，安置居民40户，155人，配套宅基地场坪及建设水、电、路、通讯、管网、房屋等基础设施。</t>
  </si>
  <si>
    <t>攀枝花市仁和区采煤沉陷区务本乡矿山综合治理和复垦工程</t>
  </si>
  <si>
    <t>务本乡长</t>
  </si>
  <si>
    <t>1、对葩地村、垭口村51.71平方公里范围内进行综合治理修复：土地复垦200亩、种植生态林200亩、整治沟渠20公里、整治山坪塘2座、修建2000m³蓄水池水池1座，安装灌溉管网20公里。2、对矸石堆放区及采煤天坑、地陷、滑坡隐患区安全整治，修建挡墙5500立方米，改造道路15.5公里。3、人饮安全工程。解决935户共2000余人饮水问题：水源点清淤整治，新建日处理300立方米供水厂1座，安装给水管网30公里。4、河道整治工程。采煤沉陷区河道治理3公里，河床清淤疏浚及堤防建设。</t>
  </si>
  <si>
    <t>务本乡农业农村综合事务服务中心</t>
  </si>
  <si>
    <t>固体废物综合利用产业园项目</t>
  </si>
  <si>
    <t>2027-2037年</t>
  </si>
  <si>
    <t>项目占地约200亩，分期实施，一期占地100亩。新建建筑垃圾、园林绿化垃圾、生活垃圾、废旧物品等资源分拣中心、再生循环利用中心及再生资源交易平台等。</t>
  </si>
  <si>
    <t>取得土地，开展前期设计、测绘、环境影响评价等工作。</t>
  </si>
  <si>
    <t>四川攀西植物资源有限责任公司</t>
  </si>
  <si>
    <t>区综合行政执法局
庞鹏  
18487110906
城发集团（攀西植物公司）
马深奎   
18081727799</t>
  </si>
  <si>
    <t>区重点数据</t>
  </si>
  <si>
    <t>2025年</t>
  </si>
  <si>
    <t>项目个数（个）</t>
  </si>
  <si>
    <t>计划总投资(万元）</t>
  </si>
  <si>
    <t>2025年预计投资(万元）</t>
  </si>
  <si>
    <t>合计</t>
  </si>
  <si>
    <t>续建</t>
  </si>
  <si>
    <t>新开工</t>
  </si>
  <si>
    <t>加快前期</t>
  </si>
  <si>
    <t>2026年预计投资(万元）</t>
  </si>
  <si>
    <t>2026年与2025相比</t>
  </si>
  <si>
    <t>年度计划投资(万元）</t>
  </si>
  <si>
    <t>仁和区招商引资在谈项目清单</t>
  </si>
  <si>
    <t>投资金额（万元）</t>
  </si>
  <si>
    <t>项目概况</t>
  </si>
  <si>
    <t>对接（推进）情况</t>
  </si>
  <si>
    <t>存在困难及问题</t>
  </si>
  <si>
    <t>下一步工作计划</t>
  </si>
  <si>
    <r>
      <rPr>
        <b/>
        <sz val="11"/>
        <rFont val="宋体"/>
        <charset val="134"/>
        <scheme val="minor"/>
      </rPr>
      <t>投资方</t>
    </r>
    <r>
      <rPr>
        <b/>
        <sz val="11"/>
        <rFont val="宋体"/>
        <charset val="134"/>
        <scheme val="minor"/>
      </rPr>
      <t xml:space="preserve">
</t>
    </r>
    <r>
      <rPr>
        <b/>
        <sz val="11"/>
        <rFont val="宋体"/>
        <charset val="134"/>
        <scheme val="minor"/>
      </rPr>
      <t>名称</t>
    </r>
  </si>
  <si>
    <t>项目推进责任单位</t>
  </si>
  <si>
    <t>联系人及联系方式</t>
  </si>
  <si>
    <r>
      <rPr>
        <sz val="10"/>
        <rFont val="宋体"/>
        <charset val="134"/>
        <scheme val="minor"/>
      </rPr>
      <t>钢城集团瑞钢公司</t>
    </r>
    <r>
      <rPr>
        <sz val="10"/>
        <rFont val="宋体"/>
        <charset val="134"/>
        <scheme val="minor"/>
      </rPr>
      <t>80t</t>
    </r>
    <r>
      <rPr>
        <sz val="10"/>
        <rFont val="宋体"/>
        <charset val="134"/>
        <scheme val="minor"/>
      </rPr>
      <t>电炉改造及高性能优特钢轧制控本提质生产线项目</t>
    </r>
  </si>
  <si>
    <r>
      <rPr>
        <sz val="10"/>
        <rFont val="宋体"/>
        <charset val="134"/>
        <scheme val="minor"/>
      </rPr>
      <t>投资方攀枝花钢城集团瑞钢公司，计划选址迤资园区，新建年产</t>
    </r>
    <r>
      <rPr>
        <sz val="10"/>
        <rFont val="宋体"/>
        <charset val="134"/>
        <scheme val="minor"/>
      </rPr>
      <t>50</t>
    </r>
    <r>
      <rPr>
        <sz val="10"/>
        <rFont val="宋体"/>
        <charset val="134"/>
        <scheme val="minor"/>
      </rPr>
      <t>万吨轧钢生产线，配套进行厂房、消防设施等配套设施建设。</t>
    </r>
  </si>
  <si>
    <t>1.2025年6月17日班宏书记带队赴钢城集团考察，洽谈合作事宜，项目方计划建设一个50万吨轧钢件项目。根据班宏书记要求，由李兆兵副区长牵头、孙越副区长配合，成立轧钢件项目促投资落地工作专班，主动跟进服务企业，争取及早落地。
2.2025年11月底与瑞钢进行对接，瑞钢公司已明确将推动项目投资建设，与中冶赛迪深度可研报告编制合作已签约，正在进行深度可研报告编制，计划年底编制完成。2025年11月，《钢城集团瑞钢公司80t电炉改造及高性能优特钢轧制控本提质生产线项目》环境影响报告书（征求意见稿）已经挂网公示。</t>
  </si>
  <si>
    <t>暂无。</t>
  </si>
  <si>
    <r>
      <rPr>
        <sz val="10"/>
        <rFont val="宋体"/>
        <charset val="134"/>
        <scheme val="minor"/>
      </rPr>
      <t>1.</t>
    </r>
    <r>
      <rPr>
        <sz val="10"/>
        <rFont val="宋体"/>
        <charset val="134"/>
        <scheme val="minor"/>
      </rPr>
      <t>与企业保持沟通联系，及时跟踪项目深度可研报告编制情况。</t>
    </r>
    <r>
      <rPr>
        <sz val="10"/>
        <rFont val="宋体"/>
        <charset val="134"/>
        <scheme val="minor"/>
      </rPr>
      <t xml:space="preserve">
2.</t>
    </r>
    <r>
      <rPr>
        <sz val="10"/>
        <rFont val="宋体"/>
        <charset val="134"/>
        <scheme val="minor"/>
      </rPr>
      <t>适时与企业对接投资协议的拟定。</t>
    </r>
  </si>
  <si>
    <t>攀枝花钢城集团瑞钢公司</t>
  </si>
  <si>
    <t>李  建、欧炳洪</t>
  </si>
  <si>
    <t>区经济合作局</t>
  </si>
  <si>
    <r>
      <rPr>
        <sz val="10"/>
        <rFont val="宋体"/>
        <charset val="134"/>
        <scheme val="minor"/>
      </rPr>
      <t>张逢杰</t>
    </r>
    <r>
      <rPr>
        <sz val="10"/>
        <rFont val="宋体"/>
        <charset val="134"/>
        <scheme val="minor"/>
      </rPr>
      <t xml:space="preserve">
13458101819</t>
    </r>
  </si>
  <si>
    <t>广州宗麟照明芯产业项目</t>
  </si>
  <si>
    <r>
      <rPr>
        <sz val="10"/>
        <rFont val="宋体"/>
        <charset val="134"/>
        <scheme val="minor"/>
      </rPr>
      <t>一、照明芯产业项目</t>
    </r>
    <r>
      <rPr>
        <sz val="10"/>
        <rFont val="宋体"/>
        <charset val="134"/>
        <scheme val="minor"/>
      </rPr>
      <t>-LED</t>
    </r>
    <r>
      <rPr>
        <sz val="10"/>
        <rFont val="宋体"/>
        <charset val="134"/>
        <scheme val="minor"/>
      </rPr>
      <t>照明模组</t>
    </r>
    <r>
      <rPr>
        <sz val="10"/>
        <rFont val="宋体"/>
        <charset val="134"/>
        <scheme val="minor"/>
      </rPr>
      <t>SMT</t>
    </r>
    <r>
      <rPr>
        <sz val="10"/>
        <rFont val="宋体"/>
        <charset val="134"/>
        <scheme val="minor"/>
      </rPr>
      <t>制造工厂：</t>
    </r>
    <r>
      <rPr>
        <sz val="10"/>
        <rFont val="宋体"/>
        <charset val="134"/>
        <scheme val="minor"/>
      </rPr>
      <t xml:space="preserve">
1.</t>
    </r>
    <r>
      <rPr>
        <sz val="10"/>
        <rFont val="宋体"/>
        <charset val="134"/>
        <scheme val="minor"/>
      </rPr>
      <t>项目计划分两期建设，一期投资</t>
    </r>
    <r>
      <rPr>
        <sz val="10"/>
        <rFont val="宋体"/>
        <charset val="134"/>
        <scheme val="minor"/>
      </rPr>
      <t>4</t>
    </r>
    <r>
      <rPr>
        <sz val="10"/>
        <rFont val="宋体"/>
        <charset val="134"/>
        <scheme val="minor"/>
      </rPr>
      <t>条</t>
    </r>
    <r>
      <rPr>
        <sz val="10"/>
        <rFont val="宋体"/>
        <charset val="134"/>
        <scheme val="minor"/>
      </rPr>
      <t>SMT</t>
    </r>
    <r>
      <rPr>
        <sz val="10"/>
        <rFont val="宋体"/>
        <charset val="134"/>
        <scheme val="minor"/>
      </rPr>
      <t>贴片产线，第二期投资</t>
    </r>
    <r>
      <rPr>
        <sz val="10"/>
        <rFont val="宋体"/>
        <charset val="134"/>
        <scheme val="minor"/>
      </rPr>
      <t>6</t>
    </r>
    <r>
      <rPr>
        <sz val="10"/>
        <rFont val="宋体"/>
        <charset val="134"/>
        <scheme val="minor"/>
      </rPr>
      <t>条</t>
    </r>
    <r>
      <rPr>
        <sz val="10"/>
        <rFont val="宋体"/>
        <charset val="134"/>
        <scheme val="minor"/>
      </rPr>
      <t>SMT</t>
    </r>
    <r>
      <rPr>
        <sz val="10"/>
        <rFont val="宋体"/>
        <charset val="134"/>
        <scheme val="minor"/>
      </rPr>
      <t>贴片产线，总共投资</t>
    </r>
    <r>
      <rPr>
        <sz val="10"/>
        <rFont val="宋体"/>
        <charset val="134"/>
        <scheme val="minor"/>
      </rPr>
      <t>10</t>
    </r>
    <r>
      <rPr>
        <sz val="10"/>
        <rFont val="宋体"/>
        <charset val="134"/>
        <scheme val="minor"/>
      </rPr>
      <t>条产线；用于生产</t>
    </r>
    <r>
      <rPr>
        <sz val="10"/>
        <rFont val="宋体"/>
        <charset val="134"/>
        <scheme val="minor"/>
      </rPr>
      <t>LED</t>
    </r>
    <r>
      <rPr>
        <sz val="10"/>
        <rFont val="宋体"/>
        <charset val="134"/>
        <scheme val="minor"/>
      </rPr>
      <t>照明模组。设备投资预计在</t>
    </r>
    <r>
      <rPr>
        <sz val="10"/>
        <rFont val="宋体"/>
        <charset val="134"/>
        <scheme val="minor"/>
      </rPr>
      <t>600</t>
    </r>
    <r>
      <rPr>
        <sz val="10"/>
        <rFont val="宋体"/>
        <charset val="134"/>
        <scheme val="minor"/>
      </rPr>
      <t>万元，工厂包含仓库预计需要</t>
    </r>
    <r>
      <rPr>
        <sz val="10"/>
        <rFont val="宋体"/>
        <charset val="134"/>
        <scheme val="minor"/>
      </rPr>
      <t>2000</t>
    </r>
    <r>
      <rPr>
        <sz val="10"/>
        <rFont val="宋体"/>
        <charset val="134"/>
        <scheme val="minor"/>
      </rPr>
      <t>平，人员预计需要</t>
    </r>
    <r>
      <rPr>
        <sz val="10"/>
        <rFont val="宋体"/>
        <charset val="134"/>
        <scheme val="minor"/>
      </rPr>
      <t>60-70</t>
    </r>
    <r>
      <rPr>
        <sz val="10"/>
        <rFont val="宋体"/>
        <charset val="134"/>
        <scheme val="minor"/>
      </rPr>
      <t>人；流动资金预计投入</t>
    </r>
    <r>
      <rPr>
        <sz val="10"/>
        <rFont val="宋体"/>
        <charset val="134"/>
        <scheme val="minor"/>
      </rPr>
      <t>4000</t>
    </r>
    <r>
      <rPr>
        <sz val="10"/>
        <rFont val="宋体"/>
        <charset val="134"/>
        <scheme val="minor"/>
      </rPr>
      <t>万元左右；预计年产值</t>
    </r>
    <r>
      <rPr>
        <sz val="10"/>
        <rFont val="宋体"/>
        <charset val="134"/>
        <scheme val="minor"/>
      </rPr>
      <t>24000</t>
    </r>
    <r>
      <rPr>
        <sz val="10"/>
        <rFont val="宋体"/>
        <charset val="134"/>
        <scheme val="minor"/>
      </rPr>
      <t>万元，月产值</t>
    </r>
    <r>
      <rPr>
        <sz val="10"/>
        <rFont val="宋体"/>
        <charset val="134"/>
        <scheme val="minor"/>
      </rPr>
      <t>2000</t>
    </r>
    <r>
      <rPr>
        <sz val="10"/>
        <rFont val="宋体"/>
        <charset val="134"/>
        <scheme val="minor"/>
      </rPr>
      <t>万元。其中</t>
    </r>
    <r>
      <rPr>
        <sz val="10"/>
        <rFont val="宋体"/>
        <charset val="134"/>
        <scheme val="minor"/>
      </rPr>
      <t>1000</t>
    </r>
    <r>
      <rPr>
        <sz val="10"/>
        <rFont val="宋体"/>
        <charset val="134"/>
        <scheme val="minor"/>
      </rPr>
      <t>万元出口至非洲、土耳其、印度等各国；同时利用攀枝花工厂成本优势承接印度订单，计划出口金额每月</t>
    </r>
    <r>
      <rPr>
        <sz val="10"/>
        <rFont val="宋体"/>
        <charset val="134"/>
        <scheme val="minor"/>
      </rPr>
      <t>1000</t>
    </r>
    <r>
      <rPr>
        <sz val="10"/>
        <rFont val="宋体"/>
        <charset val="134"/>
        <scheme val="minor"/>
      </rPr>
      <t>万人民币。</t>
    </r>
  </si>
  <si>
    <r>
      <rPr>
        <sz val="10"/>
        <rFont val="宋体"/>
        <charset val="134"/>
        <scheme val="minor"/>
      </rPr>
      <t>1.2025</t>
    </r>
    <r>
      <rPr>
        <sz val="10"/>
        <rFont val="宋体"/>
        <charset val="134"/>
        <scheme val="minor"/>
      </rPr>
      <t>年</t>
    </r>
    <r>
      <rPr>
        <sz val="10"/>
        <rFont val="宋体"/>
        <charset val="134"/>
        <scheme val="minor"/>
      </rPr>
      <t>10</t>
    </r>
    <r>
      <rPr>
        <sz val="10"/>
        <rFont val="宋体"/>
        <charset val="134"/>
        <scheme val="minor"/>
      </rPr>
      <t>月</t>
    </r>
    <r>
      <rPr>
        <sz val="10"/>
        <rFont val="宋体"/>
        <charset val="134"/>
        <scheme val="minor"/>
      </rPr>
      <t>24</t>
    </r>
    <r>
      <rPr>
        <sz val="10"/>
        <rFont val="宋体"/>
        <charset val="134"/>
        <scheme val="minor"/>
      </rPr>
      <t>日上午，李建副书记带队考察广州市宗麟光电科技有限公司，对接</t>
    </r>
    <r>
      <rPr>
        <sz val="10"/>
        <rFont val="宋体"/>
        <charset val="134"/>
        <scheme val="minor"/>
      </rPr>
      <t>LED</t>
    </r>
    <r>
      <rPr>
        <sz val="10"/>
        <rFont val="宋体"/>
        <charset val="134"/>
        <scheme val="minor"/>
      </rPr>
      <t>照明模组、照明基板、照明支架生产制造项目。</t>
    </r>
    <r>
      <rPr>
        <sz val="10"/>
        <rFont val="宋体"/>
        <charset val="134"/>
        <scheme val="minor"/>
      </rPr>
      <t xml:space="preserve">
2025</t>
    </r>
    <r>
      <rPr>
        <sz val="10"/>
        <rFont val="宋体"/>
        <charset val="134"/>
        <scheme val="minor"/>
      </rPr>
      <t>年</t>
    </r>
    <r>
      <rPr>
        <sz val="10"/>
        <rFont val="宋体"/>
        <charset val="134"/>
        <scheme val="minor"/>
      </rPr>
      <t>10</t>
    </r>
    <r>
      <rPr>
        <sz val="10"/>
        <rFont val="宋体"/>
        <charset val="134"/>
        <scheme val="minor"/>
      </rPr>
      <t>月</t>
    </r>
    <r>
      <rPr>
        <sz val="10"/>
        <rFont val="宋体"/>
        <charset val="134"/>
        <scheme val="minor"/>
      </rPr>
      <t>26</t>
    </r>
    <r>
      <rPr>
        <sz val="10"/>
        <rFont val="宋体"/>
        <charset val="134"/>
        <scheme val="minor"/>
      </rPr>
      <t>日上午，班宏书记带队在深圳与广州市宗麟光电科技有限公司座谈，介绍仁和区光电产业发展情况及优势条件。邀请企业来攀参加</t>
    </r>
    <r>
      <rPr>
        <sz val="10"/>
        <rFont val="宋体"/>
        <charset val="134"/>
        <scheme val="minor"/>
      </rPr>
      <t>11</t>
    </r>
    <r>
      <rPr>
        <sz val="10"/>
        <rFont val="宋体"/>
        <charset val="134"/>
        <scheme val="minor"/>
      </rPr>
      <t>月</t>
    </r>
    <r>
      <rPr>
        <sz val="10"/>
        <rFont val="宋体"/>
        <charset val="134"/>
        <scheme val="minor"/>
      </rPr>
      <t>5-7</t>
    </r>
    <r>
      <rPr>
        <sz val="10"/>
        <rFont val="宋体"/>
        <charset val="134"/>
        <scheme val="minor"/>
      </rPr>
      <t>号光电产业生态合作大会，实地考察厂房，详谈项目投资核心条款。</t>
    </r>
    <r>
      <rPr>
        <sz val="10"/>
        <rFont val="宋体"/>
        <charset val="134"/>
        <scheme val="minor"/>
      </rPr>
      <t xml:space="preserve">
2.2025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6</t>
    </r>
    <r>
      <rPr>
        <sz val="10"/>
        <rFont val="宋体"/>
        <charset val="134"/>
        <scheme val="minor"/>
      </rPr>
      <t>日，班宏书记、李建副书记、欧炳洪副区长，陈清华董事长在攀枝花与广州市宗麟光电科技有限公司座谈，企业提出，投资</t>
    </r>
    <r>
      <rPr>
        <sz val="10"/>
        <rFont val="宋体"/>
        <charset val="134"/>
        <scheme val="minor"/>
      </rPr>
      <t>3</t>
    </r>
    <r>
      <rPr>
        <sz val="10"/>
        <rFont val="宋体"/>
        <charset val="134"/>
        <scheme val="minor"/>
      </rPr>
      <t>个项目的前提是中顺项目</t>
    </r>
    <r>
      <rPr>
        <sz val="10"/>
        <rFont val="宋体"/>
        <charset val="134"/>
        <scheme val="minor"/>
      </rPr>
      <t>500</t>
    </r>
    <r>
      <rPr>
        <sz val="10"/>
        <rFont val="宋体"/>
        <charset val="134"/>
        <scheme val="minor"/>
      </rPr>
      <t>条生产线正常使用。</t>
    </r>
    <r>
      <rPr>
        <sz val="10"/>
        <rFont val="宋体"/>
        <charset val="134"/>
        <scheme val="minor"/>
      </rPr>
      <t xml:space="preserve">
3.2025</t>
    </r>
    <r>
      <rPr>
        <sz val="10"/>
        <rFont val="宋体"/>
        <charset val="134"/>
        <scheme val="minor"/>
      </rPr>
      <t>年</t>
    </r>
    <r>
      <rPr>
        <sz val="10"/>
        <rFont val="宋体"/>
        <charset val="134"/>
        <scheme val="minor"/>
      </rPr>
      <t>12</t>
    </r>
    <r>
      <rPr>
        <sz val="10"/>
        <rFont val="宋体"/>
        <charset val="134"/>
        <scheme val="minor"/>
      </rPr>
      <t>月，南管委先后多次与广州宗麟沟通，企业均表示解决中顺债务问题，全面生产是后续配套产业的前提与保障，并且要将电镀和支架厂复产。建议尽快解决中顺项目问题，再与企业洽谈核心合作事项。</t>
    </r>
  </si>
  <si>
    <t>中顺项目问题如何解决，直接影响项目投资计划。</t>
  </si>
  <si>
    <t>1.南管委牵头梳理中顺项目情况，形成清单。
2.南管委牵头经科局、工发集团共同研究提出解决方案，报区政府审议。</t>
  </si>
  <si>
    <t>广州市宗麟光电科技有限公司</t>
  </si>
  <si>
    <t>李建、李兆兵</t>
  </si>
  <si>
    <r>
      <rPr>
        <sz val="10"/>
        <rFont val="宋体"/>
        <charset val="134"/>
        <scheme val="minor"/>
      </rPr>
      <t>何昱宏</t>
    </r>
    <r>
      <rPr>
        <sz val="10"/>
        <rFont val="宋体"/>
        <charset val="134"/>
        <scheme val="minor"/>
      </rPr>
      <t xml:space="preserve">
13982399855</t>
    </r>
  </si>
  <si>
    <t>二、照明芯产业项目-LED照明基板制造工厂：
1.计划投资月产能30万平方的基板工厂，设备投资预计在1500万元，工厂包含仓库预计需要8000平，流动资金预计投入3600万元左右；预计年产值21600万元，月产值1800万元。</t>
  </si>
  <si>
    <r>
      <rPr>
        <sz val="10"/>
        <rFont val="宋体"/>
        <charset val="134"/>
        <scheme val="minor"/>
      </rPr>
      <t>三、照明芯产业项目</t>
    </r>
    <r>
      <rPr>
        <sz val="10"/>
        <rFont val="宋体"/>
        <charset val="134"/>
        <scheme val="minor"/>
      </rPr>
      <t>-LED</t>
    </r>
    <r>
      <rPr>
        <sz val="10"/>
        <rFont val="宋体"/>
        <charset val="134"/>
        <scheme val="minor"/>
      </rPr>
      <t>照明支架工厂：</t>
    </r>
    <r>
      <rPr>
        <sz val="10"/>
        <rFont val="宋体"/>
        <charset val="134"/>
        <scheme val="minor"/>
      </rPr>
      <t xml:space="preserve">
1.</t>
    </r>
    <r>
      <rPr>
        <sz val="10"/>
        <rFont val="宋体"/>
        <charset val="134"/>
        <scheme val="minor"/>
      </rPr>
      <t>计划利用现有中顺支架厂设备和场地，月产</t>
    </r>
    <r>
      <rPr>
        <sz val="10"/>
        <rFont val="宋体"/>
        <charset val="134"/>
        <scheme val="minor"/>
      </rPr>
      <t>3000KK</t>
    </r>
    <r>
      <rPr>
        <sz val="10"/>
        <rFont val="宋体"/>
        <charset val="134"/>
        <scheme val="minor"/>
      </rPr>
      <t>照明</t>
    </r>
    <r>
      <rPr>
        <sz val="10"/>
        <rFont val="宋体"/>
        <charset val="134"/>
        <scheme val="minor"/>
      </rPr>
      <t>2835</t>
    </r>
    <r>
      <rPr>
        <sz val="10"/>
        <rFont val="宋体"/>
        <charset val="134"/>
        <scheme val="minor"/>
      </rPr>
      <t>支架数；流动资金预计投入</t>
    </r>
    <r>
      <rPr>
        <sz val="10"/>
        <rFont val="宋体"/>
        <charset val="134"/>
        <scheme val="minor"/>
      </rPr>
      <t>3000</t>
    </r>
    <r>
      <rPr>
        <sz val="10"/>
        <rFont val="宋体"/>
        <charset val="134"/>
        <scheme val="minor"/>
      </rPr>
      <t>万元，预计年产值</t>
    </r>
    <r>
      <rPr>
        <sz val="10"/>
        <rFont val="宋体"/>
        <charset val="134"/>
        <scheme val="minor"/>
      </rPr>
      <t>18000</t>
    </r>
    <r>
      <rPr>
        <sz val="10"/>
        <rFont val="宋体"/>
        <charset val="134"/>
        <scheme val="minor"/>
      </rPr>
      <t>万元，月产值</t>
    </r>
    <r>
      <rPr>
        <sz val="10"/>
        <rFont val="宋体"/>
        <charset val="134"/>
        <scheme val="minor"/>
      </rPr>
      <t>1500</t>
    </r>
    <r>
      <rPr>
        <sz val="10"/>
        <rFont val="宋体"/>
        <charset val="134"/>
        <scheme val="minor"/>
      </rPr>
      <t>万元，其中中顺自用</t>
    </r>
    <r>
      <rPr>
        <sz val="10"/>
        <rFont val="宋体"/>
        <charset val="134"/>
        <scheme val="minor"/>
      </rPr>
      <t>600</t>
    </r>
    <r>
      <rPr>
        <sz val="10"/>
        <rFont val="宋体"/>
        <charset val="134"/>
        <scheme val="minor"/>
      </rPr>
      <t>万元，外售</t>
    </r>
    <r>
      <rPr>
        <sz val="10"/>
        <rFont val="宋体"/>
        <charset val="134"/>
        <scheme val="minor"/>
      </rPr>
      <t>900</t>
    </r>
    <r>
      <rPr>
        <sz val="10"/>
        <rFont val="宋体"/>
        <charset val="134"/>
        <scheme val="minor"/>
      </rPr>
      <t>万元。</t>
    </r>
  </si>
  <si>
    <r>
      <rPr>
        <sz val="10"/>
        <rFont val="宋体"/>
        <charset val="134"/>
        <scheme val="minor"/>
      </rPr>
      <t>深圳丰泰</t>
    </r>
    <r>
      <rPr>
        <sz val="10"/>
        <rFont val="宋体"/>
        <charset val="134"/>
        <scheme val="minor"/>
      </rPr>
      <t>COB</t>
    </r>
    <r>
      <rPr>
        <sz val="10"/>
        <rFont val="宋体"/>
        <charset val="134"/>
        <scheme val="minor"/>
      </rPr>
      <t>灯带生产制造项目</t>
    </r>
  </si>
  <si>
    <r>
      <rPr>
        <sz val="10"/>
        <rFont val="宋体"/>
        <charset val="134"/>
        <scheme val="minor"/>
      </rPr>
      <t>项目计划投资</t>
    </r>
    <r>
      <rPr>
        <sz val="10"/>
        <rFont val="宋体"/>
        <charset val="134"/>
        <scheme val="minor"/>
      </rPr>
      <t>1</t>
    </r>
    <r>
      <rPr>
        <sz val="10"/>
        <rFont val="宋体"/>
        <charset val="134"/>
        <scheme val="minor"/>
      </rPr>
      <t>亿元，使用田远米业厂房</t>
    </r>
    <r>
      <rPr>
        <sz val="10"/>
        <rFont val="宋体"/>
        <charset val="134"/>
        <scheme val="minor"/>
      </rPr>
      <t>4</t>
    </r>
    <r>
      <rPr>
        <sz val="10"/>
        <rFont val="宋体"/>
        <charset val="134"/>
        <scheme val="minor"/>
      </rPr>
      <t>层，建设</t>
    </r>
    <r>
      <rPr>
        <sz val="10"/>
        <rFont val="宋体"/>
        <charset val="134"/>
        <scheme val="minor"/>
      </rPr>
      <t>10</t>
    </r>
    <r>
      <rPr>
        <sz val="10"/>
        <rFont val="宋体"/>
        <charset val="134"/>
        <scheme val="minor"/>
      </rPr>
      <t>条</t>
    </r>
    <r>
      <rPr>
        <sz val="10"/>
        <rFont val="宋体"/>
        <charset val="134"/>
        <scheme val="minor"/>
      </rPr>
      <t>COB</t>
    </r>
    <r>
      <rPr>
        <sz val="10"/>
        <rFont val="宋体"/>
        <charset val="134"/>
        <scheme val="minor"/>
      </rPr>
      <t>灯带生产线，年产值</t>
    </r>
    <r>
      <rPr>
        <sz val="10"/>
        <rFont val="宋体"/>
        <charset val="134"/>
        <scheme val="minor"/>
      </rPr>
      <t>2</t>
    </r>
    <r>
      <rPr>
        <sz val="10"/>
        <rFont val="宋体"/>
        <charset val="134"/>
        <scheme val="minor"/>
      </rPr>
      <t>亿元。</t>
    </r>
  </si>
  <si>
    <r>
      <rPr>
        <sz val="10"/>
        <rFont val="宋体"/>
        <charset val="134"/>
        <scheme val="minor"/>
      </rPr>
      <t>1.2025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5-7</t>
    </r>
    <r>
      <rPr>
        <sz val="10"/>
        <rFont val="宋体"/>
        <charset val="134"/>
        <scheme val="minor"/>
      </rPr>
      <t>日，企业赴攀参加光电产业生态大会活动。</t>
    </r>
    <r>
      <rPr>
        <sz val="10"/>
        <rFont val="宋体"/>
        <charset val="134"/>
        <scheme val="minor"/>
      </rPr>
      <t>11</t>
    </r>
    <r>
      <rPr>
        <sz val="10"/>
        <rFont val="宋体"/>
        <charset val="134"/>
        <scheme val="minor"/>
      </rPr>
      <t>月</t>
    </r>
    <r>
      <rPr>
        <sz val="10"/>
        <rFont val="宋体"/>
        <charset val="134"/>
        <scheme val="minor"/>
      </rPr>
      <t>7</t>
    </r>
    <r>
      <rPr>
        <sz val="10"/>
        <rFont val="宋体"/>
        <charset val="134"/>
        <scheme val="minor"/>
      </rPr>
      <t>日，区经合局与企业座谈，企业对于攀枝花的基础条件予以认可，邀请仁和区尽快赴深圳考察。</t>
    </r>
    <r>
      <rPr>
        <sz val="10"/>
        <rFont val="宋体"/>
        <charset val="134"/>
        <scheme val="minor"/>
      </rPr>
      <t xml:space="preserve">
2.11</t>
    </r>
    <r>
      <rPr>
        <sz val="10"/>
        <rFont val="宋体"/>
        <charset val="134"/>
        <scheme val="minor"/>
      </rPr>
      <t>月</t>
    </r>
    <r>
      <rPr>
        <sz val="10"/>
        <rFont val="宋体"/>
        <charset val="134"/>
        <scheme val="minor"/>
      </rPr>
      <t>22</t>
    </r>
    <r>
      <rPr>
        <sz val="10"/>
        <rFont val="宋体"/>
        <charset val="134"/>
        <scheme val="minor"/>
      </rPr>
      <t>日，欧炳洪副区长带队赴深圳考察深圳丰泰工业科技有限公司，企业负责人郎欣林向小分队介绍企业相关情况，重点介绍目前企业在复合铜箔材料方面具有专利技术，能够降低</t>
    </r>
    <r>
      <rPr>
        <sz val="10"/>
        <rFont val="宋体"/>
        <charset val="134"/>
        <scheme val="minor"/>
      </rPr>
      <t>50%</t>
    </r>
    <r>
      <rPr>
        <sz val="10"/>
        <rFont val="宋体"/>
        <charset val="134"/>
        <scheme val="minor"/>
      </rPr>
      <t>原材料成本，在市场具有较大竞争优势。邀请郎总尽快赴攀实地考察。</t>
    </r>
    <r>
      <rPr>
        <sz val="10"/>
        <rFont val="宋体"/>
        <charset val="134"/>
        <scheme val="minor"/>
      </rPr>
      <t xml:space="preserve">
3.11</t>
    </r>
    <r>
      <rPr>
        <sz val="10"/>
        <rFont val="宋体"/>
        <charset val="134"/>
        <scheme val="minor"/>
      </rPr>
      <t>月</t>
    </r>
    <r>
      <rPr>
        <sz val="10"/>
        <rFont val="宋体"/>
        <charset val="134"/>
        <scheme val="minor"/>
      </rPr>
      <t>28</t>
    </r>
    <r>
      <rPr>
        <sz val="10"/>
        <rFont val="宋体"/>
        <charset val="134"/>
        <scheme val="minor"/>
      </rPr>
      <t>日，深圳丰泰工业科技有限公司负责人郎欣林赴攀考察，与仁和区初步达成合作意向。</t>
    </r>
  </si>
  <si>
    <t>招商小分队尽快赴江西工厂实地考察，对接企业，洽谈投资核心事项。</t>
  </si>
  <si>
    <t>李兆兵、欧炳洪</t>
  </si>
  <si>
    <r>
      <rPr>
        <sz val="10"/>
        <rFont val="宋体"/>
        <charset val="134"/>
        <scheme val="minor"/>
      </rPr>
      <t>樊瑾</t>
    </r>
    <r>
      <rPr>
        <sz val="10"/>
        <rFont val="宋体"/>
        <charset val="134"/>
        <scheme val="minor"/>
      </rPr>
      <t xml:space="preserve"> 18011008168</t>
    </r>
  </si>
  <si>
    <t>深圳森然印制电路板及配套药水生产项目</t>
  </si>
  <si>
    <r>
      <rPr>
        <sz val="10"/>
        <rFont val="宋体"/>
        <charset val="134"/>
        <scheme val="minor"/>
      </rPr>
      <t>投资方深圳市森然科技有限公司，计划选址智慧光电产业园</t>
    </r>
    <r>
      <rPr>
        <sz val="10"/>
        <rFont val="宋体"/>
        <charset val="134"/>
        <scheme val="minor"/>
      </rPr>
      <t>4#</t>
    </r>
    <r>
      <rPr>
        <sz val="10"/>
        <rFont val="宋体"/>
        <charset val="134"/>
        <scheme val="minor"/>
      </rPr>
      <t>厂房</t>
    </r>
    <r>
      <rPr>
        <sz val="10"/>
        <rFont val="宋体"/>
        <charset val="134"/>
        <scheme val="minor"/>
      </rPr>
      <t>3</t>
    </r>
    <r>
      <rPr>
        <sz val="10"/>
        <rFont val="宋体"/>
        <charset val="134"/>
        <scheme val="minor"/>
      </rPr>
      <t>层投资建设</t>
    </r>
    <r>
      <rPr>
        <sz val="10"/>
        <rFont val="宋体"/>
        <charset val="134"/>
        <scheme val="minor"/>
      </rPr>
      <t>PCB</t>
    </r>
    <r>
      <rPr>
        <sz val="10"/>
        <rFont val="宋体"/>
        <charset val="134"/>
        <scheme val="minor"/>
      </rPr>
      <t>药水生产线，建设国家级实验室及物理化验室（约</t>
    </r>
    <r>
      <rPr>
        <sz val="10"/>
        <rFont val="宋体"/>
        <charset val="134"/>
        <scheme val="minor"/>
      </rPr>
      <t>1200</t>
    </r>
    <r>
      <rPr>
        <sz val="10"/>
        <rFont val="宋体"/>
        <charset val="134"/>
        <scheme val="minor"/>
      </rPr>
      <t>平方米），办公区（约</t>
    </r>
    <r>
      <rPr>
        <sz val="10"/>
        <rFont val="宋体"/>
        <charset val="134"/>
        <scheme val="minor"/>
      </rPr>
      <t>800</t>
    </r>
    <r>
      <rPr>
        <sz val="10"/>
        <rFont val="宋体"/>
        <charset val="134"/>
        <scheme val="minor"/>
      </rPr>
      <t>平方米），设立博士工作站、技术研发中心、购置全自动化搅拌、添加、生化等生产设备，大型运输车等。项目计划总投资</t>
    </r>
    <r>
      <rPr>
        <sz val="10"/>
        <rFont val="宋体"/>
        <charset val="134"/>
        <scheme val="minor"/>
      </rPr>
      <t>4000</t>
    </r>
    <r>
      <rPr>
        <sz val="10"/>
        <rFont val="宋体"/>
        <charset val="134"/>
        <scheme val="minor"/>
      </rPr>
      <t>万元，其中药水生产线设备投资约</t>
    </r>
    <r>
      <rPr>
        <sz val="10"/>
        <rFont val="宋体"/>
        <charset val="134"/>
        <scheme val="minor"/>
      </rPr>
      <t>1000</t>
    </r>
    <r>
      <rPr>
        <sz val="10"/>
        <rFont val="宋体"/>
        <charset val="134"/>
        <scheme val="minor"/>
      </rPr>
      <t>万元（主要设备为</t>
    </r>
    <r>
      <rPr>
        <sz val="10"/>
        <rFont val="宋体"/>
        <charset val="134"/>
        <scheme val="minor"/>
      </rPr>
      <t>40</t>
    </r>
    <r>
      <rPr>
        <sz val="10"/>
        <rFont val="宋体"/>
        <charset val="134"/>
        <scheme val="minor"/>
      </rPr>
      <t>个搅拌桶含自动加量系统，</t>
    </r>
    <r>
      <rPr>
        <sz val="10"/>
        <rFont val="宋体"/>
        <charset val="134"/>
        <scheme val="minor"/>
      </rPr>
      <t>20</t>
    </r>
    <r>
      <rPr>
        <sz val="10"/>
        <rFont val="宋体"/>
        <charset val="134"/>
        <scheme val="minor"/>
      </rPr>
      <t>万</t>
    </r>
    <r>
      <rPr>
        <sz val="10"/>
        <rFont val="宋体"/>
        <charset val="134"/>
        <scheme val="minor"/>
      </rPr>
      <t>/</t>
    </r>
    <r>
      <rPr>
        <sz val="10"/>
        <rFont val="宋体"/>
        <charset val="134"/>
        <scheme val="minor"/>
      </rPr>
      <t>个），实验室及化学室设备投资</t>
    </r>
    <r>
      <rPr>
        <sz val="10"/>
        <rFont val="宋体"/>
        <charset val="134"/>
        <scheme val="minor"/>
      </rPr>
      <t>700</t>
    </r>
    <r>
      <rPr>
        <sz val="10"/>
        <rFont val="宋体"/>
        <charset val="134"/>
        <scheme val="minor"/>
      </rPr>
      <t>万元，装修投资</t>
    </r>
    <r>
      <rPr>
        <sz val="10"/>
        <rFont val="宋体"/>
        <charset val="134"/>
        <scheme val="minor"/>
      </rPr>
      <t>300</t>
    </r>
    <r>
      <rPr>
        <sz val="10"/>
        <rFont val="宋体"/>
        <charset val="134"/>
        <scheme val="minor"/>
      </rPr>
      <t>万元，流动资金</t>
    </r>
    <r>
      <rPr>
        <sz val="10"/>
        <rFont val="宋体"/>
        <charset val="134"/>
        <scheme val="minor"/>
      </rPr>
      <t>2000</t>
    </r>
    <r>
      <rPr>
        <sz val="10"/>
        <rFont val="宋体"/>
        <charset val="134"/>
        <scheme val="minor"/>
      </rPr>
      <t>万元。</t>
    </r>
  </si>
  <si>
    <r>
      <rPr>
        <sz val="10"/>
        <rFont val="宋体"/>
        <charset val="134"/>
        <scheme val="minor"/>
      </rPr>
      <t>1.2025</t>
    </r>
    <r>
      <rPr>
        <sz val="10"/>
        <rFont val="宋体"/>
        <charset val="134"/>
        <scheme val="minor"/>
      </rPr>
      <t>年</t>
    </r>
    <r>
      <rPr>
        <sz val="10"/>
        <rFont val="宋体"/>
        <charset val="134"/>
        <scheme val="minor"/>
      </rPr>
      <t>9</t>
    </r>
    <r>
      <rPr>
        <sz val="10"/>
        <rFont val="宋体"/>
        <charset val="134"/>
        <scheme val="minor"/>
      </rPr>
      <t>月</t>
    </r>
    <r>
      <rPr>
        <sz val="10"/>
        <rFont val="宋体"/>
        <charset val="134"/>
        <scheme val="minor"/>
      </rPr>
      <t>8</t>
    </r>
    <r>
      <rPr>
        <sz val="10"/>
        <rFont val="宋体"/>
        <charset val="134"/>
        <scheme val="minor"/>
      </rPr>
      <t>日上午，孙越副区长带队考察深圳森然安徽项目。初步明确先行在攀投资建设药水生产项目，若项目进展顺利，且市场行情较好，可将安徽生产基地产线压缩至</t>
    </r>
    <r>
      <rPr>
        <sz val="10"/>
        <rFont val="宋体"/>
        <charset val="134"/>
        <scheme val="minor"/>
      </rPr>
      <t>2-3</t>
    </r>
    <r>
      <rPr>
        <sz val="10"/>
        <rFont val="宋体"/>
        <charset val="134"/>
        <scheme val="minor"/>
      </rPr>
      <t>亿元产值，年生产</t>
    </r>
    <r>
      <rPr>
        <sz val="10"/>
        <rFont val="宋体"/>
        <charset val="134"/>
        <scheme val="minor"/>
      </rPr>
      <t>10-15</t>
    </r>
    <r>
      <rPr>
        <sz val="10"/>
        <rFont val="宋体"/>
        <charset val="134"/>
        <scheme val="minor"/>
      </rPr>
      <t>万平方米，再在攀枝花建设印制电路板项目，目前企业只考虑东泰厂房拿地模式，自行建设高管住房、员工宿舍及生产厂房。项目融资需求</t>
    </r>
    <r>
      <rPr>
        <sz val="10"/>
        <rFont val="宋体"/>
        <charset val="134"/>
        <scheme val="minor"/>
      </rPr>
      <t>3000</t>
    </r>
    <r>
      <rPr>
        <sz val="10"/>
        <rFont val="宋体"/>
        <charset val="134"/>
        <scheme val="minor"/>
      </rPr>
      <t>万元，且希望通过银行贷款授信满足流动资金需求。</t>
    </r>
    <r>
      <rPr>
        <sz val="10"/>
        <rFont val="宋体"/>
        <charset val="134"/>
        <scheme val="minor"/>
      </rPr>
      <t xml:space="preserve">
2.2025</t>
    </r>
    <r>
      <rPr>
        <sz val="10"/>
        <rFont val="宋体"/>
        <charset val="134"/>
        <scheme val="minor"/>
      </rPr>
      <t>年</t>
    </r>
    <r>
      <rPr>
        <sz val="10"/>
        <rFont val="宋体"/>
        <charset val="134"/>
        <scheme val="minor"/>
      </rPr>
      <t>10</t>
    </r>
    <r>
      <rPr>
        <sz val="10"/>
        <rFont val="宋体"/>
        <charset val="134"/>
        <scheme val="minor"/>
      </rPr>
      <t>月</t>
    </r>
    <r>
      <rPr>
        <sz val="10"/>
        <rFont val="宋体"/>
        <charset val="134"/>
        <scheme val="minor"/>
      </rPr>
      <t>25</t>
    </r>
    <r>
      <rPr>
        <sz val="10"/>
        <rFont val="宋体"/>
        <charset val="134"/>
        <scheme val="minor"/>
      </rPr>
      <t>日上午，李建副书记带队考察深圳市海翔电路有限公司，对接药水及线路板项目合作事宜。</t>
    </r>
    <r>
      <rPr>
        <sz val="10"/>
        <rFont val="宋体"/>
        <charset val="134"/>
        <scheme val="minor"/>
      </rPr>
      <t>2025</t>
    </r>
    <r>
      <rPr>
        <sz val="10"/>
        <rFont val="宋体"/>
        <charset val="134"/>
        <scheme val="minor"/>
      </rPr>
      <t>年</t>
    </r>
    <r>
      <rPr>
        <sz val="10"/>
        <rFont val="宋体"/>
        <charset val="134"/>
        <scheme val="minor"/>
      </rPr>
      <t>10</t>
    </r>
    <r>
      <rPr>
        <sz val="10"/>
        <rFont val="宋体"/>
        <charset val="134"/>
        <scheme val="minor"/>
      </rPr>
      <t>月</t>
    </r>
    <r>
      <rPr>
        <sz val="10"/>
        <rFont val="宋体"/>
        <charset val="134"/>
        <scheme val="minor"/>
      </rPr>
      <t>25</t>
    </r>
    <r>
      <rPr>
        <sz val="10"/>
        <rFont val="宋体"/>
        <charset val="134"/>
        <scheme val="minor"/>
      </rPr>
      <t>日下午，班宏书记带队在深圳与深圳市海翔电路有限公司座谈，推介仁和区光电产业发展优势。</t>
    </r>
    <r>
      <rPr>
        <sz val="10"/>
        <rFont val="宋体"/>
        <charset val="134"/>
        <scheme val="minor"/>
      </rPr>
      <t xml:space="preserve">
3.2025</t>
    </r>
    <r>
      <rPr>
        <sz val="10"/>
        <rFont val="宋体"/>
        <charset val="134"/>
        <scheme val="minor"/>
      </rPr>
      <t>年</t>
    </r>
    <r>
      <rPr>
        <sz val="10"/>
        <rFont val="宋体"/>
        <charset val="134"/>
        <scheme val="minor"/>
      </rPr>
      <t>10</t>
    </r>
    <r>
      <rPr>
        <sz val="10"/>
        <rFont val="宋体"/>
        <charset val="134"/>
        <scheme val="minor"/>
      </rPr>
      <t>月</t>
    </r>
    <r>
      <rPr>
        <sz val="10"/>
        <rFont val="宋体"/>
        <charset val="134"/>
        <scheme val="minor"/>
      </rPr>
      <t>27</t>
    </r>
    <r>
      <rPr>
        <sz val="10"/>
        <rFont val="宋体"/>
        <charset val="134"/>
        <scheme val="minor"/>
      </rPr>
      <t>日上午，李建副书记带队考察安徽诺德电子有限公司，实地了解药水项目及线路板项目生产工艺及厂房设备。邀请企业来攀参加</t>
    </r>
    <r>
      <rPr>
        <sz val="10"/>
        <rFont val="宋体"/>
        <charset val="134"/>
        <scheme val="minor"/>
      </rPr>
      <t>11</t>
    </r>
    <r>
      <rPr>
        <sz val="10"/>
        <rFont val="宋体"/>
        <charset val="134"/>
        <scheme val="minor"/>
      </rPr>
      <t>月</t>
    </r>
    <r>
      <rPr>
        <sz val="10"/>
        <rFont val="宋体"/>
        <charset val="134"/>
        <scheme val="minor"/>
      </rPr>
      <t>5-7</t>
    </r>
    <r>
      <rPr>
        <sz val="10"/>
        <rFont val="宋体"/>
        <charset val="134"/>
        <scheme val="minor"/>
      </rPr>
      <t>号光电产业生态合作大会，实地考察厂房，详谈合作核心事项。</t>
    </r>
    <r>
      <rPr>
        <sz val="10"/>
        <rFont val="宋体"/>
        <charset val="134"/>
        <scheme val="minor"/>
      </rPr>
      <t xml:space="preserve">
4.2025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5</t>
    </r>
    <r>
      <rPr>
        <sz val="10"/>
        <rFont val="宋体"/>
        <charset val="134"/>
        <scheme val="minor"/>
      </rPr>
      <t>日</t>
    </r>
    <r>
      <rPr>
        <sz val="10"/>
        <rFont val="宋体"/>
        <charset val="134"/>
        <scheme val="minor"/>
      </rPr>
      <t>-7</t>
    </r>
    <r>
      <rPr>
        <sz val="10"/>
        <rFont val="宋体"/>
        <charset val="134"/>
        <scheme val="minor"/>
      </rPr>
      <t>号，企业赴攀参加光电产业生态合作大会，对于攀枝花营商环境表示认可，意向在攀投资建设药水项目。</t>
    </r>
    <r>
      <rPr>
        <sz val="10"/>
        <rFont val="宋体"/>
        <charset val="134"/>
        <scheme val="minor"/>
      </rPr>
      <t>11</t>
    </r>
    <r>
      <rPr>
        <sz val="10"/>
        <rFont val="宋体"/>
        <charset val="134"/>
        <scheme val="minor"/>
      </rPr>
      <t>月</t>
    </r>
    <r>
      <rPr>
        <sz val="10"/>
        <rFont val="宋体"/>
        <charset val="134"/>
        <scheme val="minor"/>
      </rPr>
      <t>6</t>
    </r>
    <r>
      <rPr>
        <sz val="10"/>
        <rFont val="宋体"/>
        <charset val="134"/>
        <scheme val="minor"/>
      </rPr>
      <t>日，李建副书记带队与企业洽谈核心合作事项，企业诉求为：（</t>
    </r>
    <r>
      <rPr>
        <sz val="10"/>
        <rFont val="宋体"/>
        <charset val="134"/>
        <scheme val="minor"/>
      </rPr>
      <t>1</t>
    </r>
    <r>
      <rPr>
        <sz val="10"/>
        <rFont val="宋体"/>
        <charset val="134"/>
        <scheme val="minor"/>
      </rPr>
      <t>）帮助企业融资</t>
    </r>
    <r>
      <rPr>
        <sz val="10"/>
        <rFont val="宋体"/>
        <charset val="134"/>
        <scheme val="minor"/>
      </rPr>
      <t>3000</t>
    </r>
    <r>
      <rPr>
        <sz val="10"/>
        <rFont val="宋体"/>
        <charset val="134"/>
        <scheme val="minor"/>
      </rPr>
      <t>万；（</t>
    </r>
    <r>
      <rPr>
        <sz val="10"/>
        <rFont val="宋体"/>
        <charset val="134"/>
        <scheme val="minor"/>
      </rPr>
      <t>2</t>
    </r>
    <r>
      <rPr>
        <sz val="10"/>
        <rFont val="宋体"/>
        <charset val="134"/>
        <scheme val="minor"/>
      </rPr>
      <t>）</t>
    </r>
    <r>
      <rPr>
        <sz val="10"/>
        <rFont val="宋体"/>
        <charset val="134"/>
        <scheme val="minor"/>
      </rPr>
      <t>4</t>
    </r>
    <r>
      <rPr>
        <sz val="10"/>
        <rFont val="宋体"/>
        <charset val="134"/>
        <scheme val="minor"/>
      </rPr>
      <t>号厂房增加</t>
    </r>
    <r>
      <rPr>
        <sz val="10"/>
        <rFont val="宋体"/>
        <charset val="134"/>
        <scheme val="minor"/>
      </rPr>
      <t>1</t>
    </r>
    <r>
      <rPr>
        <sz val="10"/>
        <rFont val="宋体"/>
        <charset val="134"/>
        <scheme val="minor"/>
      </rPr>
      <t>部电梯；（</t>
    </r>
    <r>
      <rPr>
        <sz val="10"/>
        <rFont val="宋体"/>
        <charset val="134"/>
        <scheme val="minor"/>
      </rPr>
      <t>3</t>
    </r>
    <r>
      <rPr>
        <sz val="10"/>
        <rFont val="宋体"/>
        <charset val="134"/>
        <scheme val="minor"/>
      </rPr>
      <t>）给予物流补贴；（</t>
    </r>
    <r>
      <rPr>
        <sz val="10"/>
        <rFont val="宋体"/>
        <charset val="134"/>
        <scheme val="minor"/>
      </rPr>
      <t>4</t>
    </r>
    <r>
      <rPr>
        <sz val="10"/>
        <rFont val="宋体"/>
        <charset val="134"/>
        <scheme val="minor"/>
      </rPr>
      <t>）装修拎包入住；（</t>
    </r>
    <r>
      <rPr>
        <sz val="10"/>
        <rFont val="宋体"/>
        <charset val="134"/>
        <scheme val="minor"/>
      </rPr>
      <t>5</t>
    </r>
    <r>
      <rPr>
        <sz val="10"/>
        <rFont val="宋体"/>
        <charset val="134"/>
        <scheme val="minor"/>
      </rPr>
      <t>）支持博士站设立，给予博士人才引进补贴及输送博士院校相关费用。</t>
    </r>
    <r>
      <rPr>
        <sz val="10"/>
        <rFont val="宋体"/>
        <charset val="134"/>
        <scheme val="minor"/>
      </rPr>
      <t xml:space="preserve">
5.2025</t>
    </r>
    <r>
      <rPr>
        <sz val="10"/>
        <rFont val="宋体"/>
        <charset val="134"/>
        <scheme val="minor"/>
      </rPr>
      <t>年</t>
    </r>
    <r>
      <rPr>
        <sz val="10"/>
        <rFont val="宋体"/>
        <charset val="134"/>
        <scheme val="minor"/>
      </rPr>
      <t>12</t>
    </r>
    <r>
      <rPr>
        <sz val="10"/>
        <rFont val="宋体"/>
        <charset val="134"/>
        <scheme val="minor"/>
      </rPr>
      <t>月，南管委先后与深圳森然陶宝华总经理沟通</t>
    </r>
    <r>
      <rPr>
        <sz val="10"/>
        <rFont val="宋体"/>
        <charset val="134"/>
        <scheme val="minor"/>
      </rPr>
      <t>3</t>
    </r>
    <r>
      <rPr>
        <sz val="10"/>
        <rFont val="宋体"/>
        <charset val="134"/>
        <scheme val="minor"/>
      </rPr>
      <t>次。企业最终诉求：（</t>
    </r>
    <r>
      <rPr>
        <sz val="10"/>
        <rFont val="宋体"/>
        <charset val="134"/>
        <scheme val="minor"/>
      </rPr>
      <t>1</t>
    </r>
    <r>
      <rPr>
        <sz val="10"/>
        <rFont val="宋体"/>
        <charset val="134"/>
        <scheme val="minor"/>
      </rPr>
      <t>）帮助企业融资</t>
    </r>
    <r>
      <rPr>
        <sz val="10"/>
        <rFont val="宋体"/>
        <charset val="134"/>
        <scheme val="minor"/>
      </rPr>
      <t>2000</t>
    </r>
    <r>
      <rPr>
        <sz val="10"/>
        <rFont val="宋体"/>
        <charset val="134"/>
        <scheme val="minor"/>
      </rPr>
      <t>万，利率不高于</t>
    </r>
    <r>
      <rPr>
        <sz val="10"/>
        <rFont val="宋体"/>
        <charset val="134"/>
        <scheme val="minor"/>
      </rPr>
      <t>4%</t>
    </r>
    <r>
      <rPr>
        <sz val="10"/>
        <rFont val="宋体"/>
        <charset val="134"/>
        <scheme val="minor"/>
      </rPr>
      <t>；（</t>
    </r>
    <r>
      <rPr>
        <sz val="10"/>
        <rFont val="宋体"/>
        <charset val="134"/>
        <scheme val="minor"/>
      </rPr>
      <t>2</t>
    </r>
    <r>
      <rPr>
        <sz val="10"/>
        <rFont val="宋体"/>
        <charset val="134"/>
        <scheme val="minor"/>
      </rPr>
      <t>）</t>
    </r>
    <r>
      <rPr>
        <sz val="10"/>
        <rFont val="宋体"/>
        <charset val="134"/>
        <scheme val="minor"/>
      </rPr>
      <t>4</t>
    </r>
    <r>
      <rPr>
        <sz val="10"/>
        <rFont val="宋体"/>
        <charset val="134"/>
        <scheme val="minor"/>
      </rPr>
      <t>号厂房增设</t>
    </r>
    <r>
      <rPr>
        <sz val="10"/>
        <rFont val="宋体"/>
        <charset val="134"/>
        <scheme val="minor"/>
      </rPr>
      <t>1</t>
    </r>
    <r>
      <rPr>
        <sz val="10"/>
        <rFont val="宋体"/>
        <charset val="134"/>
        <scheme val="minor"/>
      </rPr>
      <t>部电梯；（</t>
    </r>
    <r>
      <rPr>
        <sz val="10"/>
        <rFont val="宋体"/>
        <charset val="134"/>
        <scheme val="minor"/>
      </rPr>
      <t>3</t>
    </r>
    <r>
      <rPr>
        <sz val="10"/>
        <rFont val="宋体"/>
        <charset val="134"/>
        <scheme val="minor"/>
      </rPr>
      <t>）装修拎包入住，装修厂房要包含办公区域。企业承诺项目生产半年以后，月申报缴纳税收</t>
    </r>
    <r>
      <rPr>
        <sz val="10"/>
        <rFont val="宋体"/>
        <charset val="134"/>
        <scheme val="minor"/>
      </rPr>
      <t>80</t>
    </r>
    <r>
      <rPr>
        <sz val="10"/>
        <rFont val="宋体"/>
        <charset val="134"/>
        <scheme val="minor"/>
      </rPr>
      <t>万元，年度申报税收不低于</t>
    </r>
    <r>
      <rPr>
        <sz val="10"/>
        <rFont val="宋体"/>
        <charset val="134"/>
        <scheme val="minor"/>
      </rPr>
      <t>960</t>
    </r>
    <r>
      <rPr>
        <sz val="10"/>
        <rFont val="宋体"/>
        <charset val="134"/>
        <scheme val="minor"/>
      </rPr>
      <t>万元。</t>
    </r>
  </si>
  <si>
    <r>
      <rPr>
        <sz val="10"/>
        <rFont val="宋体"/>
        <charset val="134"/>
        <scheme val="minor"/>
      </rPr>
      <t>1.</t>
    </r>
    <r>
      <rPr>
        <sz val="10"/>
        <rFont val="宋体"/>
        <charset val="134"/>
        <scheme val="minor"/>
      </rPr>
      <t>经合局负责对接辖区银行，落实</t>
    </r>
    <r>
      <rPr>
        <sz val="10"/>
        <rFont val="宋体"/>
        <charset val="134"/>
        <scheme val="minor"/>
      </rPr>
      <t>2000</t>
    </r>
    <r>
      <rPr>
        <sz val="10"/>
        <rFont val="宋体"/>
        <charset val="134"/>
        <scheme val="minor"/>
      </rPr>
      <t>万元贷款方案。</t>
    </r>
    <r>
      <rPr>
        <sz val="10"/>
        <rFont val="宋体"/>
        <charset val="134"/>
        <scheme val="minor"/>
      </rPr>
      <t xml:space="preserve">
2.2025</t>
    </r>
    <r>
      <rPr>
        <sz val="10"/>
        <rFont val="宋体"/>
        <charset val="134"/>
        <scheme val="minor"/>
      </rPr>
      <t>年</t>
    </r>
    <r>
      <rPr>
        <sz val="10"/>
        <rFont val="宋体"/>
        <charset val="134"/>
        <scheme val="minor"/>
      </rPr>
      <t>12</t>
    </r>
    <r>
      <rPr>
        <sz val="10"/>
        <rFont val="宋体"/>
        <charset val="134"/>
        <scheme val="minor"/>
      </rPr>
      <t>月，南管委继续与企业洽谈房租、装修需求，落实增设电梯事宜。尽快达成合作，签订投资协议。</t>
    </r>
  </si>
  <si>
    <r>
      <rPr>
        <sz val="10"/>
        <rFont val="宋体"/>
        <charset val="134"/>
        <scheme val="minor"/>
      </rPr>
      <t>台湾鹏海</t>
    </r>
    <r>
      <rPr>
        <sz val="10"/>
        <rFont val="宋体"/>
        <charset val="134"/>
        <scheme val="minor"/>
      </rPr>
      <t>HDI</t>
    </r>
    <r>
      <rPr>
        <sz val="10"/>
        <rFont val="宋体"/>
        <charset val="134"/>
        <scheme val="minor"/>
      </rPr>
      <t>生产制造项目</t>
    </r>
  </si>
  <si>
    <r>
      <rPr>
        <sz val="10"/>
        <rFont val="宋体"/>
        <charset val="134"/>
        <scheme val="minor"/>
      </rPr>
      <t>项目计划投资</t>
    </r>
    <r>
      <rPr>
        <sz val="10"/>
        <rFont val="宋体"/>
        <charset val="134"/>
        <scheme val="minor"/>
      </rPr>
      <t>10</t>
    </r>
    <r>
      <rPr>
        <sz val="10"/>
        <rFont val="宋体"/>
        <charset val="134"/>
        <scheme val="minor"/>
      </rPr>
      <t>亿元，使用园区</t>
    </r>
    <r>
      <rPr>
        <sz val="10"/>
        <rFont val="宋体"/>
        <charset val="134"/>
        <scheme val="minor"/>
      </rPr>
      <t>10</t>
    </r>
    <r>
      <rPr>
        <sz val="10"/>
        <rFont val="宋体"/>
        <charset val="134"/>
        <scheme val="minor"/>
      </rPr>
      <t>号厂房，分</t>
    </r>
    <r>
      <rPr>
        <sz val="10"/>
        <rFont val="宋体"/>
        <charset val="134"/>
        <scheme val="minor"/>
      </rPr>
      <t>2</t>
    </r>
    <r>
      <rPr>
        <sz val="10"/>
        <rFont val="宋体"/>
        <charset val="134"/>
        <scheme val="minor"/>
      </rPr>
      <t>期建设</t>
    </r>
    <r>
      <rPr>
        <sz val="10"/>
        <rFont val="宋体"/>
        <charset val="134"/>
        <scheme val="minor"/>
      </rPr>
      <t>HDI</t>
    </r>
    <r>
      <rPr>
        <sz val="10"/>
        <rFont val="宋体"/>
        <charset val="134"/>
        <scheme val="minor"/>
      </rPr>
      <t>线路板生产线，一期投资</t>
    </r>
    <r>
      <rPr>
        <sz val="10"/>
        <rFont val="宋体"/>
        <charset val="134"/>
        <scheme val="minor"/>
      </rPr>
      <t>5</t>
    </r>
    <r>
      <rPr>
        <sz val="10"/>
        <rFont val="宋体"/>
        <charset val="134"/>
        <scheme val="minor"/>
      </rPr>
      <t>亿元，企业自有资金</t>
    </r>
    <r>
      <rPr>
        <sz val="10"/>
        <rFont val="宋体"/>
        <charset val="134"/>
        <scheme val="minor"/>
      </rPr>
      <t>1.2</t>
    </r>
    <r>
      <rPr>
        <sz val="10"/>
        <rFont val="宋体"/>
        <charset val="134"/>
        <scheme val="minor"/>
      </rPr>
      <t>亿元，计划通过政府支持，多渠道筹集资金</t>
    </r>
    <r>
      <rPr>
        <sz val="10"/>
        <rFont val="宋体"/>
        <charset val="134"/>
        <scheme val="minor"/>
      </rPr>
      <t>3.8</t>
    </r>
    <r>
      <rPr>
        <sz val="10"/>
        <rFont val="宋体"/>
        <charset val="134"/>
        <scheme val="minor"/>
      </rPr>
      <t>亿元；二期投资</t>
    </r>
    <r>
      <rPr>
        <sz val="10"/>
        <rFont val="宋体"/>
        <charset val="134"/>
        <scheme val="minor"/>
      </rPr>
      <t>5</t>
    </r>
    <r>
      <rPr>
        <sz val="10"/>
        <rFont val="宋体"/>
        <charset val="134"/>
        <scheme val="minor"/>
      </rPr>
      <t>亿元，主要用于增加设备，提能扩产。计划生产</t>
    </r>
    <r>
      <rPr>
        <sz val="10"/>
        <rFont val="宋体"/>
        <charset val="134"/>
        <scheme val="minor"/>
      </rPr>
      <t>HDI</t>
    </r>
    <r>
      <rPr>
        <sz val="10"/>
        <rFont val="宋体"/>
        <charset val="134"/>
        <scheme val="minor"/>
      </rPr>
      <t>（</t>
    </r>
    <r>
      <rPr>
        <sz val="10"/>
        <rFont val="宋体"/>
        <charset val="134"/>
        <scheme val="minor"/>
      </rPr>
      <t>mSAP</t>
    </r>
    <r>
      <rPr>
        <sz val="10"/>
        <rFont val="宋体"/>
        <charset val="134"/>
        <scheme val="minor"/>
      </rPr>
      <t>）</t>
    </r>
    <r>
      <rPr>
        <sz val="10"/>
        <rFont val="宋体"/>
        <charset val="134"/>
        <scheme val="minor"/>
      </rPr>
      <t xml:space="preserve">5–9 </t>
    </r>
    <r>
      <rPr>
        <sz val="10"/>
        <rFont val="宋体"/>
        <charset val="134"/>
        <scheme val="minor"/>
      </rPr>
      <t>阶，一期产能</t>
    </r>
    <r>
      <rPr>
        <sz val="10"/>
        <rFont val="宋体"/>
        <charset val="134"/>
        <scheme val="minor"/>
      </rPr>
      <t xml:space="preserve"> 9</t>
    </r>
    <r>
      <rPr>
        <sz val="10"/>
        <rFont val="宋体"/>
        <charset val="134"/>
        <scheme val="minor"/>
      </rPr>
      <t>万</t>
    </r>
    <r>
      <rPr>
        <sz val="10"/>
        <rFont val="宋体"/>
        <charset val="134"/>
        <scheme val="minor"/>
      </rPr>
      <t xml:space="preserve"> m²/</t>
    </r>
    <r>
      <rPr>
        <sz val="10"/>
        <rFont val="宋体"/>
        <charset val="134"/>
        <scheme val="minor"/>
      </rPr>
      <t>年，二期满产达到</t>
    </r>
    <r>
      <rPr>
        <sz val="10"/>
        <rFont val="宋体"/>
        <charset val="134"/>
        <scheme val="minor"/>
      </rPr>
      <t xml:space="preserve">18–20 </t>
    </r>
    <r>
      <rPr>
        <sz val="10"/>
        <rFont val="宋体"/>
        <charset val="134"/>
        <scheme val="minor"/>
      </rPr>
      <t>万</t>
    </r>
    <r>
      <rPr>
        <sz val="10"/>
        <rFont val="宋体"/>
        <charset val="134"/>
        <scheme val="minor"/>
      </rPr>
      <t xml:space="preserve"> m²/</t>
    </r>
    <r>
      <rPr>
        <sz val="10"/>
        <rFont val="宋体"/>
        <charset val="134"/>
        <scheme val="minor"/>
      </rPr>
      <t>年；</t>
    </r>
    <r>
      <rPr>
        <sz val="10"/>
        <rFont val="宋体"/>
        <charset val="134"/>
        <scheme val="minor"/>
      </rPr>
      <t xml:space="preserve">30 </t>
    </r>
    <r>
      <rPr>
        <sz val="10"/>
        <rFont val="宋体"/>
        <charset val="134"/>
        <scheme val="minor"/>
      </rPr>
      <t>层</t>
    </r>
    <r>
      <rPr>
        <sz val="10"/>
        <rFont val="宋体"/>
        <charset val="134"/>
        <scheme val="minor"/>
      </rPr>
      <t xml:space="preserve"> AI Server PCB</t>
    </r>
    <r>
      <rPr>
        <sz val="10"/>
        <rFont val="宋体"/>
        <charset val="134"/>
        <scheme val="minor"/>
      </rPr>
      <t>，一期产能</t>
    </r>
    <r>
      <rPr>
        <sz val="10"/>
        <rFont val="宋体"/>
        <charset val="134"/>
        <scheme val="minor"/>
      </rPr>
      <t xml:space="preserve"> 3</t>
    </r>
    <r>
      <rPr>
        <sz val="10"/>
        <rFont val="宋体"/>
        <charset val="134"/>
        <scheme val="minor"/>
      </rPr>
      <t>万</t>
    </r>
    <r>
      <rPr>
        <sz val="10"/>
        <rFont val="宋体"/>
        <charset val="134"/>
        <scheme val="minor"/>
      </rPr>
      <t xml:space="preserve"> m²/</t>
    </r>
    <r>
      <rPr>
        <sz val="10"/>
        <rFont val="宋体"/>
        <charset val="134"/>
        <scheme val="minor"/>
      </rPr>
      <t>年，</t>
    </r>
    <r>
      <rPr>
        <sz val="10"/>
        <rFont val="宋体"/>
        <charset val="134"/>
        <scheme val="minor"/>
      </rPr>
      <t> </t>
    </r>
    <r>
      <rPr>
        <sz val="10"/>
        <rFont val="宋体"/>
        <charset val="134"/>
        <scheme val="minor"/>
      </rPr>
      <t>二期满产达到</t>
    </r>
    <r>
      <rPr>
        <sz val="10"/>
        <rFont val="宋体"/>
        <charset val="134"/>
        <scheme val="minor"/>
      </rPr>
      <t xml:space="preserve">9–10 </t>
    </r>
    <r>
      <rPr>
        <sz val="10"/>
        <rFont val="宋体"/>
        <charset val="134"/>
        <scheme val="minor"/>
      </rPr>
      <t>万</t>
    </r>
    <r>
      <rPr>
        <sz val="10"/>
        <rFont val="宋体"/>
        <charset val="134"/>
        <scheme val="minor"/>
      </rPr>
      <t xml:space="preserve"> m²/</t>
    </r>
    <r>
      <rPr>
        <sz val="10"/>
        <rFont val="宋体"/>
        <charset val="134"/>
        <scheme val="minor"/>
      </rPr>
      <t>年。</t>
    </r>
  </si>
  <si>
    <r>
      <rPr>
        <sz val="10"/>
        <rFont val="宋体"/>
        <charset val="134"/>
        <scheme val="minor"/>
      </rPr>
      <t>1.2025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5-7</t>
    </r>
    <r>
      <rPr>
        <sz val="10"/>
        <rFont val="宋体"/>
        <charset val="134"/>
        <scheme val="minor"/>
      </rPr>
      <t>日，企业赴攀参加光电产业生态大会活动。</t>
    </r>
    <r>
      <rPr>
        <sz val="10"/>
        <rFont val="宋体"/>
        <charset val="134"/>
        <scheme val="minor"/>
      </rPr>
      <t>11</t>
    </r>
    <r>
      <rPr>
        <sz val="10"/>
        <rFont val="宋体"/>
        <charset val="134"/>
        <scheme val="minor"/>
      </rPr>
      <t>月</t>
    </r>
    <r>
      <rPr>
        <sz val="10"/>
        <rFont val="宋体"/>
        <charset val="134"/>
        <scheme val="minor"/>
      </rPr>
      <t>7</t>
    </r>
    <r>
      <rPr>
        <sz val="10"/>
        <rFont val="宋体"/>
        <charset val="134"/>
        <scheme val="minor"/>
      </rPr>
      <t>日，李建副书记带队与企业座谈，企业对于攀枝花的基础条件予以认可，约定由王总尽快提供详细项目计划书。</t>
    </r>
    <r>
      <rPr>
        <sz val="10"/>
        <rFont val="宋体"/>
        <charset val="134"/>
        <scheme val="minor"/>
      </rPr>
      <t xml:space="preserve">
2.2025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27</t>
    </r>
    <r>
      <rPr>
        <sz val="10"/>
        <rFont val="宋体"/>
        <charset val="134"/>
        <scheme val="minor"/>
      </rPr>
      <t>，于进川部长、刘明芳区长、欧炳洪副区长，区经济合作局与企业交流座谈，约定（</t>
    </r>
    <r>
      <rPr>
        <sz val="10"/>
        <rFont val="宋体"/>
        <charset val="134"/>
        <scheme val="minor"/>
      </rPr>
      <t>1</t>
    </r>
    <r>
      <rPr>
        <sz val="10"/>
        <rFont val="宋体"/>
        <charset val="134"/>
        <scheme val="minor"/>
      </rPr>
      <t>）投资方团队根据光电信息产业园</t>
    </r>
    <r>
      <rPr>
        <sz val="10"/>
        <rFont val="宋体"/>
        <charset val="134"/>
        <scheme val="minor"/>
      </rPr>
      <t xml:space="preserve"> 10 </t>
    </r>
    <r>
      <rPr>
        <sz val="10"/>
        <rFont val="宋体"/>
        <charset val="134"/>
        <scheme val="minor"/>
      </rPr>
      <t>号厂房现状</t>
    </r>
    <r>
      <rPr>
        <sz val="10"/>
        <rFont val="宋体"/>
        <charset val="134"/>
        <scheme val="minor"/>
      </rPr>
      <t>,</t>
    </r>
    <r>
      <rPr>
        <sz val="10"/>
        <rFont val="宋体"/>
        <charset val="134"/>
        <scheme val="minor"/>
      </rPr>
      <t>尽快开展并完成</t>
    </r>
    <r>
      <rPr>
        <sz val="10"/>
        <rFont val="宋体"/>
        <charset val="134"/>
        <scheme val="minor"/>
      </rPr>
      <t xml:space="preserve"> HDI </t>
    </r>
    <r>
      <rPr>
        <sz val="10"/>
        <rFont val="宋体"/>
        <charset val="134"/>
        <scheme val="minor"/>
      </rPr>
      <t>电路板项目车间装修方案设计、产线布局规划论证</t>
    </r>
    <r>
      <rPr>
        <sz val="10"/>
        <rFont val="宋体"/>
        <charset val="134"/>
        <scheme val="minor"/>
      </rPr>
      <t>,</t>
    </r>
    <r>
      <rPr>
        <sz val="10"/>
        <rFont val="宋体"/>
        <charset val="134"/>
        <scheme val="minor"/>
      </rPr>
      <t>测算项目投资及收益</t>
    </r>
    <r>
      <rPr>
        <sz val="10"/>
        <rFont val="宋体"/>
        <charset val="134"/>
        <scheme val="minor"/>
      </rPr>
      <t>,</t>
    </r>
    <r>
      <rPr>
        <sz val="10"/>
        <rFont val="宋体"/>
        <charset val="134"/>
        <scheme val="minor"/>
      </rPr>
      <t>完善</t>
    </r>
    <r>
      <rPr>
        <sz val="10"/>
        <rFont val="宋体"/>
        <charset val="134"/>
        <scheme val="minor"/>
      </rPr>
      <t xml:space="preserve"> HDI </t>
    </r>
    <r>
      <rPr>
        <sz val="10"/>
        <rFont val="宋体"/>
        <charset val="134"/>
        <scheme val="minor"/>
      </rPr>
      <t>电路板项目可行性研究分析</t>
    </r>
    <r>
      <rPr>
        <sz val="10"/>
        <rFont val="宋体"/>
        <charset val="134"/>
        <scheme val="minor"/>
      </rPr>
      <t>,</t>
    </r>
    <r>
      <rPr>
        <sz val="10"/>
        <rFont val="宋体"/>
        <charset val="134"/>
        <scheme val="minor"/>
      </rPr>
      <t>明确项目建设时序</t>
    </r>
    <r>
      <rPr>
        <sz val="10"/>
        <rFont val="宋体"/>
        <charset val="134"/>
        <scheme val="minor"/>
      </rPr>
      <t>,</t>
    </r>
    <r>
      <rPr>
        <sz val="10"/>
        <rFont val="宋体"/>
        <charset val="134"/>
        <scheme val="minor"/>
      </rPr>
      <t>落实项目投资资金来源。（</t>
    </r>
    <r>
      <rPr>
        <sz val="10"/>
        <rFont val="宋体"/>
        <charset val="134"/>
        <scheme val="minor"/>
      </rPr>
      <t>2</t>
    </r>
    <r>
      <rPr>
        <sz val="10"/>
        <rFont val="宋体"/>
        <charset val="134"/>
        <scheme val="minor"/>
      </rPr>
      <t>）仁和区将为投资方团队的</t>
    </r>
    <r>
      <rPr>
        <sz val="10"/>
        <rFont val="宋体"/>
        <charset val="134"/>
        <scheme val="minor"/>
      </rPr>
      <t>HDI</t>
    </r>
    <r>
      <rPr>
        <sz val="10"/>
        <rFont val="宋体"/>
        <charset val="134"/>
        <scheme val="minor"/>
      </rPr>
      <t>电路板项目预留光电信息产业园</t>
    </r>
    <r>
      <rPr>
        <sz val="10"/>
        <rFont val="宋体"/>
        <charset val="134"/>
        <scheme val="minor"/>
      </rPr>
      <t xml:space="preserve"> 10 </t>
    </r>
    <r>
      <rPr>
        <sz val="10"/>
        <rFont val="宋体"/>
        <charset val="134"/>
        <scheme val="minor"/>
      </rPr>
      <t>号厂房至</t>
    </r>
    <r>
      <rPr>
        <sz val="10"/>
        <rFont val="宋体"/>
        <charset val="134"/>
        <scheme val="minor"/>
      </rPr>
      <t xml:space="preserve">2026 </t>
    </r>
    <r>
      <rPr>
        <sz val="10"/>
        <rFont val="宋体"/>
        <charset val="134"/>
        <scheme val="minor"/>
      </rPr>
      <t>年</t>
    </r>
    <r>
      <rPr>
        <sz val="10"/>
        <rFont val="宋体"/>
        <charset val="134"/>
        <scheme val="minor"/>
      </rPr>
      <t>1</t>
    </r>
    <r>
      <rPr>
        <sz val="10"/>
        <rFont val="宋体"/>
        <charset val="134"/>
        <scheme val="minor"/>
      </rPr>
      <t>月底。</t>
    </r>
    <r>
      <rPr>
        <sz val="10"/>
        <rFont val="宋体"/>
        <charset val="134"/>
        <scheme val="minor"/>
      </rPr>
      <t xml:space="preserve">
3.2025</t>
    </r>
    <r>
      <rPr>
        <sz val="10"/>
        <rFont val="宋体"/>
        <charset val="134"/>
        <scheme val="minor"/>
      </rPr>
      <t>年</t>
    </r>
    <r>
      <rPr>
        <sz val="10"/>
        <rFont val="宋体"/>
        <charset val="134"/>
        <scheme val="minor"/>
      </rPr>
      <t>12</t>
    </r>
    <r>
      <rPr>
        <sz val="10"/>
        <rFont val="宋体"/>
        <charset val="134"/>
        <scheme val="minor"/>
      </rPr>
      <t>月</t>
    </r>
    <r>
      <rPr>
        <sz val="10"/>
        <rFont val="宋体"/>
        <charset val="134"/>
        <scheme val="minor"/>
      </rPr>
      <t>9</t>
    </r>
    <r>
      <rPr>
        <sz val="10"/>
        <rFont val="宋体"/>
        <charset val="134"/>
        <scheme val="minor"/>
      </rPr>
      <t>日，区经济合作局与投资方负责人王富伟就项目可行性方案中的下游客户订单、资金计划等内容进行了对接交流，投资方提出了基本诉求并表示本周内提供厂房装修方案。</t>
    </r>
  </si>
  <si>
    <t>区经合局与企业保持联系，企业完善相关资料后，组织部门会商研究。</t>
  </si>
  <si>
    <r>
      <rPr>
        <sz val="10"/>
        <rFont val="宋体"/>
        <charset val="134"/>
        <scheme val="minor"/>
      </rPr>
      <t>台湾鹏海科技股份有限公司；</t>
    </r>
    <r>
      <rPr>
        <sz val="10"/>
        <rFont val="宋体"/>
        <charset val="134"/>
        <scheme val="minor"/>
      </rPr>
      <t xml:space="preserve"> 
 </t>
    </r>
    <r>
      <rPr>
        <sz val="10"/>
        <rFont val="宋体"/>
        <charset val="134"/>
        <scheme val="minor"/>
      </rPr>
      <t>广东众旺鑫电子科技有限公司</t>
    </r>
  </si>
  <si>
    <t>台山科伟电子覆铜板及线路板生产项目</t>
  </si>
  <si>
    <t>企业看中原东泰厂房地块，意向购买土地，投资建设覆铜板及线路板生产线。计划先将河南焦作覆铜板生产线搬迁至攀枝花，后续在攀枝花建设线路板生产基地。</t>
  </si>
  <si>
    <r>
      <rPr>
        <sz val="10"/>
        <rFont val="宋体"/>
        <charset val="134"/>
        <scheme val="minor"/>
      </rPr>
      <t>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5-7</t>
    </r>
    <r>
      <rPr>
        <sz val="10"/>
        <rFont val="宋体"/>
        <charset val="134"/>
        <scheme val="minor"/>
      </rPr>
      <t>日，企业赴攀参加光电产业生态大会活动。</t>
    </r>
    <r>
      <rPr>
        <sz val="10"/>
        <rFont val="宋体"/>
        <charset val="134"/>
        <scheme val="minor"/>
      </rPr>
      <t>11</t>
    </r>
    <r>
      <rPr>
        <sz val="10"/>
        <rFont val="宋体"/>
        <charset val="134"/>
        <scheme val="minor"/>
      </rPr>
      <t>月</t>
    </r>
    <r>
      <rPr>
        <sz val="10"/>
        <rFont val="宋体"/>
        <charset val="134"/>
        <scheme val="minor"/>
      </rPr>
      <t>7</t>
    </r>
    <r>
      <rPr>
        <sz val="10"/>
        <rFont val="宋体"/>
        <charset val="134"/>
        <scheme val="minor"/>
      </rPr>
      <t>日，欧炳洪副区长带队与企业座谈，企业对于攀枝花的基础条件予以认可，邀请仁和区尽快赴广东江门、河南焦作工厂考察。</t>
    </r>
  </si>
  <si>
    <t>招商小分队尽快赴广东江门、河南焦作工厂考察，对接企业，洽谈投资核心事项。</t>
  </si>
  <si>
    <t>台山市科伟电子科技有限公司</t>
  </si>
  <si>
    <r>
      <rPr>
        <sz val="10"/>
        <rFont val="宋体"/>
        <charset val="134"/>
        <scheme val="minor"/>
      </rPr>
      <t>深圳美亚迪</t>
    </r>
    <r>
      <rPr>
        <sz val="10"/>
        <rFont val="宋体"/>
        <charset val="134"/>
        <scheme val="minor"/>
      </rPr>
      <t>HDI</t>
    </r>
    <r>
      <rPr>
        <sz val="10"/>
        <rFont val="宋体"/>
        <charset val="134"/>
        <scheme val="minor"/>
      </rPr>
      <t>线路板生产项目</t>
    </r>
  </si>
  <si>
    <r>
      <rPr>
        <sz val="10"/>
        <rFont val="宋体"/>
        <charset val="134"/>
        <scheme val="minor"/>
      </rPr>
      <t>项目拟选址于</t>
    </r>
    <r>
      <rPr>
        <sz val="10"/>
        <rFont val="宋体"/>
        <charset val="134"/>
        <scheme val="minor"/>
      </rPr>
      <t>10</t>
    </r>
    <r>
      <rPr>
        <sz val="10"/>
        <rFont val="宋体"/>
        <charset val="134"/>
        <scheme val="minor"/>
      </rPr>
      <t>号厂房，总投资</t>
    </r>
    <r>
      <rPr>
        <sz val="10"/>
        <rFont val="宋体"/>
        <charset val="134"/>
        <scheme val="minor"/>
      </rPr>
      <t>4.4</t>
    </r>
    <r>
      <rPr>
        <sz val="10"/>
        <rFont val="宋体"/>
        <charset val="134"/>
        <scheme val="minor"/>
      </rPr>
      <t>亿元，建设自动钻孔车间和高密度互连板（</t>
    </r>
    <r>
      <rPr>
        <sz val="10"/>
        <rFont val="宋体"/>
        <charset val="134"/>
        <scheme val="minor"/>
      </rPr>
      <t>HDI</t>
    </r>
    <r>
      <rPr>
        <sz val="10"/>
        <rFont val="宋体"/>
        <charset val="134"/>
        <scheme val="minor"/>
      </rPr>
      <t>）生产线。其中，自动钻孔车间建设</t>
    </r>
    <r>
      <rPr>
        <sz val="10"/>
        <rFont val="宋体"/>
        <charset val="134"/>
        <scheme val="minor"/>
      </rPr>
      <t>100</t>
    </r>
    <r>
      <rPr>
        <sz val="10"/>
        <rFont val="宋体"/>
        <charset val="134"/>
        <scheme val="minor"/>
      </rPr>
      <t>条数控钻孔加工线，建成后预计月加工印制电路板</t>
    </r>
    <r>
      <rPr>
        <sz val="10"/>
        <rFont val="宋体"/>
        <charset val="134"/>
        <scheme val="minor"/>
      </rPr>
      <t>9</t>
    </r>
    <r>
      <rPr>
        <sz val="10"/>
        <rFont val="宋体"/>
        <charset val="134"/>
        <scheme val="minor"/>
      </rPr>
      <t>万平方米，年产值约</t>
    </r>
    <r>
      <rPr>
        <sz val="10"/>
        <rFont val="宋体"/>
        <charset val="134"/>
        <scheme val="minor"/>
      </rPr>
      <t>1</t>
    </r>
    <r>
      <rPr>
        <sz val="10"/>
        <rFont val="宋体"/>
        <charset val="134"/>
        <scheme val="minor"/>
      </rPr>
      <t>亿元；</t>
    </r>
    <r>
      <rPr>
        <sz val="10"/>
        <rFont val="宋体"/>
        <charset val="134"/>
        <scheme val="minor"/>
      </rPr>
      <t>HDI</t>
    </r>
    <r>
      <rPr>
        <sz val="10"/>
        <rFont val="宋体"/>
        <charset val="134"/>
        <scheme val="minor"/>
      </rPr>
      <t>生产线建成后预计月产</t>
    </r>
    <r>
      <rPr>
        <sz val="10"/>
        <rFont val="宋体"/>
        <charset val="134"/>
        <scheme val="minor"/>
      </rPr>
      <t>1</t>
    </r>
    <r>
      <rPr>
        <sz val="10"/>
        <rFont val="宋体"/>
        <charset val="134"/>
        <scheme val="minor"/>
      </rPr>
      <t>万平方米</t>
    </r>
    <r>
      <rPr>
        <sz val="10"/>
        <rFont val="宋体"/>
        <charset val="134"/>
        <scheme val="minor"/>
      </rPr>
      <t>HDI</t>
    </r>
    <r>
      <rPr>
        <sz val="10"/>
        <rFont val="宋体"/>
        <charset val="134"/>
        <scheme val="minor"/>
      </rPr>
      <t>线路板，主要用于</t>
    </r>
    <r>
      <rPr>
        <sz val="10"/>
        <rFont val="宋体"/>
        <charset val="134"/>
        <scheme val="minor"/>
      </rPr>
      <t>Mini LED</t>
    </r>
    <r>
      <rPr>
        <sz val="10"/>
        <rFont val="宋体"/>
        <charset val="134"/>
        <scheme val="minor"/>
      </rPr>
      <t>显示产品配套，年产值约</t>
    </r>
    <r>
      <rPr>
        <sz val="10"/>
        <rFont val="宋体"/>
        <charset val="134"/>
        <scheme val="minor"/>
      </rPr>
      <t>3.6</t>
    </r>
    <r>
      <rPr>
        <sz val="10"/>
        <rFont val="宋体"/>
        <charset val="134"/>
        <scheme val="minor"/>
      </rPr>
      <t>亿元。项目预计年税收</t>
    </r>
    <r>
      <rPr>
        <sz val="10"/>
        <rFont val="宋体"/>
        <charset val="134"/>
        <scheme val="minor"/>
      </rPr>
      <t>1380</t>
    </r>
    <r>
      <rPr>
        <sz val="10"/>
        <rFont val="宋体"/>
        <charset val="134"/>
        <scheme val="minor"/>
      </rPr>
      <t>万元。</t>
    </r>
  </si>
  <si>
    <r>
      <rPr>
        <sz val="10"/>
        <rFont val="宋体"/>
        <charset val="134"/>
        <scheme val="minor"/>
      </rPr>
      <t>1.2025</t>
    </r>
    <r>
      <rPr>
        <sz val="10"/>
        <rFont val="宋体"/>
        <charset val="134"/>
        <scheme val="minor"/>
      </rPr>
      <t>年</t>
    </r>
    <r>
      <rPr>
        <sz val="10"/>
        <rFont val="宋体"/>
        <charset val="134"/>
        <scheme val="minor"/>
      </rPr>
      <t>10</t>
    </r>
    <r>
      <rPr>
        <sz val="10"/>
        <rFont val="宋体"/>
        <charset val="134"/>
        <scheme val="minor"/>
      </rPr>
      <t>月，美斯特向南管委提出项目投资计划。南管委会同区经合局与美斯特进行了沟通交流。企业诉求：（</t>
    </r>
    <r>
      <rPr>
        <sz val="10"/>
        <rFont val="宋体"/>
        <charset val="134"/>
        <scheme val="minor"/>
      </rPr>
      <t>1</t>
    </r>
    <r>
      <rPr>
        <sz val="10"/>
        <rFont val="宋体"/>
        <charset val="134"/>
        <scheme val="minor"/>
      </rPr>
      <t>）厂房</t>
    </r>
    <r>
      <rPr>
        <sz val="10"/>
        <rFont val="宋体"/>
        <charset val="134"/>
        <scheme val="minor"/>
      </rPr>
      <t>5</t>
    </r>
    <r>
      <rPr>
        <sz val="10"/>
        <rFont val="宋体"/>
        <charset val="134"/>
        <scheme val="minor"/>
      </rPr>
      <t>年免租。（</t>
    </r>
    <r>
      <rPr>
        <sz val="10"/>
        <rFont val="宋体"/>
        <charset val="134"/>
        <scheme val="minor"/>
      </rPr>
      <t>2</t>
    </r>
    <r>
      <rPr>
        <sz val="10"/>
        <rFont val="宋体"/>
        <charset val="134"/>
        <scheme val="minor"/>
      </rPr>
      <t>）按照企业要求，平台公司完成厂房装修，所提供的厂房具备设备进场生产的条件。（</t>
    </r>
    <r>
      <rPr>
        <sz val="10"/>
        <rFont val="宋体"/>
        <charset val="134"/>
        <scheme val="minor"/>
      </rPr>
      <t>3</t>
    </r>
    <r>
      <rPr>
        <sz val="10"/>
        <rFont val="宋体"/>
        <charset val="134"/>
        <scheme val="minor"/>
      </rPr>
      <t>）给予钻孔项目</t>
    </r>
    <r>
      <rPr>
        <sz val="10"/>
        <rFont val="宋体"/>
        <charset val="134"/>
        <scheme val="minor"/>
      </rPr>
      <t>3000</t>
    </r>
    <r>
      <rPr>
        <sz val="10"/>
        <rFont val="宋体"/>
        <charset val="134"/>
        <scheme val="minor"/>
      </rPr>
      <t>万元的流动资金支持，给予</t>
    </r>
    <r>
      <rPr>
        <sz val="10"/>
        <rFont val="宋体"/>
        <charset val="134"/>
        <scheme val="minor"/>
      </rPr>
      <t>HDI</t>
    </r>
    <r>
      <rPr>
        <sz val="10"/>
        <rFont val="宋体"/>
        <charset val="134"/>
        <scheme val="minor"/>
      </rPr>
      <t>项目</t>
    </r>
    <r>
      <rPr>
        <sz val="10"/>
        <rFont val="宋体"/>
        <charset val="134"/>
        <scheme val="minor"/>
      </rPr>
      <t>7000</t>
    </r>
    <r>
      <rPr>
        <sz val="10"/>
        <rFont val="宋体"/>
        <charset val="134"/>
        <scheme val="minor"/>
      </rPr>
      <t>万元流动资金支持。（</t>
    </r>
    <r>
      <rPr>
        <sz val="10"/>
        <rFont val="宋体"/>
        <charset val="134"/>
        <scheme val="minor"/>
      </rPr>
      <t>4</t>
    </r>
    <r>
      <rPr>
        <sz val="10"/>
        <rFont val="宋体"/>
        <charset val="134"/>
        <scheme val="minor"/>
      </rPr>
      <t>）</t>
    </r>
    <r>
      <rPr>
        <sz val="10"/>
        <rFont val="宋体"/>
        <charset val="134"/>
        <scheme val="minor"/>
      </rPr>
      <t>HDI</t>
    </r>
    <r>
      <rPr>
        <sz val="10"/>
        <rFont val="宋体"/>
        <charset val="134"/>
        <scheme val="minor"/>
      </rPr>
      <t>项目设备采购由平台公司代购，企业分五年按月分期付款，平台公司不加收分期期间的资金利息。</t>
    </r>
    <r>
      <rPr>
        <sz val="10"/>
        <rFont val="宋体"/>
        <charset val="134"/>
        <scheme val="minor"/>
      </rPr>
      <t xml:space="preserve">
2.2025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22</t>
    </r>
    <r>
      <rPr>
        <sz val="10"/>
        <rFont val="宋体"/>
        <charset val="134"/>
        <scheme val="minor"/>
      </rPr>
      <t>日，欧炳洪副区长带队赴深圳与美亚迪谢纪亭董事长座谈，约定谢董事长近期赴攀洽谈</t>
    </r>
    <r>
      <rPr>
        <sz val="10"/>
        <rFont val="宋体"/>
        <charset val="134"/>
        <scheme val="minor"/>
      </rPr>
      <t>HDI</t>
    </r>
    <r>
      <rPr>
        <sz val="10"/>
        <rFont val="宋体"/>
        <charset val="134"/>
        <scheme val="minor"/>
      </rPr>
      <t>项目合作相关事宜。</t>
    </r>
  </si>
  <si>
    <t>平台公司无法满足企业提出的诉求。</t>
  </si>
  <si>
    <t>对接谢董事长尽快赴攀，洽谈投资核心事项。</t>
  </si>
  <si>
    <t>深圳美亚迪科技有限公司</t>
  </si>
  <si>
    <t>江西明新线路板生产项目</t>
  </si>
  <si>
    <r>
      <rPr>
        <sz val="10"/>
        <rFont val="宋体"/>
        <charset val="134"/>
        <scheme val="minor"/>
      </rPr>
      <t>计划投资</t>
    </r>
    <r>
      <rPr>
        <sz val="10"/>
        <rFont val="宋体"/>
        <charset val="134"/>
        <scheme val="minor"/>
      </rPr>
      <t>5000</t>
    </r>
    <r>
      <rPr>
        <sz val="10"/>
        <rFont val="宋体"/>
        <charset val="134"/>
        <scheme val="minor"/>
      </rPr>
      <t>万元，建设一条全自动线路板生产线，月产</t>
    </r>
    <r>
      <rPr>
        <sz val="10"/>
        <rFont val="宋体"/>
        <charset val="134"/>
        <scheme val="minor"/>
      </rPr>
      <t>6</t>
    </r>
    <r>
      <rPr>
        <sz val="10"/>
        <rFont val="宋体"/>
        <charset val="134"/>
        <scheme val="minor"/>
      </rPr>
      <t>万平方米线路板。</t>
    </r>
  </si>
  <si>
    <r>
      <rPr>
        <sz val="10"/>
        <rFont val="宋体"/>
        <charset val="134"/>
        <scheme val="minor"/>
      </rPr>
      <t>1.2025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5-7</t>
    </r>
    <r>
      <rPr>
        <sz val="10"/>
        <rFont val="宋体"/>
        <charset val="134"/>
        <scheme val="minor"/>
      </rPr>
      <t>日，企业赴攀参加光电产业生态大会活动。</t>
    </r>
    <r>
      <rPr>
        <sz val="10"/>
        <rFont val="宋体"/>
        <charset val="134"/>
        <scheme val="minor"/>
      </rPr>
      <t>11</t>
    </r>
    <r>
      <rPr>
        <sz val="10"/>
        <rFont val="宋体"/>
        <charset val="134"/>
        <scheme val="minor"/>
      </rPr>
      <t>月</t>
    </r>
    <r>
      <rPr>
        <sz val="10"/>
        <rFont val="宋体"/>
        <charset val="134"/>
        <scheme val="minor"/>
      </rPr>
      <t>7</t>
    </r>
    <r>
      <rPr>
        <sz val="10"/>
        <rFont val="宋体"/>
        <charset val="134"/>
        <scheme val="minor"/>
      </rPr>
      <t>日，李建副书记带队与企业座谈，介绍仁和区光电产业发展情况及优势条件。企业对于攀枝花的基础条件予以认可，约定由周总尽快提供详细项目计划书。诉求：（</t>
    </r>
    <r>
      <rPr>
        <sz val="10"/>
        <rFont val="宋体"/>
        <charset val="134"/>
        <scheme val="minor"/>
      </rPr>
      <t>1</t>
    </r>
    <r>
      <rPr>
        <sz val="10"/>
        <rFont val="宋体"/>
        <charset val="134"/>
        <scheme val="minor"/>
      </rPr>
      <t>）资金支持，流动资金</t>
    </r>
    <r>
      <rPr>
        <sz val="10"/>
        <rFont val="宋体"/>
        <charset val="134"/>
        <scheme val="minor"/>
      </rPr>
      <t>1000</t>
    </r>
    <r>
      <rPr>
        <sz val="10"/>
        <rFont val="宋体"/>
        <charset val="134"/>
        <scheme val="minor"/>
      </rPr>
      <t>万</t>
    </r>
    <r>
      <rPr>
        <sz val="10"/>
        <rFont val="宋体"/>
        <charset val="134"/>
        <scheme val="minor"/>
      </rPr>
      <t>/</t>
    </r>
    <r>
      <rPr>
        <sz val="10"/>
        <rFont val="宋体"/>
        <charset val="134"/>
        <scheme val="minor"/>
      </rPr>
      <t>月，需要共计</t>
    </r>
    <r>
      <rPr>
        <sz val="10"/>
        <rFont val="宋体"/>
        <charset val="134"/>
        <scheme val="minor"/>
      </rPr>
      <t>2000</t>
    </r>
    <r>
      <rPr>
        <sz val="10"/>
        <rFont val="宋体"/>
        <charset val="134"/>
        <scheme val="minor"/>
      </rPr>
      <t>万元周转资金；（</t>
    </r>
    <r>
      <rPr>
        <sz val="10"/>
        <rFont val="宋体"/>
        <charset val="134"/>
        <scheme val="minor"/>
      </rPr>
      <t>2</t>
    </r>
    <r>
      <rPr>
        <sz val="10"/>
        <rFont val="宋体"/>
        <charset val="134"/>
        <scheme val="minor"/>
      </rPr>
      <t>）资金使用利息不能过高；（</t>
    </r>
    <r>
      <rPr>
        <sz val="10"/>
        <rFont val="宋体"/>
        <charset val="134"/>
        <scheme val="minor"/>
      </rPr>
      <t>3</t>
    </r>
    <r>
      <rPr>
        <sz val="10"/>
        <rFont val="宋体"/>
        <charset val="134"/>
        <scheme val="minor"/>
      </rPr>
      <t>）需要</t>
    </r>
    <r>
      <rPr>
        <sz val="10"/>
        <rFont val="宋体"/>
        <charset val="134"/>
        <scheme val="minor"/>
      </rPr>
      <t>15000</t>
    </r>
    <r>
      <rPr>
        <sz val="10"/>
        <rFont val="宋体"/>
        <charset val="134"/>
        <scheme val="minor"/>
      </rPr>
      <t>平方米厂房；（</t>
    </r>
    <r>
      <rPr>
        <sz val="10"/>
        <rFont val="宋体"/>
        <charset val="134"/>
        <scheme val="minor"/>
      </rPr>
      <t>4</t>
    </r>
    <r>
      <rPr>
        <sz val="10"/>
        <rFont val="宋体"/>
        <charset val="134"/>
        <scheme val="minor"/>
      </rPr>
      <t>）基于投资人在行业</t>
    </r>
    <r>
      <rPr>
        <sz val="10"/>
        <rFont val="宋体"/>
        <charset val="134"/>
        <scheme val="minor"/>
      </rPr>
      <t>30</t>
    </r>
    <r>
      <rPr>
        <sz val="10"/>
        <rFont val="宋体"/>
        <charset val="134"/>
        <scheme val="minor"/>
      </rPr>
      <t>年的从业经验，给予最优的招商引资政策。</t>
    </r>
    <r>
      <rPr>
        <sz val="10"/>
        <rFont val="宋体"/>
        <charset val="134"/>
        <scheme val="minor"/>
      </rPr>
      <t xml:space="preserve">
2.2025</t>
    </r>
    <r>
      <rPr>
        <sz val="10"/>
        <rFont val="宋体"/>
        <charset val="134"/>
        <scheme val="minor"/>
      </rPr>
      <t>年</t>
    </r>
    <r>
      <rPr>
        <sz val="10"/>
        <rFont val="宋体"/>
        <charset val="134"/>
        <scheme val="minor"/>
      </rPr>
      <t>12</t>
    </r>
    <r>
      <rPr>
        <sz val="10"/>
        <rFont val="宋体"/>
        <charset val="134"/>
        <scheme val="minor"/>
      </rPr>
      <t>月，南管委与企业联系，周总表示合伙人资金短缺，暂无投资计划。攀枝花虽然有电价优势，但物流成本较高，如果能够提供</t>
    </r>
    <r>
      <rPr>
        <sz val="10"/>
        <rFont val="宋体"/>
        <charset val="134"/>
        <scheme val="minor"/>
      </rPr>
      <t>5000</t>
    </r>
    <r>
      <rPr>
        <sz val="10"/>
        <rFont val="宋体"/>
        <charset val="134"/>
        <scheme val="minor"/>
      </rPr>
      <t>万元低息资金支持，可以考虑单独投资。</t>
    </r>
  </si>
  <si>
    <t>暂无法满足企业提出的诉求。</t>
  </si>
  <si>
    <t>保持与投资方的定期沟通对接。</t>
  </si>
  <si>
    <t>江西省明新电子科技有限公司</t>
  </si>
  <si>
    <t>京致电子集成电路生产项目</t>
  </si>
  <si>
    <r>
      <rPr>
        <sz val="10"/>
        <rFont val="宋体"/>
        <charset val="134"/>
        <scheme val="minor"/>
      </rPr>
      <t>投资方东莞市京致电子有限公司，项目总投资</t>
    </r>
    <r>
      <rPr>
        <sz val="10"/>
        <rFont val="宋体"/>
        <charset val="134"/>
        <scheme val="minor"/>
      </rPr>
      <t>10.5</t>
    </r>
    <r>
      <rPr>
        <sz val="10"/>
        <rFont val="宋体"/>
        <charset val="134"/>
        <scheme val="minor"/>
      </rPr>
      <t>亿元，选址原东泰厂房地块和</t>
    </r>
    <r>
      <rPr>
        <sz val="10"/>
        <rFont val="宋体"/>
        <charset val="134"/>
        <scheme val="minor"/>
      </rPr>
      <t>10</t>
    </r>
    <r>
      <rPr>
        <sz val="10"/>
        <rFont val="宋体"/>
        <charset val="134"/>
        <scheme val="minor"/>
      </rPr>
      <t>号厂房，计划分三期进行印制电路板生产项目建设。</t>
    </r>
  </si>
  <si>
    <r>
      <rPr>
        <sz val="10"/>
        <rFont val="宋体"/>
        <charset val="134"/>
        <scheme val="minor"/>
      </rPr>
      <t>2025</t>
    </r>
    <r>
      <rPr>
        <sz val="10"/>
        <rFont val="宋体"/>
        <charset val="134"/>
        <scheme val="minor"/>
      </rPr>
      <t>年</t>
    </r>
    <r>
      <rPr>
        <sz val="10"/>
        <rFont val="宋体"/>
        <charset val="134"/>
        <scheme val="minor"/>
      </rPr>
      <t>8</t>
    </r>
    <r>
      <rPr>
        <sz val="10"/>
        <rFont val="宋体"/>
        <charset val="134"/>
        <scheme val="minor"/>
      </rPr>
      <t>月</t>
    </r>
    <r>
      <rPr>
        <sz val="10"/>
        <rFont val="宋体"/>
        <charset val="134"/>
        <scheme val="minor"/>
      </rPr>
      <t>7</t>
    </r>
    <r>
      <rPr>
        <sz val="10"/>
        <rFont val="宋体"/>
        <charset val="134"/>
        <scheme val="minor"/>
      </rPr>
      <t>日，小分队赴东莞拜访东莞市京致电子有限公司，京致电子反映，受中美贸易摩擦影响，许多海外客户对订单中大陆产品占比进行限制，经过综合研判，</t>
    </r>
    <r>
      <rPr>
        <sz val="10"/>
        <rFont val="宋体"/>
        <charset val="134"/>
        <scheme val="minor"/>
      </rPr>
      <t>2025</t>
    </r>
    <r>
      <rPr>
        <sz val="10"/>
        <rFont val="宋体"/>
        <charset val="134"/>
        <scheme val="minor"/>
      </rPr>
      <t>年内暂缓在大陆投资计划，重点对越南工厂生产线进行扩建。</t>
    </r>
  </si>
  <si>
    <r>
      <rPr>
        <sz val="10"/>
        <rFont val="宋体"/>
        <charset val="134"/>
        <scheme val="minor"/>
      </rPr>
      <t>投资方计划</t>
    </r>
    <r>
      <rPr>
        <sz val="10"/>
        <rFont val="宋体"/>
        <charset val="134"/>
        <scheme val="minor"/>
      </rPr>
      <t>2025</t>
    </r>
    <r>
      <rPr>
        <sz val="10"/>
        <rFont val="宋体"/>
        <charset val="134"/>
        <scheme val="minor"/>
      </rPr>
      <t>年内暂缓在大陆投资计划</t>
    </r>
  </si>
  <si>
    <t>积极对接企业，及时了解企业投资意愿，促成项目合作。</t>
  </si>
  <si>
    <t>东莞市京致电子有限公司</t>
  </si>
  <si>
    <r>
      <rPr>
        <sz val="10"/>
        <rFont val="宋体"/>
        <charset val="134"/>
        <scheme val="minor"/>
      </rPr>
      <t>川发兴能年产</t>
    </r>
    <r>
      <rPr>
        <sz val="10"/>
        <rFont val="宋体"/>
        <charset val="134"/>
        <scheme val="minor"/>
      </rPr>
      <t>6</t>
    </r>
    <r>
      <rPr>
        <sz val="10"/>
        <rFont val="宋体"/>
        <charset val="134"/>
        <scheme val="minor"/>
      </rPr>
      <t>万方钒电解液生产项目</t>
    </r>
  </si>
  <si>
    <r>
      <rPr>
        <sz val="10"/>
        <rFont val="宋体"/>
        <charset val="134"/>
        <scheme val="minor"/>
      </rPr>
      <t>投资方四川发展兴欣钒能源科技有限公司，计划选址化工园区迤资片区，分两期合作建设年产</t>
    </r>
    <r>
      <rPr>
        <sz val="10"/>
        <rFont val="宋体"/>
        <charset val="134"/>
        <scheme val="minor"/>
      </rPr>
      <t>60000</t>
    </r>
    <r>
      <rPr>
        <sz val="10"/>
        <rFont val="宋体"/>
        <charset val="134"/>
        <scheme val="minor"/>
      </rPr>
      <t>立方米钒电解液短流程生产项目。一期由川发兴能、山青钒业、工发集团合作建设年产</t>
    </r>
    <r>
      <rPr>
        <sz val="10"/>
        <rFont val="宋体"/>
        <charset val="134"/>
        <scheme val="minor"/>
      </rPr>
      <t>30000</t>
    </r>
    <r>
      <rPr>
        <sz val="10"/>
        <rFont val="宋体"/>
        <charset val="134"/>
        <scheme val="minor"/>
      </rPr>
      <t>立方米钒电解液短流程生产项目，二期由川发兴能、西南钒钛、工发集团合作建设年产</t>
    </r>
    <r>
      <rPr>
        <sz val="10"/>
        <rFont val="宋体"/>
        <charset val="134"/>
        <scheme val="minor"/>
      </rPr>
      <t>30000</t>
    </r>
    <r>
      <rPr>
        <sz val="10"/>
        <rFont val="宋体"/>
        <charset val="134"/>
        <scheme val="minor"/>
      </rPr>
      <t>立方米钒电解液短流程生产项目。</t>
    </r>
  </si>
  <si>
    <r>
      <rPr>
        <sz val="10"/>
        <rFont val="宋体"/>
        <charset val="134"/>
        <scheme val="minor"/>
      </rPr>
      <t>1.2025</t>
    </r>
    <r>
      <rPr>
        <sz val="10"/>
        <rFont val="宋体"/>
        <charset val="134"/>
        <scheme val="minor"/>
      </rPr>
      <t>年</t>
    </r>
    <r>
      <rPr>
        <sz val="10"/>
        <rFont val="宋体"/>
        <charset val="134"/>
        <scheme val="minor"/>
      </rPr>
      <t>5</t>
    </r>
    <r>
      <rPr>
        <sz val="10"/>
        <rFont val="宋体"/>
        <charset val="134"/>
        <scheme val="minor"/>
      </rPr>
      <t>月</t>
    </r>
    <r>
      <rPr>
        <sz val="10"/>
        <rFont val="宋体"/>
        <charset val="134"/>
        <scheme val="minor"/>
      </rPr>
      <t>25</t>
    </r>
    <r>
      <rPr>
        <sz val="10"/>
        <rFont val="宋体"/>
        <charset val="134"/>
        <scheme val="minor"/>
      </rPr>
      <t>日，西博会活动期间，仁和区与投资方对钒电解液项目的合作模式、建设内容、技术路线及产品市场等进行了详尽的交流与探讨。</t>
    </r>
    <r>
      <rPr>
        <sz val="10"/>
        <rFont val="宋体"/>
        <charset val="134"/>
        <scheme val="minor"/>
      </rPr>
      <t xml:space="preserve">
2.2025</t>
    </r>
    <r>
      <rPr>
        <sz val="10"/>
        <rFont val="宋体"/>
        <charset val="134"/>
        <scheme val="minor"/>
      </rPr>
      <t>年</t>
    </r>
    <r>
      <rPr>
        <sz val="10"/>
        <rFont val="宋体"/>
        <charset val="134"/>
        <scheme val="minor"/>
      </rPr>
      <t>8</t>
    </r>
    <r>
      <rPr>
        <sz val="10"/>
        <rFont val="宋体"/>
        <charset val="134"/>
        <scheme val="minor"/>
      </rPr>
      <t>月</t>
    </r>
    <r>
      <rPr>
        <sz val="10"/>
        <rFont val="宋体"/>
        <charset val="134"/>
        <scheme val="minor"/>
      </rPr>
      <t>4</t>
    </r>
    <r>
      <rPr>
        <sz val="10"/>
        <rFont val="宋体"/>
        <charset val="134"/>
        <scheme val="minor"/>
      </rPr>
      <t>日，川发兴能提交《关于川发兴能、四川钒钛、山青钒业、工发集团与西南钒钛开展钒电解液制备产业合作的初步方案》并同步发给各相关方，提出两种合作方案。</t>
    </r>
    <r>
      <rPr>
        <sz val="10"/>
        <rFont val="宋体"/>
        <charset val="134"/>
        <scheme val="minor"/>
      </rPr>
      <t>2025</t>
    </r>
    <r>
      <rPr>
        <sz val="10"/>
        <rFont val="宋体"/>
        <charset val="134"/>
        <scheme val="minor"/>
      </rPr>
      <t>年</t>
    </r>
    <r>
      <rPr>
        <sz val="10"/>
        <rFont val="宋体"/>
        <charset val="134"/>
        <scheme val="minor"/>
      </rPr>
      <t>8</t>
    </r>
    <r>
      <rPr>
        <sz val="10"/>
        <rFont val="宋体"/>
        <charset val="134"/>
        <scheme val="minor"/>
      </rPr>
      <t>月</t>
    </r>
    <r>
      <rPr>
        <sz val="10"/>
        <rFont val="宋体"/>
        <charset val="134"/>
        <scheme val="minor"/>
      </rPr>
      <t>10</t>
    </r>
    <r>
      <rPr>
        <sz val="10"/>
        <rFont val="宋体"/>
        <charset val="134"/>
        <scheme val="minor"/>
      </rPr>
      <t>日区经济合作局通过汇总主要合作方反馈意见，山青钒业需要明确一是钒渣资源保证；二是中间钒渣浸出液详细定价机制。川发兴能提出平台公司取地建厂房，项目公司采取先租后回购的诉求。</t>
    </r>
    <r>
      <rPr>
        <sz val="10"/>
        <rFont val="宋体"/>
        <charset val="134"/>
        <scheme val="minor"/>
      </rPr>
      <t xml:space="preserve">
3.2025</t>
    </r>
    <r>
      <rPr>
        <sz val="10"/>
        <rFont val="宋体"/>
        <charset val="134"/>
        <scheme val="minor"/>
      </rPr>
      <t>年</t>
    </r>
    <r>
      <rPr>
        <sz val="10"/>
        <rFont val="宋体"/>
        <charset val="134"/>
        <scheme val="minor"/>
      </rPr>
      <t>9</t>
    </r>
    <r>
      <rPr>
        <sz val="10"/>
        <rFont val="宋体"/>
        <charset val="134"/>
        <scheme val="minor"/>
      </rPr>
      <t>月</t>
    </r>
    <r>
      <rPr>
        <sz val="10"/>
        <rFont val="宋体"/>
        <charset val="134"/>
        <scheme val="minor"/>
      </rPr>
      <t>11</t>
    </r>
    <r>
      <rPr>
        <sz val="10"/>
        <rFont val="宋体"/>
        <charset val="134"/>
        <scheme val="minor"/>
      </rPr>
      <t>日，川发兴能再次来攀与合作方进一步洽谈项目合作细节。</t>
    </r>
    <r>
      <rPr>
        <sz val="10"/>
        <rFont val="宋体"/>
        <charset val="134"/>
        <scheme val="minor"/>
      </rPr>
      <t>9</t>
    </r>
    <r>
      <rPr>
        <sz val="10"/>
        <rFont val="宋体"/>
        <charset val="134"/>
        <scheme val="minor"/>
      </rPr>
      <t>月</t>
    </r>
    <r>
      <rPr>
        <sz val="10"/>
        <rFont val="宋体"/>
        <charset val="134"/>
        <scheme val="minor"/>
      </rPr>
      <t>15</t>
    </r>
    <r>
      <rPr>
        <sz val="10"/>
        <rFont val="宋体"/>
        <charset val="134"/>
        <scheme val="minor"/>
      </rPr>
      <t>日，川发兴能提交修改后《关于川发兴能、四川钒钛、山青钒业、工发集团与西南钒钛开展钒电解液制备产业合作的初步方案》并同步发给各相关方，李兆兵副区长安排南山管委会负责山青钒业出资洽谈。据了解，山青钒业暂不愿意出资合作，仅同意钒渣保供合作。计划通过与山青上游德胜钢铁洽谈合作，实现股权合作和确保钒渣保供。</t>
    </r>
    <r>
      <rPr>
        <sz val="10"/>
        <rFont val="宋体"/>
        <charset val="134"/>
        <scheme val="minor"/>
      </rPr>
      <t xml:space="preserve">
4.2025</t>
    </r>
    <r>
      <rPr>
        <sz val="10"/>
        <rFont val="宋体"/>
        <charset val="134"/>
        <scheme val="minor"/>
      </rPr>
      <t>年</t>
    </r>
    <r>
      <rPr>
        <sz val="10"/>
        <rFont val="宋体"/>
        <charset val="134"/>
        <scheme val="minor"/>
      </rPr>
      <t>10</t>
    </r>
    <r>
      <rPr>
        <sz val="10"/>
        <rFont val="宋体"/>
        <charset val="134"/>
        <scheme val="minor"/>
      </rPr>
      <t>月</t>
    </r>
    <r>
      <rPr>
        <sz val="10"/>
        <rFont val="宋体"/>
        <charset val="134"/>
        <scheme val="minor"/>
      </rPr>
      <t>14</t>
    </r>
    <r>
      <rPr>
        <sz val="10"/>
        <rFont val="宋体"/>
        <charset val="134"/>
        <scheme val="minor"/>
      </rPr>
      <t>日，李兆兵副区长带队赴德胜集团洽谈项目合作事宜。</t>
    </r>
    <r>
      <rPr>
        <sz val="10"/>
        <rFont val="宋体"/>
        <charset val="134"/>
        <scheme val="minor"/>
      </rPr>
      <t>10</t>
    </r>
    <r>
      <rPr>
        <sz val="10"/>
        <rFont val="宋体"/>
        <charset val="134"/>
        <scheme val="minor"/>
      </rPr>
      <t>月底，川发兴能提出项目合作可研报告（讨论稿），德胜集团不愿意参与股权合作。</t>
    </r>
    <r>
      <rPr>
        <sz val="10"/>
        <rFont val="宋体"/>
        <charset val="134"/>
        <scheme val="minor"/>
      </rPr>
      <t xml:space="preserve">
5.2025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11</t>
    </r>
    <r>
      <rPr>
        <sz val="10"/>
        <rFont val="宋体"/>
        <charset val="134"/>
        <scheme val="minor"/>
      </rPr>
      <t>日，山青钒业与川发兴能洽谈，山青钒业暂时同意出资</t>
    </r>
    <r>
      <rPr>
        <sz val="10"/>
        <rFont val="宋体"/>
        <charset val="134"/>
        <scheme val="minor"/>
      </rPr>
      <t>10%</t>
    </r>
    <r>
      <rPr>
        <sz val="10"/>
        <rFont val="宋体"/>
        <charset val="134"/>
        <scheme val="minor"/>
      </rPr>
      <t>合作新项目公司，川发兴能月底以前形成详细的合作方案计划书，达成共识后签订框架协议。</t>
    </r>
    <r>
      <rPr>
        <sz val="10"/>
        <rFont val="宋体"/>
        <charset val="134"/>
        <scheme val="minor"/>
      </rPr>
      <t xml:space="preserve">
6.2025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27</t>
    </r>
    <r>
      <rPr>
        <sz val="10"/>
        <rFont val="宋体"/>
        <charset val="134"/>
        <scheme val="minor"/>
      </rPr>
      <t>日，川发兴能来仁和进行现场初步选址，初步确定项目建设意向用地（约</t>
    </r>
    <r>
      <rPr>
        <sz val="10"/>
        <rFont val="宋体"/>
        <charset val="134"/>
        <scheme val="minor"/>
      </rPr>
      <t>200</t>
    </r>
    <r>
      <rPr>
        <sz val="10"/>
        <rFont val="宋体"/>
        <charset val="134"/>
        <scheme val="minor"/>
      </rPr>
      <t>亩）；并与山青钒业洽谈钒电解液原材料浸出液定价机制；初步确定占股比例，川发兴能</t>
    </r>
    <r>
      <rPr>
        <sz val="10"/>
        <rFont val="宋体"/>
        <charset val="134"/>
        <scheme val="minor"/>
      </rPr>
      <t>60%</t>
    </r>
    <r>
      <rPr>
        <sz val="10"/>
        <rFont val="宋体"/>
        <charset val="134"/>
        <scheme val="minor"/>
      </rPr>
      <t>，山青钒业</t>
    </r>
    <r>
      <rPr>
        <sz val="10"/>
        <rFont val="宋体"/>
        <charset val="134"/>
        <scheme val="minor"/>
      </rPr>
      <t>20%</t>
    </r>
    <r>
      <rPr>
        <sz val="10"/>
        <rFont val="宋体"/>
        <charset val="134"/>
        <scheme val="minor"/>
      </rPr>
      <t>，工发集团</t>
    </r>
    <r>
      <rPr>
        <sz val="10"/>
        <rFont val="宋体"/>
        <charset val="134"/>
        <scheme val="minor"/>
      </rPr>
      <t>20%</t>
    </r>
    <r>
      <rPr>
        <sz val="10"/>
        <rFont val="宋体"/>
        <charset val="134"/>
        <scheme val="minor"/>
      </rPr>
      <t>。</t>
    </r>
    <r>
      <rPr>
        <sz val="10"/>
        <rFont val="宋体"/>
        <charset val="134"/>
        <scheme val="minor"/>
      </rPr>
      <t xml:space="preserve">
7.2025</t>
    </r>
    <r>
      <rPr>
        <sz val="10"/>
        <rFont val="宋体"/>
        <charset val="134"/>
        <scheme val="minor"/>
      </rPr>
      <t>年</t>
    </r>
    <r>
      <rPr>
        <sz val="10"/>
        <rFont val="宋体"/>
        <charset val="134"/>
        <scheme val="minor"/>
      </rPr>
      <t>12</t>
    </r>
    <r>
      <rPr>
        <sz val="10"/>
        <rFont val="宋体"/>
        <charset val="134"/>
        <scheme val="minor"/>
      </rPr>
      <t>月</t>
    </r>
    <r>
      <rPr>
        <sz val="10"/>
        <rFont val="宋体"/>
        <charset val="134"/>
        <scheme val="minor"/>
      </rPr>
      <t>4</t>
    </r>
    <r>
      <rPr>
        <sz val="10"/>
        <rFont val="宋体"/>
        <charset val="134"/>
        <scheme val="minor"/>
      </rPr>
      <t>日与川发兴能形成框架协议初稿，目前区经济合作局正在进行对接修改。</t>
    </r>
  </si>
  <si>
    <t>1.与川发兴能及设计院保持联系，根据对方提出问题清单及时召集相关部门完成答复；
2.促成在12月份川发兴能与区政府达成框架协议及川发兴能、山青钒业、工发集团三方协议；
3.确定意向选址取地的流程及大概时间；
4.及时跟进掌握川发兴能股东决策来仁和投资的意愿及情况。</t>
  </si>
  <si>
    <t>凯盛石墨中坝石墨资源综合开发利用项目</t>
  </si>
  <si>
    <r>
      <rPr>
        <sz val="10"/>
        <rFont val="宋体"/>
        <charset val="134"/>
        <scheme val="minor"/>
      </rPr>
      <t>投资方凯盛科技集团，</t>
    </r>
    <r>
      <rPr>
        <sz val="10"/>
        <rFont val="宋体"/>
        <charset val="134"/>
        <scheme val="minor"/>
      </rPr>
      <t>2016</t>
    </r>
    <r>
      <rPr>
        <sz val="10"/>
        <rFont val="宋体"/>
        <charset val="134"/>
        <scheme val="minor"/>
      </rPr>
      <t>年</t>
    </r>
    <r>
      <rPr>
        <sz val="10"/>
        <rFont val="宋体"/>
        <charset val="134"/>
        <scheme val="minor"/>
      </rPr>
      <t>7</t>
    </r>
    <r>
      <rPr>
        <sz val="10"/>
        <rFont val="宋体"/>
        <charset val="134"/>
        <scheme val="minor"/>
      </rPr>
      <t>月，凯盛科技集团和攀枝花市人民政府签订《战略合作框架协议》，约定在攀投资进行石墨资源开发。后续受攀西石墨债权债务影响，采矿证被仁和法院冻结无法过户，导致凯盛石墨碳融资困难</t>
    </r>
    <r>
      <rPr>
        <sz val="10"/>
        <rFont val="宋体"/>
        <charset val="134"/>
        <scheme val="minor"/>
      </rPr>
      <t>;</t>
    </r>
    <r>
      <rPr>
        <sz val="10"/>
        <rFont val="宋体"/>
        <charset val="134"/>
        <scheme val="minor"/>
      </rPr>
      <t>且石墨产业不在凯盛科技的主业范围内，项目建设停滞至今。</t>
    </r>
  </si>
  <si>
    <r>
      <rPr>
        <sz val="10"/>
        <rFont val="宋体"/>
        <charset val="134"/>
        <scheme val="minor"/>
      </rPr>
      <t>1.2025</t>
    </r>
    <r>
      <rPr>
        <sz val="10"/>
        <rFont val="宋体"/>
        <charset val="134"/>
        <scheme val="minor"/>
      </rPr>
      <t>年</t>
    </r>
    <r>
      <rPr>
        <sz val="10"/>
        <rFont val="宋体"/>
        <charset val="134"/>
        <scheme val="minor"/>
      </rPr>
      <t>5</t>
    </r>
    <r>
      <rPr>
        <sz val="10"/>
        <rFont val="宋体"/>
        <charset val="134"/>
        <scheme val="minor"/>
      </rPr>
      <t>月</t>
    </r>
    <r>
      <rPr>
        <sz val="10"/>
        <rFont val="宋体"/>
        <charset val="134"/>
        <scheme val="minor"/>
      </rPr>
      <t>13</t>
    </r>
    <r>
      <rPr>
        <sz val="10"/>
        <rFont val="宋体"/>
        <charset val="134"/>
        <scheme val="minor"/>
      </rPr>
      <t>日，凯盛科技集团有限公司董事长尹自波一行来攀对接中坝石墨资源综合开发利用项目推进事宜，约定由中建材于</t>
    </r>
    <r>
      <rPr>
        <sz val="10"/>
        <rFont val="宋体"/>
        <charset val="134"/>
        <scheme val="minor"/>
      </rPr>
      <t>5</t>
    </r>
    <r>
      <rPr>
        <sz val="10"/>
        <rFont val="宋体"/>
        <charset val="134"/>
        <scheme val="minor"/>
      </rPr>
      <t>月底前明确项目推进工作计划。</t>
    </r>
    <r>
      <rPr>
        <sz val="10"/>
        <rFont val="宋体"/>
        <charset val="134"/>
        <scheme val="minor"/>
      </rPr>
      <t xml:space="preserve">
2. 2025</t>
    </r>
    <r>
      <rPr>
        <sz val="10"/>
        <rFont val="宋体"/>
        <charset val="134"/>
        <scheme val="minor"/>
      </rPr>
      <t>年</t>
    </r>
    <r>
      <rPr>
        <sz val="10"/>
        <rFont val="宋体"/>
        <charset val="134"/>
        <scheme val="minor"/>
      </rPr>
      <t>8</t>
    </r>
    <r>
      <rPr>
        <sz val="10"/>
        <rFont val="宋体"/>
        <charset val="134"/>
        <scheme val="minor"/>
      </rPr>
      <t>月</t>
    </r>
    <r>
      <rPr>
        <sz val="10"/>
        <rFont val="宋体"/>
        <charset val="134"/>
        <scheme val="minor"/>
      </rPr>
      <t>6</t>
    </r>
    <r>
      <rPr>
        <sz val="10"/>
        <rFont val="宋体"/>
        <charset val="134"/>
        <scheme val="minor"/>
      </rPr>
      <t>日</t>
    </r>
    <r>
      <rPr>
        <sz val="10"/>
        <rFont val="宋体"/>
        <charset val="134"/>
        <scheme val="minor"/>
      </rPr>
      <t>-8</t>
    </r>
    <r>
      <rPr>
        <sz val="10"/>
        <rFont val="宋体"/>
        <charset val="134"/>
        <scheme val="minor"/>
      </rPr>
      <t>日，川能投下属企业嘉阳集团财务总监董鉴文一行赴仁和就石墨矿项目事宜进行对接，与相关市、区级部门分别进行了会谈，凯盛石墨全程参加。嘉阳集团表达了参与仁和区石墨资源开发的意愿，凯盛石墨全程参加。该公司以整合中坝石墨矿、开发同德石墨矿为切入点，提出希望仁和区在采矿权转移、用电方面、尾矿库建设、手续办理等方面给予协助。座谈期间，区级相关部门针对企业问题进行对应答复。目前，嘉阳集团正在根据考察情况进行进一步分析研判。</t>
    </r>
    <r>
      <rPr>
        <sz val="10"/>
        <rFont val="宋体"/>
        <charset val="134"/>
        <scheme val="minor"/>
      </rPr>
      <t>2025</t>
    </r>
    <r>
      <rPr>
        <sz val="10"/>
        <rFont val="宋体"/>
        <charset val="134"/>
        <scheme val="minor"/>
      </rPr>
      <t>年</t>
    </r>
    <r>
      <rPr>
        <sz val="10"/>
        <rFont val="宋体"/>
        <charset val="134"/>
        <scheme val="minor"/>
      </rPr>
      <t>8</t>
    </r>
    <r>
      <rPr>
        <sz val="10"/>
        <rFont val="宋体"/>
        <charset val="134"/>
        <scheme val="minor"/>
      </rPr>
      <t>月</t>
    </r>
    <r>
      <rPr>
        <sz val="10"/>
        <rFont val="宋体"/>
        <charset val="134"/>
        <scheme val="minor"/>
      </rPr>
      <t>25</t>
    </r>
    <r>
      <rPr>
        <sz val="10"/>
        <rFont val="宋体"/>
        <charset val="134"/>
        <scheme val="minor"/>
      </rPr>
      <t>日，嘉阳集团反馈已通过总经理办公会，并将项目进行立项。并具有初步意向，还需与凯盛集团进一步对接。</t>
    </r>
    <r>
      <rPr>
        <sz val="10"/>
        <rFont val="宋体"/>
        <charset val="134"/>
        <scheme val="minor"/>
      </rPr>
      <t xml:space="preserve">
3.2025</t>
    </r>
    <r>
      <rPr>
        <sz val="10"/>
        <rFont val="宋体"/>
        <charset val="134"/>
        <scheme val="minor"/>
      </rPr>
      <t>年</t>
    </r>
    <r>
      <rPr>
        <sz val="10"/>
        <rFont val="宋体"/>
        <charset val="134"/>
        <scheme val="minor"/>
      </rPr>
      <t>9</t>
    </r>
    <r>
      <rPr>
        <sz val="10"/>
        <rFont val="宋体"/>
        <charset val="134"/>
        <scheme val="minor"/>
      </rPr>
      <t>月</t>
    </r>
    <r>
      <rPr>
        <sz val="10"/>
        <rFont val="宋体"/>
        <charset val="134"/>
        <scheme val="minor"/>
      </rPr>
      <t>2</t>
    </r>
    <r>
      <rPr>
        <sz val="10"/>
        <rFont val="宋体"/>
        <charset val="134"/>
        <scheme val="minor"/>
      </rPr>
      <t>日，凯盛矿产资源集团有限公司董事长汤红运一行来攀对接，孙越副区长、滕繁荣副主席参加座谈会。会上公司反映其</t>
    </r>
    <r>
      <rPr>
        <sz val="10"/>
        <rFont val="宋体"/>
        <charset val="134"/>
        <scheme val="minor"/>
      </rPr>
      <t>9</t>
    </r>
    <r>
      <rPr>
        <sz val="10"/>
        <rFont val="宋体"/>
        <charset val="134"/>
        <scheme val="minor"/>
      </rPr>
      <t>月</t>
    </r>
    <r>
      <rPr>
        <sz val="10"/>
        <rFont val="宋体"/>
        <charset val="134"/>
        <scheme val="minor"/>
      </rPr>
      <t>1</t>
    </r>
    <r>
      <rPr>
        <sz val="10"/>
        <rFont val="宋体"/>
        <charset val="134"/>
        <scheme val="minor"/>
      </rPr>
      <t>日与嘉阳集团在乐山对接，初步达成合作意向，此次来攀针对采矿权转移、用电方面、尾矿库建设、手续办理方面希望部门指导协助，凯盛已于</t>
    </r>
    <r>
      <rPr>
        <sz val="10"/>
        <rFont val="宋体"/>
        <charset val="134"/>
        <scheme val="minor"/>
      </rPr>
      <t>9</t>
    </r>
    <r>
      <rPr>
        <sz val="10"/>
        <rFont val="宋体"/>
        <charset val="134"/>
        <scheme val="minor"/>
      </rPr>
      <t>月8日开具需明确的问题清单，各涉及部门已根据问题书面回复意见。
4.2025年10月16日，凯盛科技与嘉阳集团在北京沟通合作事宜，讨论凯盛集团想逐步退出，嘉阳想凯盛科技长期参与的问题；股权比例的问题；增资方面问题，凯盛集团不愿意同步增资，只能通过其他借款的方式进行。
5.2025年11月18日，西航投来仁和交流提出了《凯盛石墨收购项目实施方案》，方案提出：收购凯盛集团股份55%股权，按审计后实际投入作价（含未结算工程款）；收购攀西石墨股份15%股权，同步解决其存量债务及矿权问题。
6.2025年12月1日，与嘉阳集团董总沟通，嘉阳与中建材进行电话对接：一是总体架构。嘉阳最多持股55%，中建材表示可持股35%，建议政府持股10%；二是嘉阳集团希望按股权比例同步增资、同步贷款、同步担保。凯盛愿意同步贷款、同步担保，但是不愿意再新投资金；三是嘉阳集团意向是通过法院对攀西石墨45%的股权流拍价换算购买中建材10%的股份。初步定于2025年12月10日，中建材与嘉阳集团将进行合作的第二次合作洽谈，并提出仁和区政府参与的诉求。</t>
    </r>
  </si>
  <si>
    <t>嘉阳集团希望凯盛科技长期参与，但凯盛科技计划逐步退出。</t>
  </si>
  <si>
    <r>
      <rPr>
        <sz val="10"/>
        <rFont val="宋体"/>
        <charset val="134"/>
        <scheme val="minor"/>
      </rPr>
      <t>1.</t>
    </r>
    <r>
      <rPr>
        <sz val="10"/>
        <rFont val="宋体"/>
        <charset val="134"/>
        <scheme val="minor"/>
      </rPr>
      <t>积极对接凯盛公司与嘉阳集团，做好企业关心问题的后续回复，跟踪掌握双方洽谈进展。</t>
    </r>
    <r>
      <rPr>
        <sz val="10"/>
        <rFont val="宋体"/>
        <charset val="134"/>
        <scheme val="minor"/>
      </rPr>
      <t xml:space="preserve">
2.</t>
    </r>
    <r>
      <rPr>
        <sz val="10"/>
        <rFont val="宋体"/>
        <charset val="134"/>
        <scheme val="minor"/>
      </rPr>
      <t>组织小分队上门拜访，明确项目投资意向与计划。</t>
    </r>
  </si>
  <si>
    <r>
      <rPr>
        <sz val="10"/>
        <rFont val="宋体"/>
        <charset val="134"/>
        <scheme val="minor"/>
      </rPr>
      <t>嘉阳集团</t>
    </r>
    <r>
      <rPr>
        <sz val="10"/>
        <rFont val="宋体"/>
        <charset val="134"/>
        <scheme val="minor"/>
      </rPr>
      <t xml:space="preserve">
</t>
    </r>
    <r>
      <rPr>
        <sz val="10"/>
        <rFont val="宋体"/>
        <charset val="134"/>
        <scheme val="minor"/>
      </rPr>
      <t>西航投（成都）公司</t>
    </r>
  </si>
  <si>
    <t>滕繁荣、欧炳洪</t>
  </si>
  <si>
    <t>金沙江大峡谷旅游度假区升级提升项目</t>
  </si>
  <si>
    <t>投资金额待定</t>
  </si>
  <si>
    <r>
      <rPr>
        <sz val="10"/>
        <rFont val="宋体"/>
        <charset val="134"/>
        <scheme val="minor"/>
      </rPr>
      <t>开发利用计划：迤沙拉片区：按照《迤沙拉保护和发展规划》，持续开展迤沙拉历史文化名村风貌保护和文化保护传承利用，加快推动民艺中心、金沙江大峡谷游步道环线、精品民宿等项目建成投用。利用迤沙拉村水泥厂</t>
    </r>
    <r>
      <rPr>
        <sz val="10"/>
        <rFont val="宋体"/>
        <charset val="134"/>
        <scheme val="minor"/>
      </rPr>
      <t>50</t>
    </r>
    <r>
      <rPr>
        <sz val="10"/>
        <rFont val="宋体"/>
        <charset val="134"/>
        <scheme val="minor"/>
      </rPr>
      <t>亩闲置资源，规划建设集游客服务、住宿、餐饮、展览等功能于一体的迤沙拉</t>
    </r>
    <r>
      <rPr>
        <sz val="10"/>
        <rFont val="宋体"/>
        <charset val="134"/>
        <scheme val="minor"/>
      </rPr>
      <t>4A</t>
    </r>
    <r>
      <rPr>
        <sz val="10"/>
        <rFont val="宋体"/>
        <charset val="134"/>
        <scheme val="minor"/>
      </rPr>
      <t>景区旅游集散中心，规划建设迤沙拉至金沙江</t>
    </r>
    <r>
      <rPr>
        <sz val="10"/>
        <rFont val="宋体"/>
        <charset val="134"/>
        <scheme val="minor"/>
      </rPr>
      <t>6</t>
    </r>
    <r>
      <rPr>
        <sz val="10"/>
        <rFont val="宋体"/>
        <charset val="134"/>
        <scheme val="minor"/>
      </rPr>
      <t>公里观光索道，规划建设勾陈六星游线、北极五星游线、四御星宿游线的两环一带游览线路和节点打造。</t>
    </r>
    <r>
      <rPr>
        <sz val="10"/>
        <rFont val="宋体"/>
        <charset val="134"/>
        <scheme val="minor"/>
      </rPr>
      <t xml:space="preserve">
</t>
    </r>
    <r>
      <rPr>
        <sz val="10"/>
        <rFont val="宋体"/>
        <charset val="134"/>
        <scheme val="minor"/>
      </rPr>
      <t>拉鲊片区：按照《成昆铁路（拉鲊</t>
    </r>
    <r>
      <rPr>
        <sz val="10"/>
        <rFont val="宋体"/>
        <charset val="134"/>
        <scheme val="minor"/>
      </rPr>
      <t>—</t>
    </r>
    <r>
      <rPr>
        <sz val="10"/>
        <rFont val="宋体"/>
        <charset val="134"/>
        <scheme val="minor"/>
      </rPr>
      <t>花棚子段）文旅项目总体策划方案》，规划建设观光火车项目、拉鲊火车影视基地项目、铁路观光游步道、拉鲊火车研学基地项目、拉鲊火车主题酒店项目、火车主题温泉精品民宿、星空户外露营地项目、成昆铁路活态博物馆</t>
    </r>
    <r>
      <rPr>
        <sz val="10"/>
        <rFont val="宋体"/>
        <charset val="134"/>
        <scheme val="minor"/>
      </rPr>
      <t>8</t>
    </r>
    <r>
      <rPr>
        <sz val="10"/>
        <rFont val="宋体"/>
        <charset val="134"/>
        <scheme val="minor"/>
      </rPr>
      <t>个重点项目。</t>
    </r>
  </si>
  <si>
    <r>
      <rPr>
        <sz val="10"/>
        <rFont val="宋体"/>
        <charset val="134"/>
        <scheme val="minor"/>
      </rPr>
      <t>1</t>
    </r>
    <r>
      <rPr>
        <sz val="10"/>
        <rFont val="宋体"/>
        <charset val="134"/>
        <scheme val="minor"/>
      </rPr>
      <t>、区级相关单位已和祥源控股集团多次沟通，企业已提出具体合作方案，具体的合作方案已召集相关部门进行了会商，并请律师从法律角度进行可行性分析。</t>
    </r>
    <r>
      <rPr>
        <sz val="10"/>
        <rFont val="宋体"/>
        <charset val="134"/>
        <scheme val="minor"/>
      </rPr>
      <t xml:space="preserve">
2</t>
    </r>
    <r>
      <rPr>
        <sz val="10"/>
        <rFont val="宋体"/>
        <charset val="134"/>
        <scheme val="minor"/>
      </rPr>
      <t>、区文广旅局通过招投标的方式，委托祥源控股正在开展项目策划方案设计工作，待内容确定以后，再讨论合作的具体模式和下一步合作方向。策划方案计划</t>
    </r>
    <r>
      <rPr>
        <sz val="10"/>
        <rFont val="宋体"/>
        <charset val="134"/>
        <scheme val="minor"/>
      </rPr>
      <t>7</t>
    </r>
    <r>
      <rPr>
        <sz val="10"/>
        <rFont val="宋体"/>
        <charset val="134"/>
        <scheme val="minor"/>
      </rPr>
      <t>月底完成。</t>
    </r>
    <r>
      <rPr>
        <sz val="10"/>
        <rFont val="宋体"/>
        <charset val="134"/>
        <scheme val="minor"/>
      </rPr>
      <t xml:space="preserve">
3</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7</t>
    </r>
    <r>
      <rPr>
        <sz val="10"/>
        <rFont val="宋体"/>
        <charset val="134"/>
        <scheme val="minor"/>
      </rPr>
      <t>月底，企业已将项目的策划方案初稿报送至区文广旅局，企业同步对方案进行修改完善。</t>
    </r>
  </si>
  <si>
    <t>暂无</t>
  </si>
  <si>
    <t>保持与企业对接，待项目策划方案完成以后洽谈合作模式。</t>
  </si>
  <si>
    <t>祥源控股集团有限责任公司</t>
  </si>
  <si>
    <t>邹  莹、欧炳洪</t>
  </si>
  <si>
    <r>
      <rPr>
        <sz val="10"/>
        <rFont val="宋体"/>
        <charset val="134"/>
        <scheme val="minor"/>
      </rPr>
      <t>胡惠惠</t>
    </r>
    <r>
      <rPr>
        <sz val="10"/>
        <rFont val="宋体"/>
        <charset val="134"/>
        <scheme val="minor"/>
      </rPr>
      <t xml:space="preserve">
15881284427</t>
    </r>
  </si>
  <si>
    <t>漫耕文旅一三产融合项目</t>
  </si>
  <si>
    <t>计划在仁和区范围内选址建设文旅融合产业园项目</t>
  </si>
  <si>
    <r>
      <rPr>
        <sz val="10"/>
        <rFont val="宋体"/>
        <charset val="134"/>
        <scheme val="minor"/>
      </rPr>
      <t>1</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5</t>
    </r>
    <r>
      <rPr>
        <sz val="10"/>
        <rFont val="宋体"/>
        <charset val="134"/>
        <scheme val="minor"/>
      </rPr>
      <t>月</t>
    </r>
    <r>
      <rPr>
        <sz val="10"/>
        <rFont val="宋体"/>
        <charset val="134"/>
        <scheme val="minor"/>
      </rPr>
      <t>12</t>
    </r>
    <r>
      <rPr>
        <sz val="10"/>
        <rFont val="宋体"/>
        <charset val="134"/>
        <scheme val="minor"/>
      </rPr>
      <t>日区经合局带队赴漫耕文旅金芋健产业园，初步对接合作事宜。</t>
    </r>
    <r>
      <rPr>
        <sz val="10"/>
        <rFont val="宋体"/>
        <charset val="134"/>
        <scheme val="minor"/>
      </rPr>
      <t xml:space="preserve">                            2</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6</t>
    </r>
    <r>
      <rPr>
        <sz val="10"/>
        <rFont val="宋体"/>
        <charset val="134"/>
        <scheme val="minor"/>
      </rPr>
      <t>月</t>
    </r>
    <r>
      <rPr>
        <sz val="10"/>
        <rFont val="宋体"/>
        <charset val="134"/>
        <scheme val="minor"/>
      </rPr>
      <t>25</t>
    </r>
    <r>
      <rPr>
        <sz val="10"/>
        <rFont val="宋体"/>
        <charset val="134"/>
        <scheme val="minor"/>
      </rPr>
      <t>日李群副区长带队考察漫耕文旅金芋健产业园，洽谈合作相关事宜。</t>
    </r>
    <r>
      <rPr>
        <sz val="10"/>
        <rFont val="宋体"/>
        <charset val="134"/>
        <scheme val="minor"/>
      </rPr>
      <t xml:space="preserve">
3</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7</t>
    </r>
    <r>
      <rPr>
        <sz val="10"/>
        <rFont val="宋体"/>
        <charset val="134"/>
        <scheme val="minor"/>
      </rPr>
      <t>月</t>
    </r>
    <r>
      <rPr>
        <sz val="10"/>
        <rFont val="宋体"/>
        <charset val="134"/>
        <scheme val="minor"/>
      </rPr>
      <t>1</t>
    </r>
    <r>
      <rPr>
        <sz val="10"/>
        <rFont val="宋体"/>
        <charset val="134"/>
        <scheme val="minor"/>
      </rPr>
      <t>日，邀请企业到我区考察，并发送了迤沙拉相关视频给对方。</t>
    </r>
    <r>
      <rPr>
        <sz val="10"/>
        <rFont val="宋体"/>
        <charset val="134"/>
        <scheme val="minor"/>
      </rPr>
      <t xml:space="preserve">                                    4</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9</t>
    </r>
    <r>
      <rPr>
        <sz val="10"/>
        <rFont val="宋体"/>
        <charset val="134"/>
        <scheme val="minor"/>
      </rPr>
      <t>月</t>
    </r>
    <r>
      <rPr>
        <sz val="10"/>
        <rFont val="宋体"/>
        <charset val="134"/>
        <scheme val="minor"/>
      </rPr>
      <t>8</t>
    </r>
    <r>
      <rPr>
        <sz val="10"/>
        <rFont val="宋体"/>
        <charset val="134"/>
        <scheme val="minor"/>
      </rPr>
      <t>日，区经合局会同市文广旅局、平地镇政府邀请企业到迤沙拉村进行了实地考察，系统介绍了迤沙拉的资源禀赋情况，洽谈合作相关事宜。</t>
    </r>
    <r>
      <rPr>
        <sz val="10"/>
        <rFont val="宋体"/>
        <charset val="134"/>
        <scheme val="minor"/>
      </rPr>
      <t xml:space="preserve">
5</t>
    </r>
    <r>
      <rPr>
        <sz val="10"/>
        <rFont val="宋体"/>
        <charset val="134"/>
        <scheme val="minor"/>
      </rPr>
      <t>、</t>
    </r>
    <r>
      <rPr>
        <sz val="10"/>
        <rFont val="宋体"/>
        <charset val="134"/>
        <scheme val="minor"/>
      </rPr>
      <t>12</t>
    </r>
    <r>
      <rPr>
        <sz val="10"/>
        <rFont val="宋体"/>
        <charset val="134"/>
        <scheme val="minor"/>
      </rPr>
      <t>月初，再次向企业发出邀请考察平地镇白拉古村，寻求合作。</t>
    </r>
  </si>
  <si>
    <t>保持与企业对接，邀请企业来仁和考察。</t>
  </si>
  <si>
    <t>金芋健生物科技有限公司</t>
  </si>
  <si>
    <t>新能源汽车产业园项目</t>
  </si>
  <si>
    <r>
      <rPr>
        <sz val="10"/>
        <rFont val="宋体"/>
        <charset val="134"/>
        <scheme val="minor"/>
      </rPr>
      <t>项目计划建设建筑面积不低于</t>
    </r>
    <r>
      <rPr>
        <sz val="10"/>
        <rFont val="宋体"/>
        <charset val="134"/>
        <scheme val="minor"/>
      </rPr>
      <t>5</t>
    </r>
    <r>
      <rPr>
        <sz val="10"/>
        <rFont val="宋体"/>
        <charset val="134"/>
        <scheme val="minor"/>
      </rPr>
      <t>万平方米，集合资及自助品牌新能源汽车销售与售后服务、汽车电商平台、新能源汽车充电桩、汽车主题康养酒店等功能于一体的新能源品牌汽车城。</t>
    </r>
  </si>
  <si>
    <r>
      <rPr>
        <sz val="10"/>
        <rFont val="宋体"/>
        <charset val="134"/>
        <scheme val="minor"/>
      </rPr>
      <t>1</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6</t>
    </r>
    <r>
      <rPr>
        <sz val="10"/>
        <rFont val="宋体"/>
        <charset val="134"/>
        <scheme val="minor"/>
      </rPr>
      <t>月</t>
    </r>
    <r>
      <rPr>
        <sz val="10"/>
        <rFont val="宋体"/>
        <charset val="134"/>
        <scheme val="minor"/>
      </rPr>
      <t>25</t>
    </r>
    <r>
      <rPr>
        <sz val="10"/>
        <rFont val="宋体"/>
        <charset val="134"/>
        <scheme val="minor"/>
      </rPr>
      <t>日，区经合局、区商务局与攀枝花汽车流通商会交流座谈，洽谈项目合作模式。</t>
    </r>
    <r>
      <rPr>
        <sz val="10"/>
        <rFont val="宋体"/>
        <charset val="134"/>
        <scheme val="minor"/>
      </rPr>
      <t xml:space="preserve">
2</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6</t>
    </r>
    <r>
      <rPr>
        <sz val="10"/>
        <rFont val="宋体"/>
        <charset val="134"/>
        <scheme val="minor"/>
      </rPr>
      <t>月</t>
    </r>
    <r>
      <rPr>
        <sz val="10"/>
        <rFont val="宋体"/>
        <charset val="134"/>
        <scheme val="minor"/>
      </rPr>
      <t>30</t>
    </r>
    <r>
      <rPr>
        <sz val="10"/>
        <rFont val="宋体"/>
        <charset val="134"/>
        <scheme val="minor"/>
      </rPr>
      <t>日，区经合局、区商务局、区土储中心与攀枝花汽车流通商会座谈，就项目建设的规划布局、用地性质调整、汽车品牌分布、产业园的定位等进行了交流。</t>
    </r>
    <r>
      <rPr>
        <sz val="10"/>
        <rFont val="宋体"/>
        <charset val="134"/>
        <scheme val="minor"/>
      </rPr>
      <t xml:space="preserve">
3</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7</t>
    </r>
    <r>
      <rPr>
        <sz val="10"/>
        <rFont val="宋体"/>
        <charset val="134"/>
        <scheme val="minor"/>
      </rPr>
      <t>月</t>
    </r>
    <r>
      <rPr>
        <sz val="10"/>
        <rFont val="宋体"/>
        <charset val="134"/>
        <scheme val="minor"/>
      </rPr>
      <t>16</t>
    </r>
    <r>
      <rPr>
        <sz val="10"/>
        <rFont val="宋体"/>
        <charset val="134"/>
        <scheme val="minor"/>
      </rPr>
      <t>日，唐光辉副区长组织研究项目推进有问题，明确了工作节点，包括</t>
    </r>
    <r>
      <rPr>
        <sz val="10"/>
        <rFont val="宋体"/>
        <charset val="134"/>
        <scheme val="minor"/>
      </rPr>
      <t>7</t>
    </r>
    <r>
      <rPr>
        <sz val="10"/>
        <rFont val="宋体"/>
        <charset val="134"/>
        <scheme val="minor"/>
      </rPr>
      <t>月底企业完成设计方案，</t>
    </r>
    <r>
      <rPr>
        <sz val="10"/>
        <rFont val="宋体"/>
        <charset val="134"/>
        <scheme val="minor"/>
      </rPr>
      <t>10</t>
    </r>
    <r>
      <rPr>
        <sz val="10"/>
        <rFont val="宋体"/>
        <charset val="134"/>
        <scheme val="minor"/>
      </rPr>
      <t>月上旬完成调规，</t>
    </r>
    <r>
      <rPr>
        <sz val="10"/>
        <rFont val="宋体"/>
        <charset val="134"/>
        <scheme val="minor"/>
      </rPr>
      <t>11</t>
    </r>
    <r>
      <rPr>
        <sz val="10"/>
        <rFont val="宋体"/>
        <charset val="134"/>
        <scheme val="minor"/>
      </rPr>
      <t>月底土地出让。</t>
    </r>
    <r>
      <rPr>
        <sz val="10"/>
        <rFont val="宋体"/>
        <charset val="134"/>
        <scheme val="minor"/>
      </rPr>
      <t xml:space="preserve">
4</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7</t>
    </r>
    <r>
      <rPr>
        <sz val="10"/>
        <rFont val="宋体"/>
        <charset val="134"/>
        <scheme val="minor"/>
      </rPr>
      <t>月</t>
    </r>
    <r>
      <rPr>
        <sz val="10"/>
        <rFont val="宋体"/>
        <charset val="134"/>
        <scheme val="minor"/>
      </rPr>
      <t>25</t>
    </r>
    <r>
      <rPr>
        <sz val="10"/>
        <rFont val="宋体"/>
        <charset val="134"/>
        <scheme val="minor"/>
      </rPr>
      <t>日上午，闵传铮副区长组织研究项目推进有关问题，明确了</t>
    </r>
    <r>
      <rPr>
        <sz val="10"/>
        <rFont val="宋体"/>
        <charset val="134"/>
        <scheme val="minor"/>
      </rPr>
      <t>8</t>
    </r>
    <r>
      <rPr>
        <sz val="10"/>
        <rFont val="宋体"/>
        <charset val="134"/>
        <scheme val="minor"/>
      </rPr>
      <t>月中旬完成新公司的成立，</t>
    </r>
    <r>
      <rPr>
        <sz val="10"/>
        <rFont val="宋体"/>
        <charset val="134"/>
        <scheme val="minor"/>
      </rPr>
      <t>8</t>
    </r>
    <r>
      <rPr>
        <sz val="10"/>
        <rFont val="宋体"/>
        <charset val="134"/>
        <scheme val="minor"/>
      </rPr>
      <t>月底完成主协议草拟，</t>
    </r>
    <r>
      <rPr>
        <sz val="10"/>
        <rFont val="宋体"/>
        <charset val="134"/>
        <scheme val="minor"/>
      </rPr>
      <t>10</t>
    </r>
    <r>
      <rPr>
        <sz val="10"/>
        <rFont val="宋体"/>
        <charset val="134"/>
        <scheme val="minor"/>
      </rPr>
      <t>月上旬完成调规，</t>
    </r>
    <r>
      <rPr>
        <sz val="10"/>
        <rFont val="宋体"/>
        <charset val="134"/>
        <scheme val="minor"/>
      </rPr>
      <t>10</t>
    </r>
    <r>
      <rPr>
        <sz val="10"/>
        <rFont val="宋体"/>
        <charset val="134"/>
        <scheme val="minor"/>
      </rPr>
      <t>月底完成拟出让地块清场，</t>
    </r>
    <r>
      <rPr>
        <sz val="10"/>
        <rFont val="宋体"/>
        <charset val="134"/>
        <scheme val="minor"/>
      </rPr>
      <t>11</t>
    </r>
    <r>
      <rPr>
        <sz val="10"/>
        <rFont val="宋体"/>
        <charset val="134"/>
        <scheme val="minor"/>
      </rPr>
      <t>月中旬完成土地挂牌出让。另外，建成后产权分割事宜，区商务局配合攀枝花汽车流通商会一起到市不动产登记中心咨询，了解办理流程。另外，会议明确土地溢价款等其他约定条款，不再单独签订补充协议。</t>
    </r>
    <r>
      <rPr>
        <sz val="10"/>
        <rFont val="宋体"/>
        <charset val="134"/>
        <scheme val="minor"/>
      </rPr>
      <t xml:space="preserve">
5</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8</t>
    </r>
    <r>
      <rPr>
        <sz val="10"/>
        <rFont val="宋体"/>
        <charset val="134"/>
        <scheme val="minor"/>
      </rPr>
      <t>月</t>
    </r>
    <r>
      <rPr>
        <sz val="10"/>
        <rFont val="宋体"/>
        <charset val="134"/>
        <scheme val="minor"/>
      </rPr>
      <t>6</t>
    </r>
    <r>
      <rPr>
        <sz val="10"/>
        <rFont val="宋体"/>
        <charset val="134"/>
        <scheme val="minor"/>
      </rPr>
      <t>日，区经合局、区商务局、自规仁和分局、区土地储备中心与攀枝花汽车流通商会、设计单位交流座谈，沟通方案设计、规划指标、用地调整等事宜。</t>
    </r>
  </si>
  <si>
    <r>
      <rPr>
        <sz val="10"/>
        <rFont val="宋体"/>
        <charset val="134"/>
        <scheme val="minor"/>
      </rPr>
      <t>1</t>
    </r>
    <r>
      <rPr>
        <sz val="10"/>
        <rFont val="宋体"/>
        <charset val="134"/>
        <scheme val="minor"/>
      </rPr>
      <t>、拟选址地块现土地性质为住宅用地，建设汽车产业园，需将土地性质调整为商业服务用地为主的用地。</t>
    </r>
    <r>
      <rPr>
        <sz val="10"/>
        <rFont val="宋体"/>
        <charset val="134"/>
        <scheme val="minor"/>
      </rPr>
      <t xml:space="preserve">
2</t>
    </r>
    <r>
      <rPr>
        <sz val="10"/>
        <rFont val="宋体"/>
        <charset val="134"/>
        <scheme val="minor"/>
      </rPr>
      <t>、地块内的规划道路将拟出让地块分割，影响汽车产业园的整体布局。</t>
    </r>
  </si>
  <si>
    <t>加强与企业沟通对接，请企业尽快拿出初步设计方案，对项目做进一步研判。</t>
  </si>
  <si>
    <t>攀枝花汽车流通商会</t>
  </si>
  <si>
    <t>吕斐斐、欧炳洪</t>
  </si>
  <si>
    <t>攀枝花绿色智算中心项目</t>
  </si>
  <si>
    <t>拟一期规划投资建设1000P智算中心，投资 4.5亿，建成后年收入8700万。聚焦当地产业数字化转型需求，打造区域级算力枢纽，通过清洁能源消纳、算力消纳引入和大模型产业融合，推动 “算力+产业” 深度融合，助力攀枝花本地能源化工类企业搭建工艺优化大模型训练平台，引导龙头企业开发部署企业级大模型，实现攀枝市产业智能化升级与数字经济高质量发展。</t>
  </si>
  <si>
    <r>
      <rPr>
        <sz val="10"/>
        <rFont val="宋体"/>
        <charset val="134"/>
        <scheme val="minor"/>
      </rPr>
      <t>1</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12</t>
    </r>
    <r>
      <rPr>
        <sz val="10"/>
        <rFont val="宋体"/>
        <charset val="134"/>
        <scheme val="minor"/>
      </rPr>
      <t>月</t>
    </r>
    <r>
      <rPr>
        <sz val="10"/>
        <rFont val="宋体"/>
        <charset val="134"/>
        <scheme val="minor"/>
      </rPr>
      <t>1</t>
    </r>
    <r>
      <rPr>
        <sz val="10"/>
        <rFont val="宋体"/>
        <charset val="134"/>
        <scheme val="minor"/>
      </rPr>
      <t>日，仁和区政府与浪潮集团交流座谈，洽谈绿色智算中心项目合作事宜。</t>
    </r>
  </si>
  <si>
    <t>加强与企业对接，督促中咨海外、北京尖峰、浪潮智慧城市加快方案编制工作。</t>
  </si>
  <si>
    <t>浪潮集团</t>
  </si>
  <si>
    <t>大龙潭罗汉果种植项目</t>
  </si>
  <si>
    <r>
      <rPr>
        <sz val="10"/>
        <rFont val="宋体"/>
        <charset val="134"/>
        <scheme val="minor"/>
      </rPr>
      <t>项目一期：</t>
    </r>
    <r>
      <rPr>
        <sz val="10"/>
        <rFont val="宋体"/>
        <charset val="134"/>
        <scheme val="minor"/>
      </rPr>
      <t>2026</t>
    </r>
    <r>
      <rPr>
        <sz val="10"/>
        <rFont val="宋体"/>
        <charset val="134"/>
        <scheme val="minor"/>
      </rPr>
      <t>年在仁和区推广罗汉果规模化种植，目标面积达</t>
    </r>
    <r>
      <rPr>
        <sz val="10"/>
        <rFont val="宋体"/>
        <charset val="134"/>
        <scheme val="minor"/>
      </rPr>
      <t>1</t>
    </r>
    <r>
      <rPr>
        <sz val="10"/>
        <rFont val="宋体"/>
        <charset val="134"/>
        <scheme val="minor"/>
      </rPr>
      <t>万亩。</t>
    </r>
    <r>
      <rPr>
        <sz val="10"/>
        <rFont val="宋体"/>
        <charset val="134"/>
        <scheme val="minor"/>
      </rPr>
      <t>2027</t>
    </r>
    <r>
      <rPr>
        <sz val="10"/>
        <rFont val="宋体"/>
        <charset val="134"/>
        <scheme val="minor"/>
      </rPr>
      <t>年，持续扩大种植版图，力争实现种植面积</t>
    </r>
    <r>
      <rPr>
        <sz val="10"/>
        <rFont val="宋体"/>
        <charset val="134"/>
        <scheme val="minor"/>
      </rPr>
      <t>10</t>
    </r>
    <r>
      <rPr>
        <sz val="10"/>
        <rFont val="宋体"/>
        <charset val="134"/>
        <scheme val="minor"/>
      </rPr>
      <t>万亩以上；</t>
    </r>
    <r>
      <rPr>
        <sz val="10"/>
        <rFont val="宋体"/>
        <charset val="134"/>
        <scheme val="minor"/>
      </rPr>
      <t xml:space="preserve">
</t>
    </r>
    <r>
      <rPr>
        <sz val="10"/>
        <rFont val="宋体"/>
        <charset val="134"/>
        <scheme val="minor"/>
      </rPr>
      <t>项目二期：同步规划建设罗汉果深加工厂，延伸产业链条，提升产品附加值。</t>
    </r>
  </si>
  <si>
    <r>
      <rPr>
        <sz val="10"/>
        <rFont val="宋体"/>
        <charset val="134"/>
        <scheme val="minor"/>
      </rPr>
      <t>1.2025</t>
    </r>
    <r>
      <rPr>
        <sz val="10"/>
        <rFont val="宋体"/>
        <charset val="134"/>
        <scheme val="minor"/>
      </rPr>
      <t>年</t>
    </r>
    <r>
      <rPr>
        <sz val="10"/>
        <rFont val="宋体"/>
        <charset val="134"/>
        <scheme val="minor"/>
      </rPr>
      <t>10</t>
    </r>
    <r>
      <rPr>
        <sz val="10"/>
        <rFont val="宋体"/>
        <charset val="134"/>
        <scheme val="minor"/>
      </rPr>
      <t>月</t>
    </r>
    <r>
      <rPr>
        <sz val="10"/>
        <rFont val="宋体"/>
        <charset val="134"/>
        <scheme val="minor"/>
      </rPr>
      <t>24</t>
    </r>
    <r>
      <rPr>
        <sz val="10"/>
        <rFont val="宋体"/>
        <charset val="134"/>
        <scheme val="minor"/>
      </rPr>
      <t>日，区经合局、区农业农村局和中信公司项目负责人肖春明到大龙潭实地考察罗汉果种植情况。</t>
    </r>
    <r>
      <rPr>
        <sz val="10"/>
        <rFont val="宋体"/>
        <charset val="134"/>
        <scheme val="minor"/>
      </rPr>
      <t xml:space="preserve">
2</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11</t>
    </r>
    <r>
      <rPr>
        <sz val="10"/>
        <rFont val="宋体"/>
        <charset val="134"/>
        <scheme val="minor"/>
      </rPr>
      <t>月中旬，大龙潭乡政府召开项目座谈会。会议由乡党委杨书记主持，企业和四个村的主任、书记参加会议（干坝子村、新街村、大龙潭村、裕民村）。会议就罗汉果种植的种子、肥料、种植技术等进行推广、科普。</t>
    </r>
    <r>
      <rPr>
        <sz val="10"/>
        <rFont val="宋体"/>
        <charset val="134"/>
        <scheme val="minor"/>
      </rPr>
      <t xml:space="preserve">
3.</t>
    </r>
    <r>
      <rPr>
        <sz val="10"/>
        <rFont val="宋体"/>
        <charset val="134"/>
        <scheme val="minor"/>
      </rPr>
      <t>肖总计划近期到大龙潭各村去洽谈农户种植合作，力争签订合作协议。同时和城发集团洽谈地块租赁。</t>
    </r>
  </si>
  <si>
    <t>继续和企业保持联系，争取项目早日落地签约。</t>
  </si>
  <si>
    <t>中信信悦商业管理公司</t>
  </si>
  <si>
    <r>
      <rPr>
        <sz val="10"/>
        <rFont val="宋体"/>
        <charset val="134"/>
        <scheme val="minor"/>
      </rPr>
      <t>区经济合作局</t>
    </r>
    <r>
      <rPr>
        <sz val="10"/>
        <rFont val="宋体"/>
        <charset val="134"/>
        <scheme val="minor"/>
      </rPr>
      <t xml:space="preserve">
</t>
    </r>
  </si>
  <si>
    <t>紫约蓝莓精深加工项目</t>
  </si>
  <si>
    <r>
      <rPr>
        <sz val="10"/>
        <rFont val="宋体"/>
        <charset val="134"/>
        <scheme val="minor"/>
      </rPr>
      <t>项目拟在仁和区选择符合种植蓝莓条件的果园地</t>
    </r>
    <r>
      <rPr>
        <sz val="10"/>
        <rFont val="宋体"/>
        <charset val="134"/>
        <scheme val="minor"/>
      </rPr>
      <t>3000</t>
    </r>
    <r>
      <rPr>
        <sz val="10"/>
        <rFont val="宋体"/>
        <charset val="134"/>
        <scheme val="minor"/>
      </rPr>
      <t>亩，完善蓝莓从研发、种植到深加工的产业链。项目建设主要内容有：</t>
    </r>
    <r>
      <rPr>
        <sz val="10"/>
        <rFont val="宋体"/>
        <charset val="134"/>
        <scheme val="minor"/>
      </rPr>
      <t>1</t>
    </r>
    <r>
      <rPr>
        <sz val="10"/>
        <rFont val="宋体"/>
        <charset val="134"/>
        <scheme val="minor"/>
      </rPr>
      <t>、新建蓝莓苗圃基地。苗圃基地将面向整个西南片区提供蓝莓幼苗，可带动周边地区农户受益。</t>
    </r>
    <r>
      <rPr>
        <sz val="10"/>
        <rFont val="宋体"/>
        <charset val="134"/>
        <scheme val="minor"/>
      </rPr>
      <t>2</t>
    </r>
    <r>
      <rPr>
        <sz val="10"/>
        <rFont val="宋体"/>
        <charset val="134"/>
        <scheme val="minor"/>
      </rPr>
      <t>、新建鲜果销售数据中心。鲜果销售数据中心的建设需围绕数据采集、分析、应用全链条展开，重点解决鲜果信息不对称、流通效率低、市场波动大等痛点。建立从田间到餐桌的全流程追溯链，记录蓝莓品种、种植技术、采收时间、加工工艺、质检报告等关键信息，实现</t>
    </r>
    <r>
      <rPr>
        <sz val="10"/>
        <rFont val="宋体"/>
        <charset val="134"/>
        <scheme val="minor"/>
      </rPr>
      <t>“</t>
    </r>
    <r>
      <rPr>
        <sz val="10"/>
        <rFont val="宋体"/>
        <charset val="134"/>
        <scheme val="minor"/>
      </rPr>
      <t>一品一码</t>
    </r>
    <r>
      <rPr>
        <sz val="10"/>
        <rFont val="宋体"/>
        <charset val="134"/>
        <scheme val="minor"/>
      </rPr>
      <t>”</t>
    </r>
    <r>
      <rPr>
        <sz val="10"/>
        <rFont val="宋体"/>
        <charset val="134"/>
        <scheme val="minor"/>
      </rPr>
      <t>精准溯源。</t>
    </r>
    <r>
      <rPr>
        <sz val="10"/>
        <rFont val="宋体"/>
        <charset val="134"/>
        <scheme val="minor"/>
      </rPr>
      <t>3</t>
    </r>
    <r>
      <rPr>
        <sz val="10"/>
        <rFont val="宋体"/>
        <charset val="134"/>
        <scheme val="minor"/>
      </rPr>
      <t>、新建蓝莓、芒果、石榴等水果的农产品加工厂。研究开发果干、果酱、果汁饮料、冻干、果粉、花青素提取、蓝莓籽油等系列产品。</t>
    </r>
  </si>
  <si>
    <r>
      <rPr>
        <sz val="10"/>
        <rFont val="宋体"/>
        <charset val="134"/>
        <scheme val="minor"/>
      </rPr>
      <t>1.2025</t>
    </r>
    <r>
      <rPr>
        <sz val="10"/>
        <rFont val="宋体"/>
        <charset val="134"/>
        <scheme val="minor"/>
      </rPr>
      <t>年</t>
    </r>
    <r>
      <rPr>
        <sz val="10"/>
        <rFont val="宋体"/>
        <charset val="134"/>
        <scheme val="minor"/>
      </rPr>
      <t>3</t>
    </r>
    <r>
      <rPr>
        <sz val="10"/>
        <rFont val="宋体"/>
        <charset val="134"/>
        <scheme val="minor"/>
      </rPr>
      <t>月</t>
    </r>
    <r>
      <rPr>
        <sz val="10"/>
        <rFont val="宋体"/>
        <charset val="134"/>
        <scheme val="minor"/>
      </rPr>
      <t>28</t>
    </r>
    <r>
      <rPr>
        <sz val="10"/>
        <rFont val="宋体"/>
        <charset val="134"/>
        <scheme val="minor"/>
      </rPr>
      <t>日仁和区与芜湖市国有资本投资运营公司、紫约农业科技集团有限公司就合作方向及领域交流座谈。</t>
    </r>
    <r>
      <rPr>
        <sz val="10"/>
        <rFont val="宋体"/>
        <charset val="134"/>
        <scheme val="minor"/>
      </rPr>
      <t xml:space="preserve">
2.2025</t>
    </r>
    <r>
      <rPr>
        <sz val="10"/>
        <rFont val="宋体"/>
        <charset val="134"/>
        <scheme val="minor"/>
      </rPr>
      <t>年</t>
    </r>
    <r>
      <rPr>
        <sz val="10"/>
        <rFont val="宋体"/>
        <charset val="134"/>
        <scheme val="minor"/>
      </rPr>
      <t>4</t>
    </r>
    <r>
      <rPr>
        <sz val="10"/>
        <rFont val="宋体"/>
        <charset val="134"/>
        <scheme val="minor"/>
      </rPr>
      <t>月</t>
    </r>
    <r>
      <rPr>
        <sz val="10"/>
        <rFont val="宋体"/>
        <charset val="134"/>
        <scheme val="minor"/>
      </rPr>
      <t>20</t>
    </r>
    <r>
      <rPr>
        <sz val="10"/>
        <rFont val="宋体"/>
        <charset val="134"/>
        <scheme val="minor"/>
      </rPr>
      <t>日</t>
    </r>
    <r>
      <rPr>
        <sz val="10"/>
        <rFont val="宋体"/>
        <charset val="134"/>
        <scheme val="minor"/>
      </rPr>
      <t>—22</t>
    </r>
    <r>
      <rPr>
        <sz val="10"/>
        <rFont val="宋体"/>
        <charset val="134"/>
        <scheme val="minor"/>
      </rPr>
      <t>日，仁和区常委吴江率队赴安徽省无为市实地考察交流，研究合作模式。</t>
    </r>
    <r>
      <rPr>
        <sz val="10"/>
        <rFont val="宋体"/>
        <charset val="134"/>
        <scheme val="minor"/>
      </rPr>
      <t xml:space="preserve">
3.</t>
    </r>
    <r>
      <rPr>
        <sz val="10"/>
        <rFont val="宋体"/>
        <charset val="134"/>
        <scheme val="minor"/>
      </rPr>
      <t>区农业农村局已收集</t>
    </r>
    <r>
      <rPr>
        <sz val="10"/>
        <rFont val="宋体"/>
        <charset val="134"/>
        <scheme val="minor"/>
      </rPr>
      <t>1300</t>
    </r>
    <r>
      <rPr>
        <sz val="10"/>
        <rFont val="宋体"/>
        <charset val="134"/>
        <scheme val="minor"/>
      </rPr>
      <t>亩土地相关资料交由紫约蓝莓编制项目可研报告。</t>
    </r>
    <r>
      <rPr>
        <sz val="10"/>
        <rFont val="宋体"/>
        <charset val="134"/>
        <scheme val="minor"/>
      </rPr>
      <t xml:space="preserve">
4.</t>
    </r>
    <r>
      <rPr>
        <sz val="10"/>
        <rFont val="宋体"/>
        <charset val="134"/>
        <scheme val="minor"/>
      </rPr>
      <t>紫约蓝莓正在对项目合作进行风险评估。</t>
    </r>
    <r>
      <rPr>
        <sz val="10"/>
        <rFont val="宋体"/>
        <charset val="134"/>
        <scheme val="minor"/>
      </rPr>
      <t xml:space="preserve">
5.2025</t>
    </r>
    <r>
      <rPr>
        <sz val="10"/>
        <rFont val="宋体"/>
        <charset val="134"/>
        <scheme val="minor"/>
      </rPr>
      <t>年</t>
    </r>
    <r>
      <rPr>
        <sz val="10"/>
        <rFont val="宋体"/>
        <charset val="134"/>
        <scheme val="minor"/>
      </rPr>
      <t>7</t>
    </r>
    <r>
      <rPr>
        <sz val="10"/>
        <rFont val="宋体"/>
        <charset val="134"/>
        <scheme val="minor"/>
      </rPr>
      <t>月</t>
    </r>
    <r>
      <rPr>
        <sz val="10"/>
        <rFont val="宋体"/>
        <charset val="134"/>
        <scheme val="minor"/>
      </rPr>
      <t>16</t>
    </r>
    <r>
      <rPr>
        <sz val="10"/>
        <rFont val="宋体"/>
        <charset val="134"/>
        <scheme val="minor"/>
      </rPr>
      <t>日，与紫约蓝莓西南片区负责人李松联系，由于今年蓝莓市场价格跌幅明细，企业明确今年不再扩大种植面积，预计明年根据市场反馈，再确定是否在攀扩大种植和落地深加工项目。目前企业将重点在以下几个方面加大投资力度，包括并购小型种植户，采用联农带农模式小规模扩大种植面积，鲜果出口业务，品种品牌授权相关业务。在西南片区重点发展攀枝花，建水，石林，大理，四个地方，争取研发新的品种，适应不同海拔不同季节，争取全年</t>
    </r>
    <r>
      <rPr>
        <sz val="10"/>
        <rFont val="宋体"/>
        <charset val="134"/>
        <scheme val="minor"/>
      </rPr>
      <t>12</t>
    </r>
    <r>
      <rPr>
        <sz val="10"/>
        <rFont val="宋体"/>
        <charset val="134"/>
        <scheme val="minor"/>
      </rPr>
      <t>个月都能有鲜果产出。</t>
    </r>
    <r>
      <rPr>
        <sz val="10"/>
        <rFont val="宋体"/>
        <charset val="134"/>
        <scheme val="minor"/>
      </rPr>
      <t xml:space="preserve">
6.12</t>
    </r>
    <r>
      <rPr>
        <sz val="10"/>
        <rFont val="宋体"/>
        <charset val="134"/>
        <scheme val="minor"/>
      </rPr>
      <t>月</t>
    </r>
    <r>
      <rPr>
        <sz val="10"/>
        <rFont val="宋体"/>
        <charset val="134"/>
        <scheme val="minor"/>
      </rPr>
      <t>7</t>
    </r>
    <r>
      <rPr>
        <sz val="10"/>
        <rFont val="宋体"/>
        <charset val="134"/>
        <scheme val="minor"/>
      </rPr>
      <t>日和紫约蓝莓西南片区负责人李松联系，目前集团总部仍在做项目风险评估中，尚未出结论。</t>
    </r>
  </si>
  <si>
    <r>
      <rPr>
        <sz val="10"/>
        <rFont val="宋体"/>
        <charset val="134"/>
        <scheme val="minor"/>
      </rPr>
      <t>1</t>
    </r>
    <r>
      <rPr>
        <sz val="10"/>
        <rFont val="宋体"/>
        <charset val="134"/>
        <scheme val="minor"/>
      </rPr>
      <t>、尽快确定投资规模。</t>
    </r>
    <r>
      <rPr>
        <sz val="10"/>
        <rFont val="宋体"/>
        <charset val="134"/>
        <scheme val="minor"/>
      </rPr>
      <t xml:space="preserve">
2</t>
    </r>
    <r>
      <rPr>
        <sz val="10"/>
        <rFont val="宋体"/>
        <charset val="134"/>
        <scheme val="minor"/>
      </rPr>
      <t>、确定合作伙伴及合作方式。</t>
    </r>
  </si>
  <si>
    <r>
      <rPr>
        <sz val="10"/>
        <rFont val="宋体"/>
        <charset val="134"/>
        <scheme val="minor"/>
      </rPr>
      <t>1</t>
    </r>
    <r>
      <rPr>
        <sz val="10"/>
        <rFont val="宋体"/>
        <charset val="134"/>
        <scheme val="minor"/>
      </rPr>
      <t>、加强对接，组织仁和区城发集团、紫约公司、芜湖市国投公司再次协商。</t>
    </r>
    <r>
      <rPr>
        <sz val="10"/>
        <rFont val="宋体"/>
        <charset val="134"/>
        <scheme val="minor"/>
      </rPr>
      <t>2</t>
    </r>
    <r>
      <rPr>
        <sz val="10"/>
        <rFont val="宋体"/>
        <charset val="134"/>
        <scheme val="minor"/>
      </rPr>
      <t>、评估紫约农业科技公司是否有意愿，有实力进行项目投资。</t>
    </r>
    <r>
      <rPr>
        <sz val="10"/>
        <rFont val="宋体"/>
        <charset val="134"/>
        <scheme val="minor"/>
      </rPr>
      <t>3</t>
    </r>
    <r>
      <rPr>
        <sz val="10"/>
        <rFont val="宋体"/>
        <charset val="134"/>
        <scheme val="minor"/>
      </rPr>
      <t>、同时将项目推荐给其他企业，寻找新的投资商。</t>
    </r>
  </si>
  <si>
    <t>紫约蓝莓科技集团有限公司</t>
  </si>
  <si>
    <t>闵传铮、欧炳洪</t>
  </si>
  <si>
    <t>攀西药港项目</t>
  </si>
  <si>
    <r>
      <rPr>
        <sz val="10"/>
        <rFont val="宋体"/>
        <charset val="134"/>
        <scheme val="minor"/>
      </rPr>
      <t>项目一期</t>
    </r>
    <r>
      <rPr>
        <sz val="10"/>
        <rFont val="宋体"/>
        <charset val="134"/>
        <scheme val="minor"/>
      </rPr>
      <t xml:space="preserve"> (2025 </t>
    </r>
    <r>
      <rPr>
        <sz val="10"/>
        <rFont val="宋体"/>
        <charset val="134"/>
        <scheme val="minor"/>
      </rPr>
      <t>年启动</t>
    </r>
    <r>
      <rPr>
        <sz val="10"/>
        <rFont val="宋体"/>
        <charset val="134"/>
        <scheme val="minor"/>
      </rPr>
      <t xml:space="preserve"> - 2026 </t>
    </r>
    <r>
      <rPr>
        <sz val="10"/>
        <rFont val="宋体"/>
        <charset val="134"/>
        <scheme val="minor"/>
      </rPr>
      <t>年</t>
    </r>
    <r>
      <rPr>
        <sz val="10"/>
        <rFont val="宋体"/>
        <charset val="134"/>
        <scheme val="minor"/>
      </rPr>
      <t>)</t>
    </r>
    <r>
      <rPr>
        <sz val="10"/>
        <rFont val="宋体"/>
        <charset val="134"/>
        <scheme val="minor"/>
      </rPr>
      <t>：新建</t>
    </r>
    <r>
      <rPr>
        <sz val="10"/>
        <rFont val="宋体"/>
        <charset val="134"/>
        <scheme val="minor"/>
      </rPr>
      <t xml:space="preserve"> 800 </t>
    </r>
    <r>
      <rPr>
        <sz val="10"/>
        <rFont val="宋体"/>
        <charset val="134"/>
        <scheme val="minor"/>
      </rPr>
      <t>亩高标准智能化阳光晾晒场</t>
    </r>
    <r>
      <rPr>
        <sz val="10"/>
        <rFont val="宋体"/>
        <charset val="134"/>
        <scheme val="minor"/>
      </rPr>
      <t xml:space="preserve"> (</t>
    </r>
    <r>
      <rPr>
        <sz val="10"/>
        <rFont val="宋体"/>
        <charset val="134"/>
        <scheme val="minor"/>
      </rPr>
      <t>配备物联网监测、自动翻晒等</t>
    </r>
    <r>
      <rPr>
        <sz val="10"/>
        <rFont val="宋体"/>
        <charset val="134"/>
        <scheme val="minor"/>
      </rPr>
      <t>)</t>
    </r>
    <r>
      <rPr>
        <sz val="10"/>
        <rFont val="宋体"/>
        <charset val="134"/>
        <scheme val="minor"/>
      </rPr>
      <t>。建设</t>
    </r>
    <r>
      <rPr>
        <sz val="10"/>
        <rFont val="宋体"/>
        <charset val="134"/>
        <scheme val="minor"/>
      </rPr>
      <t xml:space="preserve"> 3 </t>
    </r>
    <r>
      <rPr>
        <sz val="10"/>
        <rFont val="宋体"/>
        <charset val="134"/>
        <scheme val="minor"/>
      </rPr>
      <t>万立方米现代化智能共享仓储中心</t>
    </r>
    <r>
      <rPr>
        <sz val="10"/>
        <rFont val="宋体"/>
        <charset val="134"/>
        <scheme val="minor"/>
      </rPr>
      <t xml:space="preserve"> (</t>
    </r>
    <r>
      <rPr>
        <sz val="10"/>
        <rFont val="宋体"/>
        <charset val="134"/>
        <scheme val="minor"/>
      </rPr>
      <t>含</t>
    </r>
    <r>
      <rPr>
        <sz val="10"/>
        <rFont val="宋体"/>
        <charset val="134"/>
        <scheme val="minor"/>
      </rPr>
      <t xml:space="preserve"> 2 </t>
    </r>
    <r>
      <rPr>
        <sz val="10"/>
        <rFont val="宋体"/>
        <charset val="134"/>
        <scheme val="minor"/>
      </rPr>
      <t>万立方米高标准冷藏库</t>
    </r>
    <r>
      <rPr>
        <sz val="10"/>
        <rFont val="宋体"/>
        <charset val="134"/>
        <scheme val="minor"/>
      </rPr>
      <t xml:space="preserve"> + 1 </t>
    </r>
    <r>
      <rPr>
        <sz val="10"/>
        <rFont val="宋体"/>
        <charset val="134"/>
        <scheme val="minor"/>
      </rPr>
      <t>万立方米阴凉常温库</t>
    </r>
    <r>
      <rPr>
        <sz val="10"/>
        <rFont val="宋体"/>
        <charset val="134"/>
        <scheme val="minor"/>
      </rPr>
      <t>)</t>
    </r>
    <r>
      <rPr>
        <sz val="10"/>
        <rFont val="宋体"/>
        <charset val="134"/>
        <scheme val="minor"/>
      </rPr>
      <t>。建设</t>
    </r>
    <r>
      <rPr>
        <sz val="10"/>
        <rFont val="宋体"/>
        <charset val="134"/>
        <scheme val="minor"/>
      </rPr>
      <t xml:space="preserve"> 5000 </t>
    </r>
    <r>
      <rPr>
        <sz val="10"/>
        <rFont val="宋体"/>
        <charset val="134"/>
        <scheme val="minor"/>
      </rPr>
      <t>平方米标准化趁鲜加工中心</t>
    </r>
    <r>
      <rPr>
        <sz val="10"/>
        <rFont val="宋体"/>
        <charset val="134"/>
        <scheme val="minor"/>
      </rPr>
      <t>(</t>
    </r>
    <r>
      <rPr>
        <sz val="10"/>
        <rFont val="宋体"/>
        <charset val="134"/>
        <scheme val="minor"/>
      </rPr>
      <t>具备清洗、分选、切片、干燥等初加工能力</t>
    </r>
    <r>
      <rPr>
        <sz val="10"/>
        <rFont val="宋体"/>
        <charset val="134"/>
        <scheme val="minor"/>
      </rPr>
      <t>)</t>
    </r>
    <r>
      <rPr>
        <sz val="10"/>
        <rFont val="宋体"/>
        <charset val="134"/>
        <scheme val="minor"/>
      </rPr>
      <t>。</t>
    </r>
    <r>
      <rPr>
        <sz val="10"/>
        <rFont val="宋体"/>
        <charset val="134"/>
        <scheme val="minor"/>
      </rPr>
      <t xml:space="preserve">
</t>
    </r>
    <r>
      <rPr>
        <sz val="10"/>
        <rFont val="宋体"/>
        <charset val="134"/>
        <scheme val="minor"/>
      </rPr>
      <t>项目二期</t>
    </r>
    <r>
      <rPr>
        <sz val="10"/>
        <rFont val="宋体"/>
        <charset val="134"/>
        <scheme val="minor"/>
      </rPr>
      <t xml:space="preserve"> (2027 </t>
    </r>
    <r>
      <rPr>
        <sz val="10"/>
        <rFont val="宋体"/>
        <charset val="134"/>
        <scheme val="minor"/>
      </rPr>
      <t>年</t>
    </r>
    <r>
      <rPr>
        <sz val="10"/>
        <rFont val="宋体"/>
        <charset val="134"/>
        <scheme val="minor"/>
      </rPr>
      <t xml:space="preserve">--2028 </t>
    </r>
    <r>
      <rPr>
        <sz val="10"/>
        <rFont val="宋体"/>
        <charset val="134"/>
        <scheme val="minor"/>
      </rPr>
      <t>年</t>
    </r>
    <r>
      <rPr>
        <sz val="10"/>
        <rFont val="宋体"/>
        <charset val="134"/>
        <scheme val="minor"/>
      </rPr>
      <t>)</t>
    </r>
    <r>
      <rPr>
        <sz val="10"/>
        <rFont val="宋体"/>
        <charset val="134"/>
        <scheme val="minor"/>
      </rPr>
      <t>：晾晒场扩建至</t>
    </r>
    <r>
      <rPr>
        <sz val="10"/>
        <rFont val="宋体"/>
        <charset val="134"/>
        <scheme val="minor"/>
      </rPr>
      <t xml:space="preserve"> 2000 </t>
    </r>
    <r>
      <rPr>
        <sz val="10"/>
        <rFont val="宋体"/>
        <charset val="134"/>
        <scheme val="minor"/>
      </rPr>
      <t>亩。智能仓储中心扩容至</t>
    </r>
    <r>
      <rPr>
        <sz val="10"/>
        <rFont val="宋体"/>
        <charset val="134"/>
        <scheme val="minor"/>
      </rPr>
      <t>8</t>
    </r>
    <r>
      <rPr>
        <sz val="10"/>
        <rFont val="宋体"/>
        <charset val="134"/>
        <scheme val="minor"/>
      </rPr>
      <t>万立方米</t>
    </r>
    <r>
      <rPr>
        <sz val="10"/>
        <rFont val="宋体"/>
        <charset val="134"/>
        <scheme val="minor"/>
      </rPr>
      <t xml:space="preserve"> (</t>
    </r>
    <r>
      <rPr>
        <sz val="10"/>
        <rFont val="宋体"/>
        <charset val="134"/>
        <scheme val="minor"/>
      </rPr>
      <t>冷藏库</t>
    </r>
    <r>
      <rPr>
        <sz val="10"/>
        <rFont val="宋体"/>
        <charset val="134"/>
        <scheme val="minor"/>
      </rPr>
      <t xml:space="preserve">5 </t>
    </r>
    <r>
      <rPr>
        <sz val="10"/>
        <rFont val="宋体"/>
        <charset val="134"/>
        <scheme val="minor"/>
      </rPr>
      <t>万立方米</t>
    </r>
    <r>
      <rPr>
        <sz val="10"/>
        <rFont val="宋体"/>
        <charset val="134"/>
        <scheme val="minor"/>
      </rPr>
      <t xml:space="preserve"> + </t>
    </r>
    <r>
      <rPr>
        <sz val="10"/>
        <rFont val="宋体"/>
        <charset val="134"/>
        <scheme val="minor"/>
      </rPr>
      <t>常温库</t>
    </r>
    <r>
      <rPr>
        <sz val="10"/>
        <rFont val="宋体"/>
        <charset val="134"/>
        <scheme val="minor"/>
      </rPr>
      <t>3</t>
    </r>
    <r>
      <rPr>
        <sz val="10"/>
        <rFont val="宋体"/>
        <charset val="134"/>
        <scheme val="minor"/>
      </rPr>
      <t>万立方米</t>
    </r>
    <r>
      <rPr>
        <sz val="10"/>
        <rFont val="宋体"/>
        <charset val="134"/>
        <scheme val="minor"/>
      </rPr>
      <t>)</t>
    </r>
    <r>
      <rPr>
        <sz val="10"/>
        <rFont val="宋体"/>
        <charset val="134"/>
        <scheme val="minor"/>
      </rPr>
      <t>。趁鲜加工中心扩建至</t>
    </r>
    <r>
      <rPr>
        <sz val="10"/>
        <rFont val="宋体"/>
        <charset val="134"/>
        <scheme val="minor"/>
      </rPr>
      <t xml:space="preserve"> 15,000 </t>
    </r>
    <r>
      <rPr>
        <sz val="10"/>
        <rFont val="宋体"/>
        <charset val="134"/>
        <scheme val="minor"/>
      </rPr>
      <t>平方米，增加精深加工能力</t>
    </r>
    <r>
      <rPr>
        <sz val="10"/>
        <rFont val="宋体"/>
        <charset val="134"/>
        <scheme val="minor"/>
      </rPr>
      <t xml:space="preserve"> (</t>
    </r>
    <r>
      <rPr>
        <sz val="10"/>
        <rFont val="宋体"/>
        <charset val="134"/>
        <scheme val="minor"/>
      </rPr>
      <t>如提取物前处理、配方颗粒原料制备等</t>
    </r>
    <r>
      <rPr>
        <sz val="10"/>
        <rFont val="宋体"/>
        <charset val="134"/>
        <scheme val="minor"/>
      </rPr>
      <t>)</t>
    </r>
    <r>
      <rPr>
        <sz val="10"/>
        <rFont val="宋体"/>
        <charset val="134"/>
        <scheme val="minor"/>
      </rPr>
      <t>。建设中药材产业大数据中心及电子交易平台</t>
    </r>
    <r>
      <rPr>
        <sz val="10"/>
        <rFont val="宋体"/>
        <charset val="134"/>
        <scheme val="minor"/>
      </rPr>
      <t xml:space="preserve"> </t>
    </r>
    <r>
      <rPr>
        <sz val="10"/>
        <rFont val="宋体"/>
        <charset val="134"/>
        <scheme val="minor"/>
      </rPr>
      <t>。</t>
    </r>
    <r>
      <rPr>
        <sz val="10"/>
        <rFont val="宋体"/>
        <charset val="134"/>
        <scheme val="minor"/>
      </rPr>
      <t xml:space="preserve">
</t>
    </r>
    <r>
      <rPr>
        <sz val="10"/>
        <rFont val="宋体"/>
        <charset val="134"/>
        <scheme val="minor"/>
      </rPr>
      <t>远景目标</t>
    </r>
    <r>
      <rPr>
        <sz val="10"/>
        <rFont val="宋体"/>
        <charset val="134"/>
        <scheme val="minor"/>
      </rPr>
      <t xml:space="preserve"> (2029 </t>
    </r>
    <r>
      <rPr>
        <sz val="10"/>
        <rFont val="宋体"/>
        <charset val="134"/>
        <scheme val="minor"/>
      </rPr>
      <t>年及以后</t>
    </r>
    <r>
      <rPr>
        <sz val="10"/>
        <rFont val="宋体"/>
        <charset val="134"/>
        <scheme val="minor"/>
      </rPr>
      <t>)</t>
    </r>
    <r>
      <rPr>
        <sz val="10"/>
        <rFont val="宋体"/>
        <charset val="134"/>
        <scheme val="minor"/>
      </rPr>
      <t>：吸引中药材精深加工企业、饮片厂、制药企业、大型流通商入驻周边或建立战略合作。拓展道地药材种植合作基地，强化源头把控。形成以</t>
    </r>
    <r>
      <rPr>
        <sz val="10"/>
        <rFont val="宋体"/>
        <charset val="134"/>
        <scheme val="minor"/>
      </rPr>
      <t>“</t>
    </r>
    <r>
      <rPr>
        <sz val="10"/>
        <rFont val="宋体"/>
        <charset val="134"/>
        <scheme val="minor"/>
      </rPr>
      <t>攀西阳光药港</t>
    </r>
    <r>
      <rPr>
        <sz val="10"/>
        <rFont val="宋体"/>
        <charset val="134"/>
        <scheme val="minor"/>
      </rPr>
      <t>”</t>
    </r>
    <r>
      <rPr>
        <sz val="10"/>
        <rFont val="宋体"/>
        <charset val="134"/>
        <scheme val="minor"/>
      </rPr>
      <t>为核心的百亿级中药材大健康产业集群。</t>
    </r>
  </si>
  <si>
    <r>
      <rPr>
        <sz val="10"/>
        <rFont val="宋体"/>
        <charset val="134"/>
        <scheme val="minor"/>
      </rPr>
      <t>1.2025</t>
    </r>
    <r>
      <rPr>
        <sz val="10"/>
        <rFont val="宋体"/>
        <charset val="134"/>
        <scheme val="minor"/>
      </rPr>
      <t>年</t>
    </r>
    <r>
      <rPr>
        <sz val="10"/>
        <rFont val="宋体"/>
        <charset val="134"/>
        <scheme val="minor"/>
      </rPr>
      <t>7</t>
    </r>
    <r>
      <rPr>
        <sz val="10"/>
        <rFont val="宋体"/>
        <charset val="134"/>
        <scheme val="minor"/>
      </rPr>
      <t>月</t>
    </r>
    <r>
      <rPr>
        <sz val="10"/>
        <rFont val="宋体"/>
        <charset val="134"/>
        <scheme val="minor"/>
      </rPr>
      <t>23</t>
    </r>
    <r>
      <rPr>
        <sz val="10"/>
        <rFont val="宋体"/>
        <charset val="134"/>
        <scheme val="minor"/>
      </rPr>
      <t>日上午仁和区和项目投资方四川天之府农业开发有限公司、四川灵萃中药材有限公司开展交流座谈。会议由孙越副区长主持。参会部门有区经合局，区农业农村局，区林业局，区商务局。会上就企业基本情况，企业来仁和考察的目的，企业拟合作项目，仁和区种植中药材优势等进行了充分的沟通和交流。下午区经合局、仁和镇带投资方实地考察</t>
    </r>
    <r>
      <rPr>
        <sz val="10"/>
        <rFont val="宋体"/>
        <charset val="134"/>
        <scheme val="minor"/>
      </rPr>
      <t>7</t>
    </r>
    <r>
      <rPr>
        <sz val="10"/>
        <rFont val="宋体"/>
        <charset val="134"/>
        <scheme val="minor"/>
      </rPr>
      <t>个项目预选址。</t>
    </r>
    <r>
      <rPr>
        <sz val="10"/>
        <rFont val="宋体"/>
        <charset val="134"/>
        <scheme val="minor"/>
      </rPr>
      <t xml:space="preserve">                                                                                                                        
2. 7</t>
    </r>
    <r>
      <rPr>
        <sz val="10"/>
        <rFont val="宋体"/>
        <charset val="134"/>
        <scheme val="minor"/>
      </rPr>
      <t>月</t>
    </r>
    <r>
      <rPr>
        <sz val="10"/>
        <rFont val="宋体"/>
        <charset val="134"/>
        <scheme val="minor"/>
      </rPr>
      <t>24</t>
    </r>
    <r>
      <rPr>
        <sz val="10"/>
        <rFont val="宋体"/>
        <charset val="134"/>
        <scheme val="minor"/>
      </rPr>
      <t>日，投资方与城发集团旗下的牧云农业举行座谈，就初加工合作事宜进行协商；随后前往区土储中心，了解仁和区内批而未供土地的相关情况。</t>
    </r>
    <r>
      <rPr>
        <sz val="10"/>
        <rFont val="宋体"/>
        <charset val="134"/>
        <scheme val="minor"/>
      </rPr>
      <t xml:space="preserve">
3. 7</t>
    </r>
    <r>
      <rPr>
        <sz val="10"/>
        <rFont val="宋体"/>
        <charset val="134"/>
        <scheme val="minor"/>
      </rPr>
      <t>月</t>
    </r>
    <r>
      <rPr>
        <sz val="10"/>
        <rFont val="宋体"/>
        <charset val="134"/>
        <scheme val="minor"/>
      </rPr>
      <t>27</t>
    </r>
    <r>
      <rPr>
        <sz val="10"/>
        <rFont val="宋体"/>
        <charset val="134"/>
        <scheme val="minor"/>
      </rPr>
      <t>日，投资方提交了项目方案。</t>
    </r>
    <r>
      <rPr>
        <sz val="10"/>
        <rFont val="宋体"/>
        <charset val="134"/>
        <scheme val="minor"/>
      </rPr>
      <t xml:space="preserve">
4. 7</t>
    </r>
    <r>
      <rPr>
        <sz val="10"/>
        <rFont val="宋体"/>
        <charset val="134"/>
        <scheme val="minor"/>
      </rPr>
      <t>月</t>
    </r>
    <r>
      <rPr>
        <sz val="10"/>
        <rFont val="宋体"/>
        <charset val="134"/>
        <scheme val="minor"/>
      </rPr>
      <t>31</t>
    </r>
    <r>
      <rPr>
        <sz val="10"/>
        <rFont val="宋体"/>
        <charset val="134"/>
        <scheme val="minor"/>
      </rPr>
      <t>日，区经合局与投资方沟通，邀请其近期到我区考察乡镇推荐的项目地块。</t>
    </r>
    <r>
      <rPr>
        <sz val="10"/>
        <rFont val="宋体"/>
        <charset val="134"/>
        <scheme val="minor"/>
      </rPr>
      <t xml:space="preserve">
5.8</t>
    </r>
    <r>
      <rPr>
        <sz val="10"/>
        <rFont val="宋体"/>
        <charset val="134"/>
        <scheme val="minor"/>
      </rPr>
      <t>月</t>
    </r>
    <r>
      <rPr>
        <sz val="10"/>
        <rFont val="宋体"/>
        <charset val="134"/>
        <scheme val="minor"/>
      </rPr>
      <t>5</t>
    </r>
    <r>
      <rPr>
        <sz val="10"/>
        <rFont val="宋体"/>
        <charset val="134"/>
        <scheme val="minor"/>
      </rPr>
      <t>日</t>
    </r>
    <r>
      <rPr>
        <sz val="10"/>
        <rFont val="宋体"/>
        <charset val="134"/>
        <scheme val="minor"/>
      </rPr>
      <t>-8</t>
    </r>
    <r>
      <rPr>
        <sz val="10"/>
        <rFont val="宋体"/>
        <charset val="134"/>
        <scheme val="minor"/>
      </rPr>
      <t>月</t>
    </r>
    <r>
      <rPr>
        <sz val="10"/>
        <rFont val="宋体"/>
        <charset val="134"/>
        <scheme val="minor"/>
      </rPr>
      <t>8</t>
    </r>
    <r>
      <rPr>
        <sz val="10"/>
        <rFont val="宋体"/>
        <charset val="134"/>
        <scheme val="minor"/>
      </rPr>
      <t>日，区经合局分别到中坝乡、福田镇、太平乡、布德镇、前进镇实地筛选项目用地</t>
    </r>
    <r>
      <rPr>
        <sz val="10"/>
        <rFont val="宋体"/>
        <charset val="134"/>
        <scheme val="minor"/>
      </rPr>
      <t>6</t>
    </r>
    <r>
      <rPr>
        <sz val="10"/>
        <rFont val="宋体"/>
        <charset val="134"/>
        <scheme val="minor"/>
      </rPr>
      <t>块，并将相关资料发送给灵萃公司。</t>
    </r>
    <r>
      <rPr>
        <sz val="10"/>
        <rFont val="宋体"/>
        <charset val="134"/>
        <scheme val="minor"/>
      </rPr>
      <t xml:space="preserve">                                                                                            6.9</t>
    </r>
    <r>
      <rPr>
        <sz val="10"/>
        <rFont val="宋体"/>
        <charset val="134"/>
        <scheme val="minor"/>
      </rPr>
      <t>月灵粹公司和铜锣湾接触，协商空闲地块租赁。最终没有达成一致。</t>
    </r>
    <r>
      <rPr>
        <sz val="10"/>
        <rFont val="宋体"/>
        <charset val="134"/>
        <scheme val="minor"/>
      </rPr>
      <t xml:space="preserve">
7.11</t>
    </r>
    <r>
      <rPr>
        <sz val="10"/>
        <rFont val="宋体"/>
        <charset val="134"/>
        <scheme val="minor"/>
      </rPr>
      <t>月企业在前进镇普达社区筛选到到</t>
    </r>
    <r>
      <rPr>
        <sz val="10"/>
        <rFont val="宋体"/>
        <charset val="134"/>
        <scheme val="minor"/>
      </rPr>
      <t>200</t>
    </r>
    <r>
      <rPr>
        <sz val="10"/>
        <rFont val="宋体"/>
        <charset val="134"/>
        <scheme val="minor"/>
      </rPr>
      <t>亩土地，现在准备做土地整理，预计一个月后开工建设。</t>
    </r>
  </si>
  <si>
    <t>四川天之府农业开发有限公司、四川灵萃中药材有限公司</t>
  </si>
  <si>
    <t>生态肉牛养殖及深加工项目</t>
  </si>
  <si>
    <r>
      <rPr>
        <sz val="10"/>
        <rFont val="宋体"/>
        <charset val="134"/>
        <scheme val="minor"/>
      </rPr>
      <t>项目拟在太平乡，通过租赁或者流转土地的方式，自建</t>
    </r>
    <r>
      <rPr>
        <sz val="10"/>
        <rFont val="宋体"/>
        <charset val="134"/>
        <scheme val="minor"/>
      </rPr>
      <t>30000</t>
    </r>
    <r>
      <rPr>
        <sz val="10"/>
        <rFont val="宋体"/>
        <charset val="134"/>
        <scheme val="minor"/>
      </rPr>
      <t>平米牛棚，同时流转约</t>
    </r>
    <r>
      <rPr>
        <sz val="10"/>
        <rFont val="宋体"/>
        <charset val="134"/>
        <scheme val="minor"/>
      </rPr>
      <t>300</t>
    </r>
    <r>
      <rPr>
        <sz val="10"/>
        <rFont val="宋体"/>
        <charset val="134"/>
        <scheme val="minor"/>
      </rPr>
      <t>亩土地用于牧草种植。通过土地出让的方式取得约</t>
    </r>
    <r>
      <rPr>
        <sz val="10"/>
        <rFont val="宋体"/>
        <charset val="134"/>
        <scheme val="minor"/>
      </rPr>
      <t>20</t>
    </r>
    <r>
      <rPr>
        <sz val="10"/>
        <rFont val="宋体"/>
        <charset val="134"/>
        <scheme val="minor"/>
      </rPr>
      <t>亩工业用地用于牛肉深加工项目，自建10000平标准化食品加工厂房。通过土地出让的方式取得约20亩工业土地，或租赁10000平米-15000平米老旧厂房进行改造，建设年产30000吨生物颗粒项目。</t>
    </r>
  </si>
  <si>
    <r>
      <rPr>
        <sz val="10"/>
        <rFont val="宋体"/>
        <charset val="134"/>
        <scheme val="minor"/>
      </rPr>
      <t>1.2024</t>
    </r>
    <r>
      <rPr>
        <sz val="10"/>
        <rFont val="宋体"/>
        <charset val="134"/>
        <scheme val="minor"/>
      </rPr>
      <t>年</t>
    </r>
    <r>
      <rPr>
        <sz val="10"/>
        <rFont val="宋体"/>
        <charset val="134"/>
        <scheme val="minor"/>
      </rPr>
      <t>12</t>
    </r>
    <r>
      <rPr>
        <sz val="10"/>
        <rFont val="宋体"/>
        <charset val="134"/>
        <scheme val="minor"/>
      </rPr>
      <t>月</t>
    </r>
    <r>
      <rPr>
        <sz val="10"/>
        <rFont val="宋体"/>
        <charset val="134"/>
        <scheme val="minor"/>
      </rPr>
      <t>23</t>
    </r>
    <r>
      <rPr>
        <sz val="10"/>
        <rFont val="宋体"/>
        <charset val="134"/>
        <scheme val="minor"/>
      </rPr>
      <t>日与四川省晴日新能源科技有限公司开展了座谈交流，了解项目计划投资的基本情况。</t>
    </r>
    <r>
      <rPr>
        <sz val="10"/>
        <rFont val="宋体"/>
        <charset val="134"/>
        <scheme val="minor"/>
      </rPr>
      <t xml:space="preserve">
2.2024</t>
    </r>
    <r>
      <rPr>
        <sz val="10"/>
        <rFont val="宋体"/>
        <charset val="134"/>
        <scheme val="minor"/>
      </rPr>
      <t>年</t>
    </r>
    <r>
      <rPr>
        <sz val="10"/>
        <rFont val="宋体"/>
        <charset val="134"/>
        <scheme val="minor"/>
      </rPr>
      <t>12</t>
    </r>
    <r>
      <rPr>
        <sz val="10"/>
        <rFont val="宋体"/>
        <charset val="134"/>
        <scheme val="minor"/>
      </rPr>
      <t>月</t>
    </r>
    <r>
      <rPr>
        <sz val="10"/>
        <rFont val="宋体"/>
        <charset val="134"/>
        <scheme val="minor"/>
      </rPr>
      <t>31</t>
    </r>
    <r>
      <rPr>
        <sz val="10"/>
        <rFont val="宋体"/>
        <charset val="134"/>
        <scheme val="minor"/>
      </rPr>
      <t>日区经合局邀请企业到太平乡实地考察符合项目建设需要的地块。</t>
    </r>
    <r>
      <rPr>
        <sz val="10"/>
        <rFont val="宋体"/>
        <charset val="134"/>
        <scheme val="minor"/>
      </rPr>
      <t xml:space="preserve">
3.2025</t>
    </r>
    <r>
      <rPr>
        <sz val="10"/>
        <rFont val="宋体"/>
        <charset val="134"/>
        <scheme val="minor"/>
      </rPr>
      <t>年</t>
    </r>
    <r>
      <rPr>
        <sz val="10"/>
        <rFont val="宋体"/>
        <charset val="134"/>
        <scheme val="minor"/>
      </rPr>
      <t>2</t>
    </r>
    <r>
      <rPr>
        <sz val="10"/>
        <rFont val="宋体"/>
        <charset val="134"/>
        <scheme val="minor"/>
      </rPr>
      <t>月</t>
    </r>
    <r>
      <rPr>
        <sz val="10"/>
        <rFont val="宋体"/>
        <charset val="134"/>
        <scheme val="minor"/>
      </rPr>
      <t>22</t>
    </r>
    <r>
      <rPr>
        <sz val="10"/>
        <rFont val="宋体"/>
        <charset val="134"/>
        <scheme val="minor"/>
      </rPr>
      <t>日，仁和区委副书记汪雪林带队对接四川金牧粮草生态农业科技有限公司，与投资方交流座谈，促进生态肉牛全链发展与生物颗粒绿色能源项目合作。现在正在做电力设计和施工设计</t>
    </r>
    <r>
      <rPr>
        <sz val="10"/>
        <rFont val="宋体"/>
        <charset val="134"/>
        <scheme val="minor"/>
      </rPr>
      <t xml:space="preserve">
4.2025</t>
    </r>
    <r>
      <rPr>
        <sz val="10"/>
        <rFont val="宋体"/>
        <charset val="134"/>
        <scheme val="minor"/>
      </rPr>
      <t>年</t>
    </r>
    <r>
      <rPr>
        <sz val="10"/>
        <rFont val="宋体"/>
        <charset val="134"/>
        <scheme val="minor"/>
      </rPr>
      <t>6</t>
    </r>
    <r>
      <rPr>
        <sz val="10"/>
        <rFont val="宋体"/>
        <charset val="134"/>
        <scheme val="minor"/>
      </rPr>
      <t>月</t>
    </r>
    <r>
      <rPr>
        <sz val="10"/>
        <rFont val="宋体"/>
        <charset val="134"/>
        <scheme val="minor"/>
      </rPr>
      <t>24</t>
    </r>
    <r>
      <rPr>
        <sz val="10"/>
        <rFont val="宋体"/>
        <charset val="134"/>
        <scheme val="minor"/>
      </rPr>
      <t>日，与企业沟通，表示近期将要和村集体签订土地流转协议，正在做项目落地的前期工作。</t>
    </r>
    <r>
      <rPr>
        <sz val="10"/>
        <rFont val="宋体"/>
        <charset val="134"/>
        <scheme val="minor"/>
      </rPr>
      <t xml:space="preserve">
5.2025</t>
    </r>
    <r>
      <rPr>
        <sz val="10"/>
        <rFont val="宋体"/>
        <charset val="134"/>
        <scheme val="minor"/>
      </rPr>
      <t>年</t>
    </r>
    <r>
      <rPr>
        <sz val="10"/>
        <rFont val="宋体"/>
        <charset val="134"/>
        <scheme val="minor"/>
      </rPr>
      <t>7</t>
    </r>
    <r>
      <rPr>
        <sz val="10"/>
        <rFont val="宋体"/>
        <charset val="134"/>
        <scheme val="minor"/>
      </rPr>
      <t>月</t>
    </r>
    <r>
      <rPr>
        <sz val="10"/>
        <rFont val="宋体"/>
        <charset val="134"/>
        <scheme val="minor"/>
      </rPr>
      <t>1</t>
    </r>
    <r>
      <rPr>
        <sz val="10"/>
        <rFont val="宋体"/>
        <charset val="134"/>
        <scheme val="minor"/>
      </rPr>
      <t>日，区经合局召集相关部门和律师对项目进行了会商，目前正在草拟项目投资协议。</t>
    </r>
    <r>
      <rPr>
        <sz val="10"/>
        <rFont val="宋体"/>
        <charset val="134"/>
        <scheme val="minor"/>
      </rPr>
      <t xml:space="preserve">
6.2025</t>
    </r>
    <r>
      <rPr>
        <sz val="10"/>
        <rFont val="宋体"/>
        <charset val="134"/>
        <scheme val="minor"/>
      </rPr>
      <t>年</t>
    </r>
    <r>
      <rPr>
        <sz val="10"/>
        <rFont val="宋体"/>
        <charset val="134"/>
        <scheme val="minor"/>
      </rPr>
      <t>7</t>
    </r>
    <r>
      <rPr>
        <sz val="10"/>
        <rFont val="宋体"/>
        <charset val="134"/>
        <scheme val="minor"/>
      </rPr>
      <t>月</t>
    </r>
    <r>
      <rPr>
        <sz val="10"/>
        <rFont val="宋体"/>
        <charset val="134"/>
        <scheme val="minor"/>
      </rPr>
      <t>10</t>
    </r>
    <r>
      <rPr>
        <sz val="10"/>
        <rFont val="宋体"/>
        <charset val="134"/>
        <scheme val="minor"/>
      </rPr>
      <t>日，区经合局和太平乡共同研判该项目落地可行性，该项目的成本测算和收益需要和企业再次沟通，确保该项目的风险降到最低。</t>
    </r>
    <r>
      <rPr>
        <sz val="10"/>
        <rFont val="宋体"/>
        <charset val="134"/>
        <scheme val="minor"/>
      </rPr>
      <t xml:space="preserve">
7.2025</t>
    </r>
    <r>
      <rPr>
        <sz val="10"/>
        <rFont val="宋体"/>
        <charset val="134"/>
        <scheme val="minor"/>
      </rPr>
      <t>年</t>
    </r>
    <r>
      <rPr>
        <sz val="10"/>
        <rFont val="宋体"/>
        <charset val="134"/>
        <scheme val="minor"/>
      </rPr>
      <t>7</t>
    </r>
    <r>
      <rPr>
        <sz val="10"/>
        <rFont val="宋体"/>
        <charset val="134"/>
        <scheme val="minor"/>
      </rPr>
      <t>月</t>
    </r>
    <r>
      <rPr>
        <sz val="10"/>
        <rFont val="宋体"/>
        <charset val="134"/>
        <scheme val="minor"/>
      </rPr>
      <t>17</t>
    </r>
    <r>
      <rPr>
        <sz val="10"/>
        <rFont val="宋体"/>
        <charset val="134"/>
        <scheme val="minor"/>
      </rPr>
      <t>日，与企业沟通，重点交流了光伏上网相关事宜，企业目前已经委托了美卓公司在做电力接入方案，关于光伏的收益测算企业将再次核算。企业表示风险防控主要是通过延长产业链来把控，一千头牛的养殖会在一年内达到，鲜牛销售主要依托后期两个餐饮店，二期的深加工也将扩大收益，整体项目通过延长产业链来实现盈亏平衡。</t>
    </r>
    <r>
      <rPr>
        <sz val="10"/>
        <rFont val="宋体"/>
        <charset val="134"/>
        <scheme val="minor"/>
      </rPr>
      <t xml:space="preserve">
8.8</t>
    </r>
    <r>
      <rPr>
        <sz val="10"/>
        <rFont val="宋体"/>
        <charset val="134"/>
        <scheme val="minor"/>
      </rPr>
      <t>月</t>
    </r>
    <r>
      <rPr>
        <sz val="10"/>
        <rFont val="宋体"/>
        <charset val="134"/>
        <scheme val="minor"/>
      </rPr>
      <t>18</t>
    </r>
    <r>
      <rPr>
        <sz val="10"/>
        <rFont val="宋体"/>
        <charset val="134"/>
        <scheme val="minor"/>
      </rPr>
      <t>日，项目土地（农用设施用地手续）手续已办完。</t>
    </r>
    <r>
      <rPr>
        <sz val="10"/>
        <rFont val="宋体"/>
        <charset val="134"/>
        <scheme val="minor"/>
      </rPr>
      <t xml:space="preserve">             
9.</t>
    </r>
    <r>
      <rPr>
        <sz val="10"/>
        <rFont val="宋体"/>
        <charset val="134"/>
        <scheme val="minor"/>
      </rPr>
      <t>项目用地租赁协议已签订。</t>
    </r>
    <r>
      <rPr>
        <sz val="10"/>
        <rFont val="宋体"/>
        <charset val="134"/>
        <scheme val="minor"/>
      </rPr>
      <t xml:space="preserve">           
10.</t>
    </r>
    <r>
      <rPr>
        <sz val="10"/>
        <rFont val="宋体"/>
        <charset val="134"/>
        <scheme val="minor"/>
      </rPr>
      <t>企业在攀枝花市电力局申请入国家电网事宜，预计两周后会获得通过。</t>
    </r>
    <r>
      <rPr>
        <sz val="10"/>
        <rFont val="宋体"/>
        <charset val="134"/>
        <scheme val="minor"/>
      </rPr>
      <t xml:space="preserve">
11.</t>
    </r>
    <r>
      <rPr>
        <sz val="10"/>
        <rFont val="宋体"/>
        <charset val="134"/>
        <scheme val="minor"/>
      </rPr>
      <t>企业现在正在做电力设计和施工设计，预计两个月后开工建设</t>
    </r>
  </si>
  <si>
    <t>持续跟进相关情况，准备协议拟定事宜。</t>
  </si>
  <si>
    <t>四川省晴日新能源科技有限公司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</si>
</sst>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General&quot;个&quot;"/>
    <numFmt numFmtId="178" formatCode="yyyy&quot;年&quot;m&quot;月&quot;;@"/>
  </numFmts>
  <fonts count="61">
    <font>
      <sz val="12"/>
      <name val="宋体"/>
      <charset val="134"/>
    </font>
    <font>
      <b/>
      <sz val="10"/>
      <name val="宋体"/>
      <charset val="134"/>
      <scheme val="minor"/>
    </font>
    <font>
      <b/>
      <sz val="11"/>
      <name val="宋体"/>
      <charset val="134"/>
      <scheme val="minor"/>
    </font>
    <font>
      <sz val="10"/>
      <name val="宋体"/>
      <charset val="134"/>
      <scheme val="minor"/>
    </font>
    <font>
      <sz val="10"/>
      <name val="Times New Roman"/>
      <charset val="0"/>
    </font>
    <font>
      <b/>
      <sz val="10"/>
      <name val="Times New Roman"/>
      <charset val="0"/>
    </font>
    <font>
      <b/>
      <sz val="19"/>
      <name val="宋体"/>
      <charset val="134"/>
      <scheme val="minor"/>
    </font>
    <font>
      <b/>
      <sz val="16"/>
      <name val="宋体"/>
      <charset val="134"/>
    </font>
    <font>
      <sz val="9"/>
      <name val="宋体"/>
      <charset val="134"/>
    </font>
    <font>
      <b/>
      <sz val="14"/>
      <name val="Times New Roman"/>
      <charset val="0"/>
    </font>
    <font>
      <b/>
      <sz val="12"/>
      <name val="Times New Roman"/>
      <charset val="0"/>
    </font>
    <font>
      <b/>
      <sz val="11"/>
      <name val="宋体"/>
      <charset val="134"/>
    </font>
    <font>
      <b/>
      <sz val="12"/>
      <name val="宋体"/>
      <charset val="134"/>
      <scheme val="minor"/>
    </font>
    <font>
      <sz val="12"/>
      <name val="宋体"/>
      <charset val="134"/>
      <scheme val="minor"/>
    </font>
    <font>
      <strike/>
      <sz val="10"/>
      <name val="宋体"/>
      <charset val="134"/>
      <scheme val="minor"/>
    </font>
    <font>
      <b/>
      <strike/>
      <sz val="10"/>
      <name val="宋体"/>
      <charset val="134"/>
      <scheme val="minor"/>
    </font>
    <font>
      <sz val="14"/>
      <name val="Times New Roman"/>
      <charset val="0"/>
    </font>
    <font>
      <sz val="11"/>
      <name val="宋体"/>
      <charset val="134"/>
    </font>
    <font>
      <b/>
      <sz val="24"/>
      <name val="宋体"/>
      <charset val="134"/>
    </font>
    <font>
      <b/>
      <sz val="12"/>
      <name val="宋体"/>
      <charset val="134"/>
    </font>
    <font>
      <sz val="10"/>
      <name val="宋体"/>
      <charset val="134"/>
    </font>
    <font>
      <sz val="10"/>
      <name val="宋体"/>
      <charset val="134"/>
      <scheme val="major"/>
    </font>
    <font>
      <sz val="10"/>
      <color theme="1"/>
      <name val="宋体"/>
      <charset val="134"/>
      <scheme val="minor"/>
    </font>
    <font>
      <strike/>
      <sz val="10"/>
      <color rgb="FFFF0000"/>
      <name val="宋体"/>
      <charset val="134"/>
      <scheme val="minor"/>
    </font>
    <font>
      <sz val="24"/>
      <name val="宋体"/>
      <charset val="134"/>
    </font>
    <font>
      <b/>
      <sz val="10"/>
      <name val="宋体"/>
      <charset val="134"/>
    </font>
    <font>
      <sz val="10"/>
      <name val="宋体"/>
      <charset val="0"/>
      <scheme val="major"/>
    </font>
    <font>
      <sz val="10"/>
      <name val="宋体"/>
      <charset val="0"/>
      <scheme val="minor"/>
    </font>
    <font>
      <sz val="10"/>
      <color rgb="FFFF0000"/>
      <name val="宋体"/>
      <charset val="134"/>
      <scheme val="minor"/>
    </font>
    <font>
      <sz val="11"/>
      <name val="宋体"/>
      <charset val="134"/>
      <scheme val="minor"/>
    </font>
    <font>
      <sz val="10"/>
      <name val="宋体"/>
      <charset val="0"/>
    </font>
    <font>
      <u/>
      <sz val="12"/>
      <color indexed="12"/>
      <name val="宋体"/>
      <charset val="134"/>
    </font>
    <font>
      <u/>
      <sz val="12"/>
      <color indexed="20"/>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11"/>
      <color theme="1"/>
      <name val="宋体"/>
      <charset val="134"/>
      <scheme val="minor"/>
    </font>
    <font>
      <sz val="10"/>
      <name val="Helv"/>
      <charset val="134"/>
    </font>
    <font>
      <sz val="11"/>
      <color rgb="FF000000"/>
      <name val="宋体"/>
      <charset val="134"/>
    </font>
    <font>
      <sz val="11"/>
      <name val="Times New Roman"/>
      <charset val="0"/>
    </font>
    <font>
      <sz val="10"/>
      <name val="Times New Roman"/>
      <charset val="134"/>
    </font>
    <font>
      <sz val="11"/>
      <name val="Times New Roman"/>
      <charset val="134"/>
    </font>
    <font>
      <b/>
      <sz val="24"/>
      <name val="Times New Roman"/>
      <charset val="0"/>
    </font>
    <font>
      <sz val="11"/>
      <name val="宋体"/>
      <charset val="134"/>
      <scheme val="major"/>
    </font>
    <font>
      <sz val="10"/>
      <name val="Arial"/>
      <charset val="0"/>
    </font>
    <font>
      <sz val="10"/>
      <name val="Arial"/>
      <charset val="134"/>
    </font>
    <font>
      <sz val="11"/>
      <name val="宋体"/>
      <charset val="0"/>
      <scheme val="major"/>
    </font>
  </fonts>
  <fills count="2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top style="thin">
        <color auto="1"/>
      </top>
      <bottom style="thin">
        <color indexed="8"/>
      </bottom>
      <diagonal/>
    </border>
    <border>
      <left style="thin">
        <color auto="1"/>
      </left>
      <right style="thin">
        <color indexed="0"/>
      </right>
      <top style="thin">
        <color auto="1"/>
      </top>
      <bottom style="thin">
        <color auto="1"/>
      </bottom>
      <diagonal/>
    </border>
    <border>
      <left style="thin">
        <color indexed="8"/>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indexed="8"/>
      </left>
      <right style="thin">
        <color indexed="8"/>
      </right>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8"/>
      </right>
      <top/>
      <bottom style="thin">
        <color auto="1"/>
      </bottom>
      <diagonal/>
    </border>
    <border>
      <left style="thin">
        <color rgb="FF000000"/>
      </left>
      <right style="thin">
        <color rgb="FF000000"/>
      </right>
      <top style="thin">
        <color rgb="FF000000"/>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77">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31"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0" fillId="5" borderId="25"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6" applyNumberFormat="0" applyFill="0" applyAlignment="0" applyProtection="0">
      <alignment vertical="center"/>
    </xf>
    <xf numFmtId="0" fontId="37" fillId="0" borderId="27" applyNumberFormat="0" applyFill="0" applyAlignment="0" applyProtection="0">
      <alignment vertical="center"/>
    </xf>
    <xf numFmtId="0" fontId="38" fillId="0" borderId="28" applyNumberFormat="0" applyFill="0" applyAlignment="0" applyProtection="0">
      <alignment vertical="center"/>
    </xf>
    <xf numFmtId="0" fontId="38" fillId="0" borderId="0" applyNumberFormat="0" applyFill="0" applyBorder="0" applyAlignment="0" applyProtection="0">
      <alignment vertical="center"/>
    </xf>
    <xf numFmtId="0" fontId="39" fillId="6" borderId="29" applyNumberFormat="0" applyAlignment="0" applyProtection="0">
      <alignment vertical="center"/>
    </xf>
    <xf numFmtId="0" fontId="40" fillId="7" borderId="30" applyNumberFormat="0" applyAlignment="0" applyProtection="0">
      <alignment vertical="center"/>
    </xf>
    <xf numFmtId="0" fontId="41" fillId="7" borderId="29" applyNumberFormat="0" applyAlignment="0" applyProtection="0">
      <alignment vertical="center"/>
    </xf>
    <xf numFmtId="0" fontId="42" fillId="8" borderId="31" applyNumberFormat="0" applyAlignment="0" applyProtection="0">
      <alignment vertical="center"/>
    </xf>
    <xf numFmtId="0" fontId="43" fillId="0" borderId="32" applyNumberFormat="0" applyFill="0" applyAlignment="0" applyProtection="0">
      <alignment vertical="center"/>
    </xf>
    <xf numFmtId="0" fontId="44" fillId="0" borderId="33" applyNumberFormat="0" applyFill="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49"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9" fillId="10" borderId="0" applyNumberFormat="0" applyBorder="0" applyAlignment="0" applyProtection="0">
      <alignment vertical="center"/>
    </xf>
    <xf numFmtId="0" fontId="49" fillId="17"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9" fillId="9" borderId="0" applyNumberFormat="0" applyBorder="0" applyAlignment="0" applyProtection="0">
      <alignment vertical="center"/>
    </xf>
    <xf numFmtId="0" fontId="49" fillId="19"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9" fillId="21" borderId="0" applyNumberFormat="0" applyBorder="0" applyAlignment="0" applyProtection="0">
      <alignment vertical="center"/>
    </xf>
    <xf numFmtId="0" fontId="49" fillId="21" borderId="0" applyNumberFormat="0" applyBorder="0" applyAlignment="0" applyProtection="0">
      <alignment vertical="center"/>
    </xf>
    <xf numFmtId="0" fontId="48" fillId="20" borderId="0" applyNumberFormat="0" applyBorder="0" applyAlignment="0" applyProtection="0">
      <alignment vertical="center"/>
    </xf>
    <xf numFmtId="0" fontId="48" fillId="22" borderId="0" applyNumberFormat="0" applyBorder="0" applyAlignment="0" applyProtection="0">
      <alignment vertical="center"/>
    </xf>
    <xf numFmtId="0" fontId="49" fillId="23" borderId="0" applyNumberFormat="0" applyBorder="0" applyAlignment="0" applyProtection="0">
      <alignment vertical="center"/>
    </xf>
    <xf numFmtId="0" fontId="49" fillId="14" borderId="0" applyNumberFormat="0" applyBorder="0" applyAlignment="0" applyProtection="0">
      <alignment vertical="center"/>
    </xf>
    <xf numFmtId="0" fontId="48" fillId="22" borderId="0" applyNumberFormat="0" applyBorder="0" applyAlignment="0" applyProtection="0">
      <alignment vertical="center"/>
    </xf>
    <xf numFmtId="0" fontId="48" fillId="24" borderId="0" applyNumberFormat="0" applyBorder="0" applyAlignment="0" applyProtection="0">
      <alignment vertical="center"/>
    </xf>
    <xf numFmtId="0" fontId="49" fillId="6"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50" fillId="0" borderId="0">
      <alignment vertical="center"/>
    </xf>
    <xf numFmtId="0" fontId="0" fillId="0" borderId="0"/>
    <xf numFmtId="0" fontId="0" fillId="0" borderId="0"/>
    <xf numFmtId="0" fontId="45" fillId="9" borderId="0" applyNumberFormat="0" applyBorder="0" applyAlignment="0" applyProtection="0">
      <alignment vertical="center"/>
    </xf>
    <xf numFmtId="0" fontId="36" fillId="0" borderId="26" applyNumberFormat="0" applyFill="0" applyAlignment="0" applyProtection="0">
      <alignment vertical="center"/>
    </xf>
    <xf numFmtId="0" fontId="51" fillId="0" borderId="0"/>
    <xf numFmtId="0" fontId="46" fillId="10" borderId="0" applyNumberFormat="0" applyBorder="0" applyAlignment="0" applyProtection="0">
      <alignment vertical="center"/>
    </xf>
    <xf numFmtId="0" fontId="0" fillId="5" borderId="25" applyNumberFormat="0" applyFont="0" applyAlignment="0" applyProtection="0">
      <alignment vertical="center"/>
    </xf>
    <xf numFmtId="0" fontId="0" fillId="0" borderId="0"/>
    <xf numFmtId="0" fontId="51" fillId="0" borderId="0"/>
    <xf numFmtId="0" fontId="0" fillId="0" borderId="0"/>
    <xf numFmtId="0" fontId="0" fillId="0" borderId="0"/>
    <xf numFmtId="0" fontId="0" fillId="0" borderId="0"/>
    <xf numFmtId="0" fontId="42" fillId="8" borderId="31" applyNumberFormat="0" applyAlignment="0" applyProtection="0">
      <alignment vertical="center"/>
    </xf>
    <xf numFmtId="0" fontId="0" fillId="0" borderId="0"/>
    <xf numFmtId="0" fontId="0" fillId="0" borderId="0"/>
    <xf numFmtId="0" fontId="52" fillId="0" borderId="0">
      <alignment vertical="center"/>
    </xf>
    <xf numFmtId="0" fontId="0" fillId="0" borderId="0"/>
    <xf numFmtId="0" fontId="0" fillId="0" borderId="0"/>
    <xf numFmtId="0" fontId="0" fillId="0" borderId="0"/>
    <xf numFmtId="0" fontId="45" fillId="9" borderId="0" applyNumberFormat="0" applyBorder="0" applyAlignment="0" applyProtection="0">
      <alignment vertical="center"/>
    </xf>
    <xf numFmtId="0" fontId="45" fillId="9" borderId="0" applyNumberFormat="0" applyBorder="0" applyAlignment="0" applyProtection="0">
      <alignment vertical="center"/>
    </xf>
    <xf numFmtId="0" fontId="0" fillId="0" borderId="0"/>
    <xf numFmtId="0" fontId="0" fillId="0" borderId="0"/>
    <xf numFmtId="0" fontId="48" fillId="12"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9" fillId="14" borderId="0" applyNumberFormat="0" applyBorder="0" applyAlignment="0" applyProtection="0">
      <alignment vertical="center"/>
    </xf>
  </cellStyleXfs>
  <cellXfs count="250">
    <xf numFmtId="0" fontId="0" fillId="0" borderId="0" xfId="0"/>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49" fontId="5"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justify" vertical="center" wrapText="1"/>
    </xf>
    <xf numFmtId="0" fontId="5" fillId="0" borderId="0" xfId="0" applyNumberFormat="1" applyFont="1" applyFill="1" applyBorder="1" applyAlignment="1">
      <alignment horizontal="left" vertical="center" wrapText="1"/>
    </xf>
    <xf numFmtId="0" fontId="5" fillId="0" borderId="0" xfId="0" applyFont="1" applyFill="1" applyBorder="1" applyAlignment="1">
      <alignment horizontal="center" vertical="center"/>
    </xf>
    <xf numFmtId="0" fontId="5" fillId="0" borderId="0" xfId="0" applyFont="1" applyFill="1" applyAlignment="1">
      <alignment horizontal="center" vertical="center"/>
    </xf>
    <xf numFmtId="0" fontId="6" fillId="0" borderId="0" xfId="59" applyFont="1" applyFill="1" applyBorder="1" applyAlignment="1">
      <alignment horizontal="center" vertical="center" wrapText="1"/>
    </xf>
    <xf numFmtId="0" fontId="6" fillId="0" borderId="0" xfId="59" applyFont="1" applyFill="1" applyBorder="1" applyAlignment="1">
      <alignment horizontal="center" vertical="center"/>
    </xf>
    <xf numFmtId="0" fontId="2" fillId="0" borderId="1" xfId="59" applyFont="1" applyFill="1" applyBorder="1" applyAlignment="1">
      <alignment horizontal="center" vertical="center" wrapText="1"/>
    </xf>
    <xf numFmtId="49" fontId="2" fillId="0" borderId="1" xfId="61" applyNumberFormat="1" applyFont="1" applyFill="1" applyBorder="1" applyAlignment="1">
      <alignment horizontal="center" vertical="center" wrapText="1"/>
    </xf>
    <xf numFmtId="0" fontId="2" fillId="0" borderId="1" xfId="61"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NumberFormat="1" applyFont="1" applyFill="1" applyBorder="1" applyAlignment="1">
      <alignment horizontal="center" vertical="center" wrapText="1"/>
    </xf>
    <xf numFmtId="0" fontId="3" fillId="0" borderId="4" xfId="0" applyNumberFormat="1" applyFont="1" applyFill="1" applyBorder="1" applyAlignment="1">
      <alignment horizontal="left" vertical="center" wrapText="1"/>
    </xf>
    <xf numFmtId="0" fontId="3" fillId="0" borderId="1" xfId="0" applyNumberFormat="1" applyFont="1" applyFill="1" applyBorder="1" applyAlignment="1">
      <alignment horizontal="justify" vertical="center" wrapText="1"/>
    </xf>
    <xf numFmtId="49" fontId="3" fillId="0" borderId="4" xfId="0" applyNumberFormat="1" applyFont="1" applyFill="1" applyBorder="1" applyAlignment="1">
      <alignment horizontal="center" vertical="center" wrapText="1"/>
    </xf>
    <xf numFmtId="0" fontId="3" fillId="0" borderId="4" xfId="0" applyNumberFormat="1" applyFont="1" applyFill="1" applyBorder="1" applyAlignment="1">
      <alignment horizontal="justify" vertical="center" wrapText="1"/>
    </xf>
    <xf numFmtId="0" fontId="2" fillId="0" borderId="1" xfId="0" applyFont="1" applyFill="1" applyBorder="1" applyAlignment="1">
      <alignment horizontal="center" vertical="center" wrapText="1"/>
    </xf>
    <xf numFmtId="0" fontId="1" fillId="0" borderId="0" xfId="0" applyFont="1" applyFill="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7" fillId="0" borderId="0" xfId="0" applyFont="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xf numFmtId="176" fontId="0" fillId="0" borderId="9" xfId="0" applyNumberFormat="1" applyBorder="1" applyAlignment="1">
      <alignment horizontal="center" vertical="center" wrapText="1"/>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wrapText="1"/>
    </xf>
    <xf numFmtId="176" fontId="0" fillId="0" borderId="11" xfId="0" applyNumberFormat="1" applyBorder="1" applyAlignment="1">
      <alignment horizontal="center" vertical="center" wrapText="1"/>
    </xf>
    <xf numFmtId="176" fontId="0" fillId="0" borderId="12" xfId="0" applyNumberFormat="1" applyBorder="1" applyAlignment="1">
      <alignment horizontal="center" vertical="center"/>
    </xf>
    <xf numFmtId="176" fontId="0" fillId="2" borderId="6" xfId="0" applyNumberFormat="1" applyFill="1" applyBorder="1" applyAlignment="1">
      <alignment horizontal="center" vertical="center" wrapText="1"/>
    </xf>
    <xf numFmtId="176" fontId="0" fillId="2" borderId="7" xfId="0" applyNumberFormat="1" applyFill="1" applyBorder="1" applyAlignment="1">
      <alignment horizontal="center" vertical="center" wrapText="1"/>
    </xf>
    <xf numFmtId="0" fontId="8" fillId="0" borderId="1" xfId="0" applyFont="1" applyFill="1" applyBorder="1" applyAlignment="1">
      <alignment horizontal="center" vertical="center" wrapText="1"/>
    </xf>
    <xf numFmtId="176" fontId="8" fillId="0" borderId="13"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176" fontId="8" fillId="0" borderId="1" xfId="0" applyNumberFormat="1" applyFont="1" applyFill="1" applyBorder="1" applyAlignment="1">
      <alignment horizontal="center" vertical="center" wrapText="1"/>
    </xf>
    <xf numFmtId="0" fontId="0" fillId="3" borderId="8" xfId="0" applyFill="1" applyBorder="1" applyAlignment="1">
      <alignment horizontal="center" vertical="center"/>
    </xf>
    <xf numFmtId="0" fontId="0" fillId="3" borderId="1" xfId="0" applyFill="1" applyBorder="1" applyAlignment="1">
      <alignment horizontal="center" vertical="center" wrapText="1"/>
    </xf>
    <xf numFmtId="176" fontId="0" fillId="3" borderId="1" xfId="0" applyNumberFormat="1" applyFill="1" applyBorder="1" applyAlignment="1">
      <alignment horizontal="center" vertical="center" wrapText="1"/>
    </xf>
    <xf numFmtId="176" fontId="0" fillId="3" borderId="14" xfId="0" applyNumberFormat="1" applyFill="1" applyBorder="1" applyAlignment="1">
      <alignment horizontal="center" vertical="center" wrapText="1"/>
    </xf>
    <xf numFmtId="0" fontId="0" fillId="3" borderId="15" xfId="0" applyFill="1" applyBorder="1" applyAlignment="1">
      <alignment horizontal="center"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wrapText="1"/>
    </xf>
    <xf numFmtId="176" fontId="0" fillId="3" borderId="11" xfId="0" applyNumberFormat="1" applyFill="1" applyBorder="1" applyAlignment="1">
      <alignment horizontal="center" vertical="center" wrapText="1"/>
    </xf>
    <xf numFmtId="176" fontId="0" fillId="3" borderId="12" xfId="0" applyNumberFormat="1" applyFill="1" applyBorder="1" applyAlignment="1">
      <alignment horizontal="center" vertical="center"/>
    </xf>
    <xf numFmtId="176" fontId="0" fillId="0" borderId="0" xfId="0" applyNumberFormat="1"/>
    <xf numFmtId="0" fontId="9" fillId="0" borderId="0" xfId="0" applyFont="1" applyFill="1" applyAlignment="1">
      <alignment horizontal="center" wrapText="1"/>
    </xf>
    <xf numFmtId="0" fontId="10" fillId="0" borderId="0" xfId="0" applyFont="1" applyFill="1" applyAlignment="1">
      <alignment horizontal="center" wrapText="1"/>
    </xf>
    <xf numFmtId="0" fontId="10" fillId="2" borderId="0" xfId="0" applyFont="1" applyFill="1" applyBorder="1" applyAlignment="1">
      <alignment horizontal="center" wrapText="1"/>
    </xf>
    <xf numFmtId="0" fontId="11" fillId="3" borderId="0" xfId="0" applyFont="1" applyFill="1" applyAlignment="1">
      <alignment horizontal="center" wrapText="1"/>
    </xf>
    <xf numFmtId="0" fontId="3" fillId="0" borderId="0" xfId="0" applyFont="1" applyFill="1" applyAlignment="1">
      <alignment horizontal="center"/>
    </xf>
    <xf numFmtId="0" fontId="1" fillId="0" borderId="0" xfId="0" applyFont="1" applyFill="1" applyAlignment="1">
      <alignment horizontal="center" wrapText="1"/>
    </xf>
    <xf numFmtId="0" fontId="3" fillId="0" borderId="0" xfId="0" applyFont="1" applyFill="1" applyAlignment="1">
      <alignment horizontal="center" vertical="center" wrapText="1"/>
    </xf>
    <xf numFmtId="0" fontId="12" fillId="0" borderId="0" xfId="0" applyFont="1" applyFill="1" applyAlignment="1">
      <alignment horizontal="center" wrapText="1"/>
    </xf>
    <xf numFmtId="0" fontId="13" fillId="0" borderId="0" xfId="0" applyFont="1" applyFill="1" applyAlignment="1">
      <alignment horizontal="center" wrapText="1"/>
    </xf>
    <xf numFmtId="0" fontId="13" fillId="4" borderId="0" xfId="0" applyFont="1" applyFill="1" applyAlignment="1">
      <alignment horizontal="center" wrapText="1"/>
    </xf>
    <xf numFmtId="0" fontId="3" fillId="3" borderId="0" xfId="0" applyFont="1" applyFill="1" applyAlignment="1">
      <alignment horizontal="center" vertical="center" wrapText="1"/>
    </xf>
    <xf numFmtId="0" fontId="14" fillId="3" borderId="0" xfId="0" applyFont="1" applyFill="1" applyAlignment="1">
      <alignment horizontal="center" vertical="center" wrapText="1"/>
    </xf>
    <xf numFmtId="0" fontId="15" fillId="0" borderId="0" xfId="0" applyFont="1" applyFill="1" applyAlignment="1">
      <alignment horizontal="center" wrapText="1"/>
    </xf>
    <xf numFmtId="0" fontId="1" fillId="2" borderId="0" xfId="0" applyFont="1" applyFill="1" applyAlignment="1">
      <alignment horizontal="center" wrapText="1"/>
    </xf>
    <xf numFmtId="0" fontId="16" fillId="0" borderId="0" xfId="0" applyFont="1" applyFill="1" applyAlignment="1">
      <alignment horizontal="center" vertical="center" wrapText="1"/>
    </xf>
    <xf numFmtId="0" fontId="16" fillId="0" borderId="0" xfId="0" applyFont="1" applyFill="1" applyAlignment="1">
      <alignment horizontal="left" wrapText="1"/>
    </xf>
    <xf numFmtId="177" fontId="16" fillId="0" borderId="0" xfId="0" applyNumberFormat="1" applyFont="1" applyFill="1" applyAlignment="1">
      <alignment horizontal="center" wrapText="1"/>
    </xf>
    <xf numFmtId="0" fontId="16" fillId="0" borderId="0" xfId="0" applyFont="1" applyFill="1" applyAlignment="1">
      <alignment horizontal="center" wrapText="1"/>
    </xf>
    <xf numFmtId="176" fontId="16" fillId="0" borderId="0" xfId="0" applyNumberFormat="1" applyFont="1" applyFill="1" applyBorder="1" applyAlignment="1">
      <alignment horizontal="center" vertical="center" wrapText="1"/>
    </xf>
    <xf numFmtId="0" fontId="17" fillId="0" borderId="0" xfId="0" applyFont="1" applyFill="1" applyAlignment="1">
      <alignment horizontal="center" vertical="center" wrapText="1"/>
    </xf>
    <xf numFmtId="0" fontId="18" fillId="0" borderId="0" xfId="0" applyFont="1" applyFill="1" applyAlignment="1">
      <alignment horizontal="center" vertical="center" wrapText="1"/>
    </xf>
    <xf numFmtId="0" fontId="18" fillId="0" borderId="0" xfId="0" applyFont="1" applyFill="1" applyAlignment="1">
      <alignment horizontal="left" vertical="center" wrapText="1"/>
    </xf>
    <xf numFmtId="0" fontId="19" fillId="0" borderId="1" xfId="0" applyNumberFormat="1" applyFont="1" applyFill="1" applyBorder="1" applyAlignment="1">
      <alignment horizontal="center" vertical="center" wrapText="1"/>
    </xf>
    <xf numFmtId="0" fontId="19" fillId="0" borderId="16" xfId="0" applyFont="1" applyFill="1" applyBorder="1" applyAlignment="1">
      <alignment horizontal="center" vertical="center" wrapText="1"/>
    </xf>
    <xf numFmtId="177" fontId="19"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176" fontId="1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17" xfId="0" applyFont="1" applyFill="1" applyBorder="1" applyAlignment="1">
      <alignment horizontal="center" vertical="center" wrapText="1"/>
    </xf>
    <xf numFmtId="177" fontId="19"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176" fontId="19" fillId="0" borderId="2" xfId="0" applyNumberFormat="1"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0" fontId="19" fillId="2" borderId="1" xfId="0" applyFont="1" applyFill="1" applyBorder="1" applyAlignment="1">
      <alignment horizontal="left" vertical="center" wrapText="1"/>
    </xf>
    <xf numFmtId="177" fontId="19"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176" fontId="11" fillId="2" borderId="1" xfId="0" applyNumberFormat="1" applyFont="1" applyFill="1" applyBorder="1" applyAlignment="1">
      <alignment horizontal="center" vertical="center" wrapText="1"/>
    </xf>
    <xf numFmtId="176" fontId="19" fillId="2" borderId="1" xfId="0" applyNumberFormat="1" applyFont="1" applyFill="1" applyBorder="1" applyAlignment="1">
      <alignment horizontal="left"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left" vertical="center" wrapText="1"/>
    </xf>
    <xf numFmtId="0" fontId="11" fillId="3" borderId="11" xfId="0" applyFont="1" applyFill="1" applyBorder="1" applyAlignment="1">
      <alignment horizontal="center" vertical="center" wrapText="1"/>
    </xf>
    <xf numFmtId="176" fontId="11" fillId="3" borderId="1" xfId="0" applyNumberFormat="1" applyFont="1" applyFill="1" applyBorder="1" applyAlignment="1">
      <alignment horizontal="left" vertical="center" wrapText="1"/>
    </xf>
    <xf numFmtId="176" fontId="11" fillId="3"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6" xfId="0" applyFont="1" applyFill="1" applyBorder="1" applyAlignment="1">
      <alignment horizontal="center" vertical="center"/>
    </xf>
    <xf numFmtId="0" fontId="3" fillId="0" borderId="1" xfId="0" applyFont="1" applyFill="1" applyBorder="1" applyAlignment="1" applyProtection="1">
      <alignment horizontal="left" vertical="center" wrapText="1"/>
    </xf>
    <xf numFmtId="0" fontId="1"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49" fontId="3" fillId="0" borderId="1" xfId="0" applyNumberFormat="1" applyFont="1" applyFill="1" applyBorder="1" applyAlignment="1">
      <alignment horizontal="left" vertical="center" wrapText="1"/>
    </xf>
    <xf numFmtId="49" fontId="3" fillId="0" borderId="1" xfId="0" applyNumberFormat="1" applyFont="1" applyFill="1" applyBorder="1" applyAlignment="1" applyProtection="1">
      <alignment horizontal="left" vertical="center" wrapText="1"/>
    </xf>
    <xf numFmtId="176" fontId="3"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176" fontId="3" fillId="0" borderId="18" xfId="0" applyNumberFormat="1" applyFont="1" applyFill="1" applyBorder="1" applyAlignment="1" applyProtection="1">
      <alignment horizontal="center" vertical="center" wrapText="1"/>
    </xf>
    <xf numFmtId="176" fontId="3" fillId="0" borderId="18" xfId="0" applyNumberFormat="1" applyFont="1" applyFill="1" applyBorder="1" applyAlignment="1" applyProtection="1">
      <alignment horizontal="left" vertical="center" wrapText="1"/>
    </xf>
    <xf numFmtId="0" fontId="3" fillId="0" borderId="19"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3" fillId="0" borderId="1" xfId="65" applyFont="1" applyFill="1" applyBorder="1" applyAlignment="1" applyProtection="1">
      <alignment horizontal="left" vertical="center" wrapText="1"/>
      <protection locked="0"/>
    </xf>
    <xf numFmtId="176" fontId="3" fillId="0" borderId="1" xfId="65"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protection locked="0"/>
    </xf>
    <xf numFmtId="49" fontId="3" fillId="0" borderId="1" xfId="63" applyNumberFormat="1" applyFont="1" applyFill="1" applyBorder="1" applyAlignment="1">
      <alignment horizontal="center" vertical="center" wrapText="1"/>
    </xf>
    <xf numFmtId="0" fontId="20" fillId="0" borderId="18" xfId="0" applyFont="1" applyFill="1" applyBorder="1" applyAlignment="1">
      <alignment horizontal="left" vertical="center" wrapText="1"/>
    </xf>
    <xf numFmtId="49" fontId="20" fillId="0" borderId="18" xfId="0" applyNumberFormat="1" applyFont="1" applyFill="1" applyBorder="1" applyAlignment="1">
      <alignment horizontal="center" vertical="center" wrapText="1"/>
    </xf>
    <xf numFmtId="0" fontId="20" fillId="0" borderId="18" xfId="0" applyFont="1" applyFill="1" applyBorder="1" applyAlignment="1">
      <alignment horizontal="center" vertical="center" wrapText="1"/>
    </xf>
    <xf numFmtId="49" fontId="20" fillId="0" borderId="18" xfId="0" applyNumberFormat="1" applyFont="1" applyFill="1" applyBorder="1" applyAlignment="1">
      <alignment horizontal="left" vertical="center" wrapText="1"/>
    </xf>
    <xf numFmtId="176" fontId="20" fillId="0" borderId="18" xfId="0" applyNumberFormat="1" applyFont="1" applyFill="1" applyBorder="1" applyAlignment="1">
      <alignment horizontal="center" vertical="center" wrapText="1"/>
    </xf>
    <xf numFmtId="176" fontId="20" fillId="0" borderId="18" xfId="0" applyNumberFormat="1" applyFont="1" applyFill="1" applyBorder="1" applyAlignment="1">
      <alignment horizontal="left"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0" xfId="58" applyFont="1" applyFill="1" applyAlignment="1">
      <alignment horizontal="center" vertical="center" wrapText="1"/>
    </xf>
    <xf numFmtId="0" fontId="3" fillId="0" borderId="0" xfId="0" applyFont="1" applyFill="1" applyAlignment="1">
      <alignment horizontal="center" wrapText="1"/>
    </xf>
    <xf numFmtId="49" fontId="20" fillId="0" borderId="1" xfId="0" applyNumberFormat="1" applyFont="1" applyFill="1" applyBorder="1" applyAlignment="1" applyProtection="1">
      <alignment horizontal="center" vertical="center" wrapText="1"/>
    </xf>
    <xf numFmtId="49" fontId="20" fillId="0" borderId="1" xfId="0" applyNumberFormat="1" applyFont="1" applyFill="1" applyBorder="1" applyAlignment="1">
      <alignment horizontal="center" vertical="center" wrapText="1"/>
    </xf>
    <xf numFmtId="49" fontId="20" fillId="0" borderId="1" xfId="0" applyNumberFormat="1" applyFont="1" applyFill="1" applyBorder="1" applyAlignment="1">
      <alignment horizontal="left" vertical="center" wrapText="1"/>
    </xf>
    <xf numFmtId="0" fontId="20" fillId="0" borderId="1" xfId="0" applyNumberFormat="1" applyFont="1" applyFill="1" applyBorder="1" applyAlignment="1">
      <alignment horizontal="center" vertical="center" wrapText="1"/>
    </xf>
    <xf numFmtId="49" fontId="20" fillId="0" borderId="1" xfId="0" applyNumberFormat="1" applyFont="1" applyFill="1" applyBorder="1" applyAlignment="1" applyProtection="1">
      <alignment horizontal="left" vertical="center" wrapText="1"/>
    </xf>
    <xf numFmtId="177" fontId="20" fillId="0" borderId="1" xfId="0" applyNumberFormat="1" applyFont="1" applyFill="1" applyBorder="1" applyAlignment="1">
      <alignment horizontal="center" vertical="center" wrapText="1"/>
    </xf>
    <xf numFmtId="0" fontId="21"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21" fillId="0" borderId="1" xfId="0" applyFont="1" applyFill="1" applyBorder="1" applyAlignment="1" applyProtection="1">
      <alignment horizontal="center" vertical="center" wrapText="1"/>
    </xf>
    <xf numFmtId="49" fontId="22" fillId="0" borderId="1" xfId="0" applyNumberFormat="1" applyFont="1" applyFill="1" applyBorder="1" applyAlignment="1" applyProtection="1">
      <alignment horizontal="left" vertical="center" wrapText="1"/>
    </xf>
    <xf numFmtId="0" fontId="4" fillId="0" borderId="1" xfId="0" applyFont="1" applyFill="1" applyBorder="1" applyAlignment="1">
      <alignment horizontal="left" vertical="center" wrapText="1"/>
    </xf>
    <xf numFmtId="49" fontId="4" fillId="0" borderId="1" xfId="0" applyNumberFormat="1" applyFont="1" applyFill="1" applyBorder="1" applyAlignment="1" applyProtection="1">
      <alignment horizontal="left" vertical="center" wrapText="1"/>
    </xf>
    <xf numFmtId="57" fontId="3" fillId="0" borderId="1" xfId="0" applyNumberFormat="1" applyFont="1" applyFill="1" applyBorder="1" applyAlignment="1">
      <alignment horizontal="center" vertical="center" wrapText="1"/>
    </xf>
    <xf numFmtId="0" fontId="20" fillId="0" borderId="1" xfId="0" applyFont="1" applyFill="1" applyBorder="1" applyAlignment="1" applyProtection="1">
      <alignment horizontal="center" vertical="center" wrapText="1"/>
    </xf>
    <xf numFmtId="0" fontId="10" fillId="2" borderId="0" xfId="0" applyFont="1" applyFill="1" applyAlignment="1">
      <alignment horizontal="center" wrapText="1"/>
    </xf>
    <xf numFmtId="0" fontId="3" fillId="3" borderId="0" xfId="0" applyFont="1" applyFill="1" applyAlignment="1">
      <alignment horizontal="center" wrapText="1"/>
    </xf>
    <xf numFmtId="0" fontId="23" fillId="0" borderId="0" xfId="0" applyFont="1" applyFill="1" applyAlignment="1">
      <alignment horizontal="center" wrapText="1"/>
    </xf>
    <xf numFmtId="0" fontId="3" fillId="2" borderId="0" xfId="0" applyFont="1" applyFill="1" applyAlignment="1">
      <alignment horizontal="center" wrapText="1"/>
    </xf>
    <xf numFmtId="177" fontId="16" fillId="0" borderId="0" xfId="0" applyNumberFormat="1" applyFont="1" applyFill="1" applyAlignment="1">
      <alignment horizontal="center" vertical="center" wrapText="1"/>
    </xf>
    <xf numFmtId="176" fontId="16" fillId="0" borderId="0" xfId="0" applyNumberFormat="1" applyFont="1" applyFill="1" applyAlignment="1">
      <alignment horizontal="center" vertical="center" wrapText="1"/>
    </xf>
    <xf numFmtId="0" fontId="24" fillId="0" borderId="0" xfId="0" applyFont="1" applyFill="1" applyAlignment="1">
      <alignment horizontal="center" vertical="center" wrapText="1"/>
    </xf>
    <xf numFmtId="176" fontId="18" fillId="0" borderId="0" xfId="0" applyNumberFormat="1" applyFont="1" applyFill="1" applyAlignment="1">
      <alignment horizontal="center" vertical="center" wrapText="1"/>
    </xf>
    <xf numFmtId="176" fontId="10" fillId="0" borderId="1" xfId="0" applyNumberFormat="1" applyFont="1" applyFill="1" applyBorder="1" applyAlignment="1">
      <alignment horizontal="center" vertical="center" wrapText="1"/>
    </xf>
    <xf numFmtId="176" fontId="19" fillId="0" borderId="4" xfId="0" applyNumberFormat="1" applyFont="1" applyFill="1" applyBorder="1" applyAlignment="1">
      <alignment horizontal="center" vertical="center" wrapText="1"/>
    </xf>
    <xf numFmtId="0" fontId="10" fillId="2" borderId="2" xfId="0" applyNumberFormat="1" applyFont="1" applyFill="1" applyBorder="1" applyAlignment="1">
      <alignment horizontal="center" vertical="center" wrapText="1"/>
    </xf>
    <xf numFmtId="177" fontId="19" fillId="2" borderId="2"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176" fontId="19" fillId="2" borderId="1" xfId="0" applyNumberFormat="1" applyFont="1" applyFill="1" applyBorder="1" applyAlignment="1">
      <alignment horizontal="center" vertical="center" wrapText="1"/>
    </xf>
    <xf numFmtId="176" fontId="1"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xf>
    <xf numFmtId="178"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20" fillId="0" borderId="11" xfId="0" applyFont="1" applyFill="1" applyBorder="1" applyAlignment="1">
      <alignment horizontal="center" vertical="center" wrapText="1"/>
    </xf>
    <xf numFmtId="176" fontId="20" fillId="0" borderId="1"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49" fontId="3" fillId="0" borderId="1" xfId="0" applyNumberFormat="1" applyFont="1" applyFill="1" applyBorder="1" applyAlignment="1" applyProtection="1">
      <alignment horizontal="center" vertical="center" wrapText="1"/>
    </xf>
    <xf numFmtId="176" fontId="3" fillId="0" borderId="1" xfId="0" applyNumberFormat="1" applyFont="1" applyFill="1" applyBorder="1" applyAlignment="1" applyProtection="1">
      <alignment horizontal="center" vertical="center" wrapText="1"/>
    </xf>
    <xf numFmtId="0" fontId="17" fillId="0" borderId="11" xfId="0" applyFont="1" applyFill="1" applyBorder="1" applyAlignment="1">
      <alignment horizontal="center" vertical="center" wrapText="1"/>
    </xf>
    <xf numFmtId="176" fontId="20" fillId="0" borderId="1" xfId="0" applyNumberFormat="1" applyFont="1" applyFill="1" applyBorder="1" applyAlignment="1" applyProtection="1">
      <alignment horizontal="center" vertical="center" wrapText="1"/>
    </xf>
    <xf numFmtId="176" fontId="20" fillId="0" borderId="1" xfId="0" applyNumberFormat="1" applyFont="1" applyBorder="1" applyAlignment="1">
      <alignment horizontal="center" vertical="center" wrapText="1"/>
    </xf>
    <xf numFmtId="0" fontId="25" fillId="3" borderId="1" xfId="0" applyFont="1" applyFill="1" applyBorder="1" applyAlignment="1">
      <alignment horizontal="center" vertical="center" wrapText="1"/>
    </xf>
    <xf numFmtId="0" fontId="25" fillId="3" borderId="1" xfId="0" applyFont="1" applyFill="1" applyBorder="1" applyAlignment="1">
      <alignment horizontal="left" vertical="center" wrapText="1"/>
    </xf>
    <xf numFmtId="177" fontId="20" fillId="0" borderId="1" xfId="0" applyNumberFormat="1" applyFont="1" applyFill="1" applyBorder="1" applyAlignment="1" applyProtection="1">
      <alignment horizontal="left" vertical="center" wrapText="1"/>
    </xf>
    <xf numFmtId="0" fontId="20" fillId="0" borderId="1" xfId="0" applyFont="1" applyFill="1" applyBorder="1" applyAlignment="1" applyProtection="1">
      <alignment horizontal="left" vertical="center" wrapText="1"/>
    </xf>
    <xf numFmtId="0" fontId="20" fillId="0" borderId="20" xfId="0" applyFont="1" applyFill="1" applyBorder="1" applyAlignment="1" applyProtection="1">
      <alignment horizontal="left" vertical="center" wrapText="1"/>
    </xf>
    <xf numFmtId="49" fontId="20" fillId="0" borderId="20" xfId="0" applyNumberFormat="1" applyFont="1" applyFill="1" applyBorder="1" applyAlignment="1" applyProtection="1">
      <alignment horizontal="center" vertical="center" wrapText="1"/>
    </xf>
    <xf numFmtId="49" fontId="26" fillId="0" borderId="20" xfId="0" applyNumberFormat="1" applyFont="1" applyFill="1" applyBorder="1" applyAlignment="1" applyProtection="1">
      <alignment horizontal="center" vertical="center" wrapText="1"/>
    </xf>
    <xf numFmtId="49" fontId="20" fillId="0" borderId="20" xfId="0" applyNumberFormat="1" applyFont="1" applyFill="1" applyBorder="1" applyAlignment="1" applyProtection="1">
      <alignment horizontal="left" vertical="center" wrapText="1"/>
    </xf>
    <xf numFmtId="176" fontId="27" fillId="0" borderId="20" xfId="0" applyNumberFormat="1" applyFont="1" applyFill="1" applyBorder="1" applyAlignment="1" applyProtection="1">
      <alignment horizontal="center" vertical="center" wrapText="1"/>
    </xf>
    <xf numFmtId="176" fontId="27" fillId="0" borderId="1" xfId="0" applyNumberFormat="1" applyFont="1" applyFill="1" applyBorder="1" applyAlignment="1">
      <alignment horizontal="center" vertical="center" wrapText="1"/>
    </xf>
    <xf numFmtId="0" fontId="3" fillId="0" borderId="18" xfId="0" applyFont="1" applyFill="1" applyBorder="1" applyAlignment="1" applyProtection="1">
      <alignment horizontal="left" vertical="center" wrapText="1"/>
    </xf>
    <xf numFmtId="49" fontId="3" fillId="0" borderId="18" xfId="0" applyNumberFormat="1" applyFont="1" applyFill="1" applyBorder="1" applyAlignment="1" applyProtection="1">
      <alignment horizontal="center" vertical="center" wrapText="1"/>
    </xf>
    <xf numFmtId="176" fontId="10" fillId="0" borderId="19" xfId="0" applyNumberFormat="1" applyFont="1" applyFill="1" applyBorder="1" applyAlignment="1">
      <alignment horizontal="center" vertical="center" wrapText="1"/>
    </xf>
    <xf numFmtId="176" fontId="10" fillId="0" borderId="21" xfId="0" applyNumberFormat="1" applyFont="1" applyFill="1" applyBorder="1" applyAlignment="1">
      <alignment horizontal="center" vertical="center" wrapText="1"/>
    </xf>
    <xf numFmtId="176" fontId="10" fillId="0" borderId="22" xfId="0" applyNumberFormat="1"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2" borderId="4" xfId="0" applyFont="1" applyFill="1" applyBorder="1" applyAlignment="1">
      <alignment horizontal="center" vertical="center" wrapText="1"/>
    </xf>
    <xf numFmtId="49" fontId="3" fillId="0" borderId="1" xfId="0" applyNumberFormat="1" applyFont="1" applyFill="1" applyBorder="1" applyAlignment="1" applyProtection="1">
      <alignment horizontal="justify" vertical="center" wrapText="1"/>
    </xf>
    <xf numFmtId="49" fontId="3" fillId="0" borderId="4" xfId="0" applyNumberFormat="1" applyFont="1" applyFill="1" applyBorder="1" applyAlignment="1" applyProtection="1">
      <alignment horizontal="center" vertical="center" wrapText="1"/>
    </xf>
    <xf numFmtId="0" fontId="3" fillId="0" borderId="1" xfId="0" applyFont="1" applyBorder="1" applyAlignment="1">
      <alignment horizontal="center" vertical="center" wrapText="1"/>
    </xf>
    <xf numFmtId="49" fontId="20" fillId="0" borderId="1" xfId="0" applyNumberFormat="1" applyFont="1" applyBorder="1" applyAlignment="1">
      <alignment horizontal="center" vertical="center" wrapText="1"/>
    </xf>
    <xf numFmtId="176" fontId="3" fillId="0" borderId="1" xfId="0" applyNumberFormat="1" applyFont="1" applyFill="1" applyBorder="1" applyAlignment="1">
      <alignment horizontal="left" vertical="center" wrapText="1"/>
    </xf>
    <xf numFmtId="0" fontId="3" fillId="0" borderId="1" xfId="0" applyFont="1" applyFill="1" applyBorder="1" applyAlignment="1">
      <alignment horizontal="justify" vertical="center" wrapText="1"/>
    </xf>
    <xf numFmtId="176" fontId="20" fillId="0" borderId="20" xfId="0" applyNumberFormat="1" applyFont="1" applyFill="1" applyBorder="1" applyAlignment="1" applyProtection="1">
      <alignment horizontal="left" vertical="center" wrapText="1"/>
    </xf>
    <xf numFmtId="0" fontId="20" fillId="0" borderId="4" xfId="0" applyFont="1" applyFill="1" applyBorder="1" applyAlignment="1">
      <alignment horizontal="center" vertical="center" wrapText="1"/>
    </xf>
    <xf numFmtId="0" fontId="3" fillId="0" borderId="18" xfId="0" applyFont="1" applyFill="1" applyBorder="1" applyAlignment="1" applyProtection="1">
      <alignment horizontal="center" vertical="center" wrapText="1"/>
    </xf>
    <xf numFmtId="0" fontId="28"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20" fillId="0" borderId="18" xfId="0" applyFont="1" applyFill="1" applyBorder="1" applyAlignment="1" applyProtection="1">
      <alignment horizontal="left" vertical="center" wrapText="1"/>
    </xf>
    <xf numFmtId="0" fontId="17" fillId="0" borderId="1" xfId="0" applyFont="1" applyFill="1" applyBorder="1" applyAlignment="1">
      <alignment horizontal="left" vertical="center" wrapText="1"/>
    </xf>
    <xf numFmtId="0" fontId="27" fillId="0" borderId="1" xfId="0" applyFont="1" applyFill="1" applyBorder="1" applyAlignment="1">
      <alignment horizontal="center" vertical="center" wrapText="1"/>
    </xf>
    <xf numFmtId="49" fontId="3" fillId="0" borderId="18" xfId="0" applyNumberFormat="1" applyFont="1" applyFill="1" applyBorder="1" applyAlignment="1" applyProtection="1">
      <alignment horizontal="left" vertical="center" wrapText="1"/>
    </xf>
    <xf numFmtId="0" fontId="17" fillId="0" borderId="1" xfId="0"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3" fillId="0" borderId="9" xfId="0" applyFont="1" applyFill="1" applyBorder="1" applyAlignment="1" applyProtection="1">
      <alignment horizontal="left" vertical="center" wrapText="1"/>
    </xf>
    <xf numFmtId="0" fontId="3" fillId="0" borderId="0" xfId="0" applyFont="1" applyFill="1" applyBorder="1" applyAlignment="1" applyProtection="1">
      <alignment horizontal="center" vertical="center" wrapText="1"/>
    </xf>
    <xf numFmtId="0" fontId="1" fillId="0" borderId="0" xfId="0" applyFont="1" applyFill="1" applyAlignment="1">
      <alignment horizontal="center"/>
    </xf>
    <xf numFmtId="0" fontId="12" fillId="3" borderId="0" xfId="0" applyFont="1" applyFill="1" applyAlignment="1">
      <alignment horizontal="center" wrapText="1"/>
    </xf>
    <xf numFmtId="176" fontId="1" fillId="0" borderId="0" xfId="0" applyNumberFormat="1" applyFont="1" applyFill="1" applyAlignment="1">
      <alignment horizontal="center"/>
    </xf>
    <xf numFmtId="0" fontId="17" fillId="0" borderId="0" xfId="0" applyFont="1" applyFill="1" applyAlignment="1">
      <alignment horizontal="left" vertical="center" wrapText="1"/>
    </xf>
    <xf numFmtId="0" fontId="19" fillId="0" borderId="6" xfId="0" applyFont="1" applyFill="1" applyBorder="1" applyAlignment="1">
      <alignment horizontal="center" vertical="center" wrapText="1"/>
    </xf>
    <xf numFmtId="0" fontId="1"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xf>
    <xf numFmtId="0" fontId="25" fillId="0" borderId="1" xfId="0"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176" fontId="1" fillId="0" borderId="6" xfId="0" applyNumberFormat="1" applyFont="1" applyFill="1" applyBorder="1" applyAlignment="1">
      <alignment horizontal="center" vertical="center"/>
    </xf>
    <xf numFmtId="176" fontId="1" fillId="0" borderId="1" xfId="0" applyNumberFormat="1" applyFont="1" applyFill="1" applyBorder="1" applyAlignment="1" applyProtection="1">
      <alignment horizontal="left" vertical="center" wrapText="1"/>
    </xf>
    <xf numFmtId="0" fontId="29" fillId="0" borderId="1" xfId="0" applyFont="1" applyFill="1" applyBorder="1" applyAlignment="1">
      <alignment horizontal="center" vertical="center" wrapText="1"/>
    </xf>
    <xf numFmtId="0" fontId="3" fillId="0" borderId="1" xfId="49" applyFont="1" applyFill="1" applyBorder="1" applyAlignment="1">
      <alignment horizontal="center" vertical="center" wrapText="1"/>
    </xf>
    <xf numFmtId="0" fontId="3" fillId="0" borderId="24" xfId="0" applyFont="1" applyFill="1" applyBorder="1" applyAlignment="1">
      <alignment horizontal="center" vertical="center" wrapText="1"/>
    </xf>
    <xf numFmtId="176" fontId="29" fillId="0" borderId="18" xfId="0" applyNumberFormat="1" applyFont="1" applyFill="1" applyBorder="1" applyAlignment="1" applyProtection="1">
      <alignment horizontal="center" vertical="center" wrapText="1"/>
    </xf>
    <xf numFmtId="176" fontId="3" fillId="0" borderId="18"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176" fontId="30" fillId="0" borderId="1" xfId="0" applyNumberFormat="1" applyFont="1" applyFill="1" applyBorder="1" applyAlignment="1">
      <alignment horizontal="center" vertical="center" wrapText="1"/>
    </xf>
    <xf numFmtId="49" fontId="1" fillId="0" borderId="1" xfId="0" applyNumberFormat="1" applyFont="1" applyFill="1" applyBorder="1" applyAlignment="1" applyProtection="1">
      <alignment horizontal="justify" vertical="center" wrapText="1"/>
    </xf>
    <xf numFmtId="49" fontId="1" fillId="0" borderId="1" xfId="0" applyNumberFormat="1" applyFont="1" applyFill="1" applyBorder="1" applyAlignment="1" applyProtection="1">
      <alignment horizontal="center" vertical="center" wrapText="1"/>
    </xf>
    <xf numFmtId="49" fontId="20" fillId="0" borderId="1" xfId="0" applyNumberFormat="1" applyFont="1" applyFill="1" applyBorder="1" applyAlignment="1" applyProtection="1">
      <alignment horizontal="justify" vertical="center" wrapText="1"/>
    </xf>
    <xf numFmtId="176" fontId="1" fillId="0" borderId="1" xfId="0" applyNumberFormat="1" applyFont="1" applyFill="1" applyBorder="1" applyAlignment="1" applyProtection="1">
      <alignment horizontal="justify" vertical="center" wrapText="1"/>
    </xf>
    <xf numFmtId="49" fontId="20" fillId="0" borderId="1" xfId="0" applyNumberFormat="1" applyFont="1" applyFill="1" applyBorder="1" applyAlignment="1" applyProtection="1">
      <alignment vertical="center" wrapText="1"/>
    </xf>
    <xf numFmtId="0" fontId="12" fillId="0" borderId="1" xfId="0" applyFont="1" applyFill="1" applyBorder="1" applyAlignment="1">
      <alignment horizontal="center" vertical="center" wrapText="1"/>
    </xf>
    <xf numFmtId="176" fontId="3" fillId="0" borderId="1" xfId="0" applyNumberFormat="1" applyFont="1" applyFill="1" applyBorder="1" applyAlignment="1" applyProtection="1">
      <alignment vertical="center" wrapText="1"/>
    </xf>
    <xf numFmtId="0" fontId="1" fillId="0" borderId="1" xfId="0" applyNumberFormat="1" applyFont="1" applyFill="1" applyBorder="1" applyAlignment="1">
      <alignment horizontal="center" vertical="center" wrapText="1"/>
    </xf>
  </cellXfs>
  <cellStyles count="7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8" xfId="50"/>
    <cellStyle name="常规 7" xfId="51"/>
    <cellStyle name="好_3汇总表" xfId="52"/>
    <cellStyle name="㼿㼿" xfId="53"/>
    <cellStyle name="_ET_STYLE_NoName_00_" xfId="54"/>
    <cellStyle name="?" xfId="55"/>
    <cellStyle name="㼿" xfId="56"/>
    <cellStyle name="常规 13" xfId="57"/>
    <cellStyle name="常规_四川省2011年重点项目建议计划表-新开工" xfId="58"/>
    <cellStyle name="常规 2" xfId="59"/>
    <cellStyle name="常规 11" xfId="60"/>
    <cellStyle name="常规 3" xfId="61"/>
    <cellStyle name="㼿㼿?" xfId="62"/>
    <cellStyle name="常规 4" xfId="63"/>
    <cellStyle name="常规 9" xfId="64"/>
    <cellStyle name="Normal" xfId="65"/>
    <cellStyle name="常规 10" xfId="66"/>
    <cellStyle name="常规 6" xfId="67"/>
    <cellStyle name="常规 12" xfId="68"/>
    <cellStyle name="?_四川省2011年续建重点项目计划表-导出_44——排序-赵" xfId="69"/>
    <cellStyle name="?_四川省2011年续建重点项目计划表-1修改" xfId="70"/>
    <cellStyle name="常规 5" xfId="71"/>
    <cellStyle name="常规 14" xfId="72"/>
    <cellStyle name="㼿㼿㼿㼿" xfId="73"/>
    <cellStyle name="?_四川省2011年开工重点项目计划表-导出1211" xfId="74"/>
    <cellStyle name="差_3汇总表" xfId="75"/>
    <cellStyle name="㼿㼿㼿㼿㼿㼿㼿" xfId="76"/>
  </cellStyles>
  <dxfs count="2">
    <dxf>
      <font>
        <color rgb="FF9C0006"/>
      </font>
      <fill>
        <patternFill patternType="solid">
          <bgColor rgb="FFFFC7CE"/>
        </patternFill>
      </fill>
    </dxf>
    <dxf>
      <fill>
        <patternFill patternType="solid">
          <bgColor rgb="FFFF0000"/>
        </patternFill>
      </fill>
    </dxf>
  </dxfs>
  <tableStyles count="0" defaultTableStyle="TableStyleMedium2" defaultPivotStyle="PivotStyleLight16"/>
  <colors>
    <mruColors>
      <color rgb="0092D050"/>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17</xdr:row>
      <xdr:rowOff>0</xdr:rowOff>
    </xdr:from>
    <xdr:to>
      <xdr:col>4</xdr:col>
      <xdr:colOff>743585</xdr:colOff>
      <xdr:row>18</xdr:row>
      <xdr:rowOff>146050</xdr:rowOff>
    </xdr:to>
    <xdr:pic>
      <xdr:nvPicPr>
        <xdr:cNvPr id="950416" name="Picture 15316" descr="clip_image47879"/>
        <xdr:cNvPicPr/>
      </xdr:nvPicPr>
      <xdr:blipFill>
        <a:blip r:embed="rId1"/>
        <a:stretch>
          <a:fillRect/>
        </a:stretch>
      </xdr:blipFill>
      <xdr:spPr>
        <a:xfrm>
          <a:off x="3289300" y="7861300"/>
          <a:ext cx="743585" cy="146050"/>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18</xdr:row>
      <xdr:rowOff>146050</xdr:rowOff>
    </xdr:to>
    <xdr:pic>
      <xdr:nvPicPr>
        <xdr:cNvPr id="950417" name="Picture 15347" descr="clip_image47946"/>
        <xdr:cNvPicPr/>
      </xdr:nvPicPr>
      <xdr:blipFill>
        <a:blip r:embed="rId2"/>
        <a:stretch>
          <a:fillRect/>
        </a:stretch>
      </xdr:blipFill>
      <xdr:spPr>
        <a:xfrm>
          <a:off x="3289300" y="7861300"/>
          <a:ext cx="743585" cy="146050"/>
        </a:xfrm>
        <a:prstGeom prst="rect">
          <a:avLst/>
        </a:prstGeom>
        <a:noFill/>
        <a:ln w="9525">
          <a:noFill/>
        </a:ln>
      </xdr:spPr>
    </xdr:pic>
    <xdr:clientData/>
  </xdr:twoCellAnchor>
  <xdr:twoCellAnchor editAs="oneCell">
    <xdr:from>
      <xdr:col>4</xdr:col>
      <xdr:colOff>0</xdr:colOff>
      <xdr:row>17</xdr:row>
      <xdr:rowOff>0</xdr:rowOff>
    </xdr:from>
    <xdr:to>
      <xdr:col>4</xdr:col>
      <xdr:colOff>727710</xdr:colOff>
      <xdr:row>18</xdr:row>
      <xdr:rowOff>155575</xdr:rowOff>
    </xdr:to>
    <xdr:pic>
      <xdr:nvPicPr>
        <xdr:cNvPr id="950418" name="Picture 15316" descr="clip_image47879"/>
        <xdr:cNvPicPr/>
      </xdr:nvPicPr>
      <xdr:blipFill>
        <a:blip r:embed="rId1"/>
        <a:stretch>
          <a:fillRect/>
        </a:stretch>
      </xdr:blipFill>
      <xdr:spPr>
        <a:xfrm>
          <a:off x="3289300" y="7861300"/>
          <a:ext cx="727710" cy="155575"/>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18</xdr:row>
      <xdr:rowOff>155575</xdr:rowOff>
    </xdr:to>
    <xdr:pic>
      <xdr:nvPicPr>
        <xdr:cNvPr id="950419" name="Picture 15347" descr="clip_image47946"/>
        <xdr:cNvPicPr/>
      </xdr:nvPicPr>
      <xdr:blipFill>
        <a:blip r:embed="rId2"/>
        <a:stretch>
          <a:fillRect/>
        </a:stretch>
      </xdr:blipFill>
      <xdr:spPr>
        <a:xfrm>
          <a:off x="3289300" y="7861300"/>
          <a:ext cx="743585" cy="155575"/>
        </a:xfrm>
        <a:prstGeom prst="rect">
          <a:avLst/>
        </a:prstGeom>
        <a:noFill/>
        <a:ln w="9525">
          <a:noFill/>
        </a:ln>
      </xdr:spPr>
    </xdr:pic>
    <xdr:clientData/>
  </xdr:twoCellAnchor>
  <xdr:twoCellAnchor editAs="oneCell">
    <xdr:from>
      <xdr:col>4</xdr:col>
      <xdr:colOff>0</xdr:colOff>
      <xdr:row>17</xdr:row>
      <xdr:rowOff>126365</xdr:rowOff>
    </xdr:from>
    <xdr:to>
      <xdr:col>4</xdr:col>
      <xdr:colOff>743585</xdr:colOff>
      <xdr:row>18</xdr:row>
      <xdr:rowOff>267335</xdr:rowOff>
    </xdr:to>
    <xdr:pic>
      <xdr:nvPicPr>
        <xdr:cNvPr id="950420" name="Picture 15316" descr="clip_image47879"/>
        <xdr:cNvPicPr/>
      </xdr:nvPicPr>
      <xdr:blipFill>
        <a:blip r:embed="rId1"/>
        <a:stretch>
          <a:fillRect/>
        </a:stretch>
      </xdr:blipFill>
      <xdr:spPr>
        <a:xfrm>
          <a:off x="3289300" y="7861300"/>
          <a:ext cx="743585" cy="267335"/>
        </a:xfrm>
        <a:prstGeom prst="rect">
          <a:avLst/>
        </a:prstGeom>
        <a:noFill/>
        <a:ln w="9525">
          <a:noFill/>
        </a:ln>
      </xdr:spPr>
    </xdr:pic>
    <xdr:clientData/>
  </xdr:twoCellAnchor>
  <xdr:twoCellAnchor editAs="oneCell">
    <xdr:from>
      <xdr:col>4</xdr:col>
      <xdr:colOff>0</xdr:colOff>
      <xdr:row>17</xdr:row>
      <xdr:rowOff>126365</xdr:rowOff>
    </xdr:from>
    <xdr:to>
      <xdr:col>4</xdr:col>
      <xdr:colOff>743585</xdr:colOff>
      <xdr:row>18</xdr:row>
      <xdr:rowOff>267335</xdr:rowOff>
    </xdr:to>
    <xdr:pic>
      <xdr:nvPicPr>
        <xdr:cNvPr id="950421" name="Picture 15347" descr="clip_image47946"/>
        <xdr:cNvPicPr/>
      </xdr:nvPicPr>
      <xdr:blipFill>
        <a:blip r:embed="rId2"/>
        <a:stretch>
          <a:fillRect/>
        </a:stretch>
      </xdr:blipFill>
      <xdr:spPr>
        <a:xfrm>
          <a:off x="3289300" y="7861300"/>
          <a:ext cx="743585" cy="267335"/>
        </a:xfrm>
        <a:prstGeom prst="rect">
          <a:avLst/>
        </a:prstGeom>
        <a:noFill/>
        <a:ln w="9525">
          <a:noFill/>
        </a:ln>
      </xdr:spPr>
    </xdr:pic>
    <xdr:clientData/>
  </xdr:twoCellAnchor>
  <xdr:twoCellAnchor editAs="oneCell">
    <xdr:from>
      <xdr:col>4</xdr:col>
      <xdr:colOff>0</xdr:colOff>
      <xdr:row>17</xdr:row>
      <xdr:rowOff>126365</xdr:rowOff>
    </xdr:from>
    <xdr:to>
      <xdr:col>4</xdr:col>
      <xdr:colOff>727710</xdr:colOff>
      <xdr:row>18</xdr:row>
      <xdr:rowOff>281940</xdr:rowOff>
    </xdr:to>
    <xdr:pic>
      <xdr:nvPicPr>
        <xdr:cNvPr id="950422" name="Picture 15316" descr="clip_image47879"/>
        <xdr:cNvPicPr/>
      </xdr:nvPicPr>
      <xdr:blipFill>
        <a:blip r:embed="rId1"/>
        <a:stretch>
          <a:fillRect/>
        </a:stretch>
      </xdr:blipFill>
      <xdr:spPr>
        <a:xfrm>
          <a:off x="3289300" y="7861300"/>
          <a:ext cx="727710" cy="281940"/>
        </a:xfrm>
        <a:prstGeom prst="rect">
          <a:avLst/>
        </a:prstGeom>
        <a:noFill/>
        <a:ln w="9525">
          <a:noFill/>
        </a:ln>
      </xdr:spPr>
    </xdr:pic>
    <xdr:clientData/>
  </xdr:twoCellAnchor>
  <xdr:twoCellAnchor editAs="oneCell">
    <xdr:from>
      <xdr:col>4</xdr:col>
      <xdr:colOff>0</xdr:colOff>
      <xdr:row>17</xdr:row>
      <xdr:rowOff>126365</xdr:rowOff>
    </xdr:from>
    <xdr:to>
      <xdr:col>4</xdr:col>
      <xdr:colOff>743585</xdr:colOff>
      <xdr:row>18</xdr:row>
      <xdr:rowOff>281940</xdr:rowOff>
    </xdr:to>
    <xdr:pic>
      <xdr:nvPicPr>
        <xdr:cNvPr id="950423" name="Picture 15347" descr="clip_image47946"/>
        <xdr:cNvPicPr/>
      </xdr:nvPicPr>
      <xdr:blipFill>
        <a:blip r:embed="rId2"/>
        <a:stretch>
          <a:fillRect/>
        </a:stretch>
      </xdr:blipFill>
      <xdr:spPr>
        <a:xfrm>
          <a:off x="3289300" y="7861300"/>
          <a:ext cx="743585" cy="281940"/>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18</xdr:row>
      <xdr:rowOff>393700</xdr:rowOff>
    </xdr:to>
    <xdr:pic>
      <xdr:nvPicPr>
        <xdr:cNvPr id="950424" name="Picture 15316" descr="clip_image47879"/>
        <xdr:cNvPicPr/>
      </xdr:nvPicPr>
      <xdr:blipFill>
        <a:blip r:embed="rId1"/>
        <a:stretch>
          <a:fillRect/>
        </a:stretch>
      </xdr:blipFill>
      <xdr:spPr>
        <a:xfrm>
          <a:off x="3289300" y="7861300"/>
          <a:ext cx="743585" cy="393700"/>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18</xdr:row>
      <xdr:rowOff>393700</xdr:rowOff>
    </xdr:to>
    <xdr:pic>
      <xdr:nvPicPr>
        <xdr:cNvPr id="950425" name="Picture 15347" descr="clip_image47946"/>
        <xdr:cNvPicPr/>
      </xdr:nvPicPr>
      <xdr:blipFill>
        <a:blip r:embed="rId2"/>
        <a:stretch>
          <a:fillRect/>
        </a:stretch>
      </xdr:blipFill>
      <xdr:spPr>
        <a:xfrm>
          <a:off x="3289300" y="7861300"/>
          <a:ext cx="743585" cy="393700"/>
        </a:xfrm>
        <a:prstGeom prst="rect">
          <a:avLst/>
        </a:prstGeom>
        <a:noFill/>
        <a:ln w="9525">
          <a:noFill/>
        </a:ln>
      </xdr:spPr>
    </xdr:pic>
    <xdr:clientData/>
  </xdr:twoCellAnchor>
  <xdr:twoCellAnchor editAs="oneCell">
    <xdr:from>
      <xdr:col>4</xdr:col>
      <xdr:colOff>0</xdr:colOff>
      <xdr:row>17</xdr:row>
      <xdr:rowOff>0</xdr:rowOff>
    </xdr:from>
    <xdr:to>
      <xdr:col>4</xdr:col>
      <xdr:colOff>727710</xdr:colOff>
      <xdr:row>18</xdr:row>
      <xdr:rowOff>408305</xdr:rowOff>
    </xdr:to>
    <xdr:pic>
      <xdr:nvPicPr>
        <xdr:cNvPr id="950426" name="Picture 15316" descr="clip_image47879"/>
        <xdr:cNvPicPr/>
      </xdr:nvPicPr>
      <xdr:blipFill>
        <a:blip r:embed="rId1"/>
        <a:stretch>
          <a:fillRect/>
        </a:stretch>
      </xdr:blipFill>
      <xdr:spPr>
        <a:xfrm>
          <a:off x="3289300" y="7861300"/>
          <a:ext cx="727710" cy="408305"/>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18</xdr:row>
      <xdr:rowOff>408305</xdr:rowOff>
    </xdr:to>
    <xdr:pic>
      <xdr:nvPicPr>
        <xdr:cNvPr id="950427" name="Picture 15347" descr="clip_image47946"/>
        <xdr:cNvPicPr/>
      </xdr:nvPicPr>
      <xdr:blipFill>
        <a:blip r:embed="rId2"/>
        <a:stretch>
          <a:fillRect/>
        </a:stretch>
      </xdr:blipFill>
      <xdr:spPr>
        <a:xfrm>
          <a:off x="3289300" y="7861300"/>
          <a:ext cx="743585" cy="408305"/>
        </a:xfrm>
        <a:prstGeom prst="rect">
          <a:avLst/>
        </a:prstGeom>
        <a:noFill/>
        <a:ln w="9525">
          <a:noFill/>
        </a:ln>
      </xdr:spPr>
    </xdr:pic>
    <xdr:clientData/>
  </xdr:twoCellAnchor>
  <xdr:twoCellAnchor editAs="oneCell">
    <xdr:from>
      <xdr:col>4</xdr:col>
      <xdr:colOff>0</xdr:colOff>
      <xdr:row>17</xdr:row>
      <xdr:rowOff>0</xdr:rowOff>
    </xdr:from>
    <xdr:to>
      <xdr:col>4</xdr:col>
      <xdr:colOff>746760</xdr:colOff>
      <xdr:row>18</xdr:row>
      <xdr:rowOff>24130</xdr:rowOff>
    </xdr:to>
    <xdr:pic>
      <xdr:nvPicPr>
        <xdr:cNvPr id="950428" name="图片 308"/>
        <xdr:cNvPicPr/>
      </xdr:nvPicPr>
      <xdr:blipFill>
        <a:blip r:embed="rId2"/>
        <a:stretch>
          <a:fillRect/>
        </a:stretch>
      </xdr:blipFill>
      <xdr:spPr>
        <a:xfrm>
          <a:off x="3289300" y="7861300"/>
          <a:ext cx="746760" cy="24130"/>
        </a:xfrm>
        <a:prstGeom prst="rect">
          <a:avLst/>
        </a:prstGeom>
        <a:noFill/>
        <a:ln w="9525">
          <a:noFill/>
        </a:ln>
      </xdr:spPr>
    </xdr:pic>
    <xdr:clientData/>
  </xdr:twoCellAnchor>
  <xdr:twoCellAnchor editAs="oneCell">
    <xdr:from>
      <xdr:col>4</xdr:col>
      <xdr:colOff>0</xdr:colOff>
      <xdr:row>17</xdr:row>
      <xdr:rowOff>0</xdr:rowOff>
    </xdr:from>
    <xdr:to>
      <xdr:col>4</xdr:col>
      <xdr:colOff>746760</xdr:colOff>
      <xdr:row>18</xdr:row>
      <xdr:rowOff>24130</xdr:rowOff>
    </xdr:to>
    <xdr:pic>
      <xdr:nvPicPr>
        <xdr:cNvPr id="950429" name="图片 329"/>
        <xdr:cNvPicPr/>
      </xdr:nvPicPr>
      <xdr:blipFill>
        <a:blip r:embed="rId1"/>
        <a:stretch>
          <a:fillRect/>
        </a:stretch>
      </xdr:blipFill>
      <xdr:spPr>
        <a:xfrm>
          <a:off x="3289300" y="7861300"/>
          <a:ext cx="746760" cy="24130"/>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18</xdr:row>
      <xdr:rowOff>262255</xdr:rowOff>
    </xdr:to>
    <xdr:pic>
      <xdr:nvPicPr>
        <xdr:cNvPr id="950430" name="Picture 15316" descr="clip_image47879"/>
        <xdr:cNvPicPr/>
      </xdr:nvPicPr>
      <xdr:blipFill>
        <a:blip r:embed="rId1"/>
        <a:stretch>
          <a:fillRect/>
        </a:stretch>
      </xdr:blipFill>
      <xdr:spPr>
        <a:xfrm>
          <a:off x="3289300" y="7861300"/>
          <a:ext cx="743585" cy="262255"/>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18</xdr:row>
      <xdr:rowOff>262255</xdr:rowOff>
    </xdr:to>
    <xdr:pic>
      <xdr:nvPicPr>
        <xdr:cNvPr id="950431" name="Picture 15347" descr="clip_image47946"/>
        <xdr:cNvPicPr/>
      </xdr:nvPicPr>
      <xdr:blipFill>
        <a:blip r:embed="rId2"/>
        <a:stretch>
          <a:fillRect/>
        </a:stretch>
      </xdr:blipFill>
      <xdr:spPr>
        <a:xfrm>
          <a:off x="3289300" y="7861300"/>
          <a:ext cx="743585" cy="262255"/>
        </a:xfrm>
        <a:prstGeom prst="rect">
          <a:avLst/>
        </a:prstGeom>
        <a:noFill/>
        <a:ln w="9525">
          <a:noFill/>
        </a:ln>
      </xdr:spPr>
    </xdr:pic>
    <xdr:clientData/>
  </xdr:twoCellAnchor>
  <xdr:twoCellAnchor editAs="oneCell">
    <xdr:from>
      <xdr:col>4</xdr:col>
      <xdr:colOff>0</xdr:colOff>
      <xdr:row>17</xdr:row>
      <xdr:rowOff>0</xdr:rowOff>
    </xdr:from>
    <xdr:to>
      <xdr:col>4</xdr:col>
      <xdr:colOff>727710</xdr:colOff>
      <xdr:row>18</xdr:row>
      <xdr:rowOff>281940</xdr:rowOff>
    </xdr:to>
    <xdr:pic>
      <xdr:nvPicPr>
        <xdr:cNvPr id="950432" name="Picture 15316" descr="clip_image47879"/>
        <xdr:cNvPicPr/>
      </xdr:nvPicPr>
      <xdr:blipFill>
        <a:blip r:embed="rId1"/>
        <a:stretch>
          <a:fillRect/>
        </a:stretch>
      </xdr:blipFill>
      <xdr:spPr>
        <a:xfrm>
          <a:off x="3289300" y="7861300"/>
          <a:ext cx="727710" cy="281940"/>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18</xdr:row>
      <xdr:rowOff>281940</xdr:rowOff>
    </xdr:to>
    <xdr:pic>
      <xdr:nvPicPr>
        <xdr:cNvPr id="950433" name="Picture 15347" descr="clip_image47946"/>
        <xdr:cNvPicPr/>
      </xdr:nvPicPr>
      <xdr:blipFill>
        <a:blip r:embed="rId2"/>
        <a:stretch>
          <a:fillRect/>
        </a:stretch>
      </xdr:blipFill>
      <xdr:spPr>
        <a:xfrm>
          <a:off x="3289300" y="7861300"/>
          <a:ext cx="743585" cy="281940"/>
        </a:xfrm>
        <a:prstGeom prst="rect">
          <a:avLst/>
        </a:prstGeom>
        <a:noFill/>
        <a:ln w="9525">
          <a:noFill/>
        </a:ln>
      </xdr:spPr>
    </xdr:pic>
    <xdr:clientData/>
  </xdr:twoCellAnchor>
  <xdr:twoCellAnchor editAs="oneCell">
    <xdr:from>
      <xdr:col>4</xdr:col>
      <xdr:colOff>0</xdr:colOff>
      <xdr:row>17</xdr:row>
      <xdr:rowOff>126365</xdr:rowOff>
    </xdr:from>
    <xdr:to>
      <xdr:col>4</xdr:col>
      <xdr:colOff>743585</xdr:colOff>
      <xdr:row>18</xdr:row>
      <xdr:rowOff>267335</xdr:rowOff>
    </xdr:to>
    <xdr:pic>
      <xdr:nvPicPr>
        <xdr:cNvPr id="950434" name="Picture 15316" descr="clip_image47879"/>
        <xdr:cNvPicPr/>
      </xdr:nvPicPr>
      <xdr:blipFill>
        <a:blip r:embed="rId1"/>
        <a:stretch>
          <a:fillRect/>
        </a:stretch>
      </xdr:blipFill>
      <xdr:spPr>
        <a:xfrm>
          <a:off x="3289300" y="7861300"/>
          <a:ext cx="743585" cy="267335"/>
        </a:xfrm>
        <a:prstGeom prst="rect">
          <a:avLst/>
        </a:prstGeom>
        <a:noFill/>
        <a:ln w="9525">
          <a:noFill/>
        </a:ln>
      </xdr:spPr>
    </xdr:pic>
    <xdr:clientData/>
  </xdr:twoCellAnchor>
  <xdr:twoCellAnchor editAs="oneCell">
    <xdr:from>
      <xdr:col>4</xdr:col>
      <xdr:colOff>0</xdr:colOff>
      <xdr:row>17</xdr:row>
      <xdr:rowOff>126365</xdr:rowOff>
    </xdr:from>
    <xdr:to>
      <xdr:col>4</xdr:col>
      <xdr:colOff>743585</xdr:colOff>
      <xdr:row>18</xdr:row>
      <xdr:rowOff>267335</xdr:rowOff>
    </xdr:to>
    <xdr:pic>
      <xdr:nvPicPr>
        <xdr:cNvPr id="950435" name="Picture 15347" descr="clip_image47946"/>
        <xdr:cNvPicPr/>
      </xdr:nvPicPr>
      <xdr:blipFill>
        <a:blip r:embed="rId2"/>
        <a:stretch>
          <a:fillRect/>
        </a:stretch>
      </xdr:blipFill>
      <xdr:spPr>
        <a:xfrm>
          <a:off x="3289300" y="7861300"/>
          <a:ext cx="743585" cy="267335"/>
        </a:xfrm>
        <a:prstGeom prst="rect">
          <a:avLst/>
        </a:prstGeom>
        <a:noFill/>
        <a:ln w="9525">
          <a:noFill/>
        </a:ln>
      </xdr:spPr>
    </xdr:pic>
    <xdr:clientData/>
  </xdr:twoCellAnchor>
  <xdr:twoCellAnchor editAs="oneCell">
    <xdr:from>
      <xdr:col>4</xdr:col>
      <xdr:colOff>0</xdr:colOff>
      <xdr:row>17</xdr:row>
      <xdr:rowOff>126365</xdr:rowOff>
    </xdr:from>
    <xdr:to>
      <xdr:col>4</xdr:col>
      <xdr:colOff>727710</xdr:colOff>
      <xdr:row>18</xdr:row>
      <xdr:rowOff>281940</xdr:rowOff>
    </xdr:to>
    <xdr:pic>
      <xdr:nvPicPr>
        <xdr:cNvPr id="950436" name="Picture 15316" descr="clip_image47879"/>
        <xdr:cNvPicPr/>
      </xdr:nvPicPr>
      <xdr:blipFill>
        <a:blip r:embed="rId1"/>
        <a:stretch>
          <a:fillRect/>
        </a:stretch>
      </xdr:blipFill>
      <xdr:spPr>
        <a:xfrm>
          <a:off x="3289300" y="7861300"/>
          <a:ext cx="727710" cy="281940"/>
        </a:xfrm>
        <a:prstGeom prst="rect">
          <a:avLst/>
        </a:prstGeom>
        <a:noFill/>
        <a:ln w="9525">
          <a:noFill/>
        </a:ln>
      </xdr:spPr>
    </xdr:pic>
    <xdr:clientData/>
  </xdr:twoCellAnchor>
  <xdr:twoCellAnchor editAs="oneCell">
    <xdr:from>
      <xdr:col>4</xdr:col>
      <xdr:colOff>0</xdr:colOff>
      <xdr:row>17</xdr:row>
      <xdr:rowOff>126365</xdr:rowOff>
    </xdr:from>
    <xdr:to>
      <xdr:col>4</xdr:col>
      <xdr:colOff>743585</xdr:colOff>
      <xdr:row>18</xdr:row>
      <xdr:rowOff>281940</xdr:rowOff>
    </xdr:to>
    <xdr:pic>
      <xdr:nvPicPr>
        <xdr:cNvPr id="950437" name="Picture 15347" descr="clip_image47946"/>
        <xdr:cNvPicPr/>
      </xdr:nvPicPr>
      <xdr:blipFill>
        <a:blip r:embed="rId2"/>
        <a:stretch>
          <a:fillRect/>
        </a:stretch>
      </xdr:blipFill>
      <xdr:spPr>
        <a:xfrm>
          <a:off x="3289300" y="7861300"/>
          <a:ext cx="743585" cy="281940"/>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18</xdr:row>
      <xdr:rowOff>520065</xdr:rowOff>
    </xdr:to>
    <xdr:pic>
      <xdr:nvPicPr>
        <xdr:cNvPr id="950438" name="Picture 15316" descr="clip_image47879"/>
        <xdr:cNvPicPr/>
      </xdr:nvPicPr>
      <xdr:blipFill>
        <a:blip r:embed="rId1"/>
        <a:stretch>
          <a:fillRect/>
        </a:stretch>
      </xdr:blipFill>
      <xdr:spPr>
        <a:xfrm>
          <a:off x="3289300" y="7861300"/>
          <a:ext cx="743585" cy="520065"/>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18</xdr:row>
      <xdr:rowOff>520065</xdr:rowOff>
    </xdr:to>
    <xdr:pic>
      <xdr:nvPicPr>
        <xdr:cNvPr id="950439" name="Picture 15347" descr="clip_image47946"/>
        <xdr:cNvPicPr/>
      </xdr:nvPicPr>
      <xdr:blipFill>
        <a:blip r:embed="rId2"/>
        <a:stretch>
          <a:fillRect/>
        </a:stretch>
      </xdr:blipFill>
      <xdr:spPr>
        <a:xfrm>
          <a:off x="3289300" y="7861300"/>
          <a:ext cx="743585" cy="520065"/>
        </a:xfrm>
        <a:prstGeom prst="rect">
          <a:avLst/>
        </a:prstGeom>
        <a:noFill/>
        <a:ln w="9525">
          <a:noFill/>
        </a:ln>
      </xdr:spPr>
    </xdr:pic>
    <xdr:clientData/>
  </xdr:twoCellAnchor>
  <xdr:twoCellAnchor editAs="oneCell">
    <xdr:from>
      <xdr:col>4</xdr:col>
      <xdr:colOff>0</xdr:colOff>
      <xdr:row>17</xdr:row>
      <xdr:rowOff>0</xdr:rowOff>
    </xdr:from>
    <xdr:to>
      <xdr:col>4</xdr:col>
      <xdr:colOff>727710</xdr:colOff>
      <xdr:row>18</xdr:row>
      <xdr:rowOff>539750</xdr:rowOff>
    </xdr:to>
    <xdr:pic>
      <xdr:nvPicPr>
        <xdr:cNvPr id="950440" name="Picture 15316" descr="clip_image47879"/>
        <xdr:cNvPicPr/>
      </xdr:nvPicPr>
      <xdr:blipFill>
        <a:blip r:embed="rId1"/>
        <a:stretch>
          <a:fillRect/>
        </a:stretch>
      </xdr:blipFill>
      <xdr:spPr>
        <a:xfrm>
          <a:off x="3289300" y="7861300"/>
          <a:ext cx="727710" cy="539750"/>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18</xdr:row>
      <xdr:rowOff>539750</xdr:rowOff>
    </xdr:to>
    <xdr:pic>
      <xdr:nvPicPr>
        <xdr:cNvPr id="950441" name="Picture 15347" descr="clip_image47946"/>
        <xdr:cNvPicPr/>
      </xdr:nvPicPr>
      <xdr:blipFill>
        <a:blip r:embed="rId2"/>
        <a:stretch>
          <a:fillRect/>
        </a:stretch>
      </xdr:blipFill>
      <xdr:spPr>
        <a:xfrm>
          <a:off x="3289300" y="7861300"/>
          <a:ext cx="743585" cy="539750"/>
        </a:xfrm>
        <a:prstGeom prst="rect">
          <a:avLst/>
        </a:prstGeom>
        <a:noFill/>
        <a:ln w="9525">
          <a:noFill/>
        </a:ln>
      </xdr:spPr>
    </xdr:pic>
    <xdr:clientData/>
  </xdr:twoCellAnchor>
  <xdr:twoCellAnchor editAs="oneCell">
    <xdr:from>
      <xdr:col>4</xdr:col>
      <xdr:colOff>0</xdr:colOff>
      <xdr:row>18</xdr:row>
      <xdr:rowOff>0</xdr:rowOff>
    </xdr:from>
    <xdr:to>
      <xdr:col>4</xdr:col>
      <xdr:colOff>743585</xdr:colOff>
      <xdr:row>18</xdr:row>
      <xdr:rowOff>19685</xdr:rowOff>
    </xdr:to>
    <xdr:pic>
      <xdr:nvPicPr>
        <xdr:cNvPr id="950442" name="Picture 15316" descr="clip_image47879"/>
        <xdr:cNvPicPr/>
      </xdr:nvPicPr>
      <xdr:blipFill>
        <a:blip r:embed="rId1"/>
        <a:stretch>
          <a:fillRect/>
        </a:stretch>
      </xdr:blipFill>
      <xdr:spPr>
        <a:xfrm>
          <a:off x="3289300" y="7861300"/>
          <a:ext cx="743585" cy="19685"/>
        </a:xfrm>
        <a:prstGeom prst="rect">
          <a:avLst/>
        </a:prstGeom>
        <a:noFill/>
        <a:ln w="9525">
          <a:noFill/>
        </a:ln>
      </xdr:spPr>
    </xdr:pic>
    <xdr:clientData/>
  </xdr:twoCellAnchor>
  <xdr:twoCellAnchor editAs="oneCell">
    <xdr:from>
      <xdr:col>4</xdr:col>
      <xdr:colOff>0</xdr:colOff>
      <xdr:row>18</xdr:row>
      <xdr:rowOff>0</xdr:rowOff>
    </xdr:from>
    <xdr:to>
      <xdr:col>4</xdr:col>
      <xdr:colOff>743585</xdr:colOff>
      <xdr:row>18</xdr:row>
      <xdr:rowOff>19685</xdr:rowOff>
    </xdr:to>
    <xdr:pic>
      <xdr:nvPicPr>
        <xdr:cNvPr id="950443" name="Picture 15347" descr="clip_image47946"/>
        <xdr:cNvPicPr/>
      </xdr:nvPicPr>
      <xdr:blipFill>
        <a:blip r:embed="rId2"/>
        <a:stretch>
          <a:fillRect/>
        </a:stretch>
      </xdr:blipFill>
      <xdr:spPr>
        <a:xfrm>
          <a:off x="3289300" y="7861300"/>
          <a:ext cx="743585" cy="19685"/>
        </a:xfrm>
        <a:prstGeom prst="rect">
          <a:avLst/>
        </a:prstGeom>
        <a:noFill/>
        <a:ln w="9525">
          <a:noFill/>
        </a:ln>
      </xdr:spPr>
    </xdr:pic>
    <xdr:clientData/>
  </xdr:twoCellAnchor>
  <xdr:twoCellAnchor editAs="oneCell">
    <xdr:from>
      <xdr:col>4</xdr:col>
      <xdr:colOff>0</xdr:colOff>
      <xdr:row>18</xdr:row>
      <xdr:rowOff>0</xdr:rowOff>
    </xdr:from>
    <xdr:to>
      <xdr:col>4</xdr:col>
      <xdr:colOff>727710</xdr:colOff>
      <xdr:row>18</xdr:row>
      <xdr:rowOff>29210</xdr:rowOff>
    </xdr:to>
    <xdr:pic>
      <xdr:nvPicPr>
        <xdr:cNvPr id="950444" name="Picture 15316" descr="clip_image47879"/>
        <xdr:cNvPicPr/>
      </xdr:nvPicPr>
      <xdr:blipFill>
        <a:blip r:embed="rId1"/>
        <a:stretch>
          <a:fillRect/>
        </a:stretch>
      </xdr:blipFill>
      <xdr:spPr>
        <a:xfrm>
          <a:off x="3289300" y="7861300"/>
          <a:ext cx="727710" cy="29210"/>
        </a:xfrm>
        <a:prstGeom prst="rect">
          <a:avLst/>
        </a:prstGeom>
        <a:noFill/>
        <a:ln w="9525">
          <a:noFill/>
        </a:ln>
      </xdr:spPr>
    </xdr:pic>
    <xdr:clientData/>
  </xdr:twoCellAnchor>
  <xdr:twoCellAnchor editAs="oneCell">
    <xdr:from>
      <xdr:col>4</xdr:col>
      <xdr:colOff>0</xdr:colOff>
      <xdr:row>18</xdr:row>
      <xdr:rowOff>0</xdr:rowOff>
    </xdr:from>
    <xdr:to>
      <xdr:col>4</xdr:col>
      <xdr:colOff>743585</xdr:colOff>
      <xdr:row>18</xdr:row>
      <xdr:rowOff>29210</xdr:rowOff>
    </xdr:to>
    <xdr:pic>
      <xdr:nvPicPr>
        <xdr:cNvPr id="950445" name="Picture 15347" descr="clip_image47946"/>
        <xdr:cNvPicPr/>
      </xdr:nvPicPr>
      <xdr:blipFill>
        <a:blip r:embed="rId2"/>
        <a:stretch>
          <a:fillRect/>
        </a:stretch>
      </xdr:blipFill>
      <xdr:spPr>
        <a:xfrm>
          <a:off x="3289300" y="7861300"/>
          <a:ext cx="743585" cy="29210"/>
        </a:xfrm>
        <a:prstGeom prst="rect">
          <a:avLst/>
        </a:prstGeom>
        <a:noFill/>
        <a:ln w="9525">
          <a:noFill/>
        </a:ln>
      </xdr:spPr>
    </xdr:pic>
    <xdr:clientData/>
  </xdr:twoCellAnchor>
  <xdr:twoCellAnchor editAs="oneCell">
    <xdr:from>
      <xdr:col>4</xdr:col>
      <xdr:colOff>0</xdr:colOff>
      <xdr:row>19</xdr:row>
      <xdr:rowOff>0</xdr:rowOff>
    </xdr:from>
    <xdr:to>
      <xdr:col>4</xdr:col>
      <xdr:colOff>746760</xdr:colOff>
      <xdr:row>19</xdr:row>
      <xdr:rowOff>29210</xdr:rowOff>
    </xdr:to>
    <xdr:pic>
      <xdr:nvPicPr>
        <xdr:cNvPr id="950446" name="Picture 15316" descr="clip_image47879"/>
        <xdr:cNvPicPr>
          <a:picLocks noChangeAspect="1"/>
        </xdr:cNvPicPr>
      </xdr:nvPicPr>
      <xdr:blipFill>
        <a:blip r:embed="rId1"/>
        <a:stretch>
          <a:fillRect/>
        </a:stretch>
      </xdr:blipFill>
      <xdr:spPr>
        <a:xfrm>
          <a:off x="3289300" y="9105900"/>
          <a:ext cx="746760" cy="29210"/>
        </a:xfrm>
        <a:prstGeom prst="rect">
          <a:avLst/>
        </a:prstGeom>
        <a:noFill/>
        <a:ln w="9525">
          <a:noFill/>
        </a:ln>
      </xdr:spPr>
    </xdr:pic>
    <xdr:clientData/>
  </xdr:twoCellAnchor>
  <xdr:twoCellAnchor editAs="oneCell">
    <xdr:from>
      <xdr:col>4</xdr:col>
      <xdr:colOff>0</xdr:colOff>
      <xdr:row>19</xdr:row>
      <xdr:rowOff>0</xdr:rowOff>
    </xdr:from>
    <xdr:to>
      <xdr:col>4</xdr:col>
      <xdr:colOff>746760</xdr:colOff>
      <xdr:row>19</xdr:row>
      <xdr:rowOff>29210</xdr:rowOff>
    </xdr:to>
    <xdr:pic>
      <xdr:nvPicPr>
        <xdr:cNvPr id="950447" name="Picture 15347" descr="clip_image47946"/>
        <xdr:cNvPicPr>
          <a:picLocks noChangeAspect="1"/>
        </xdr:cNvPicPr>
      </xdr:nvPicPr>
      <xdr:blipFill>
        <a:blip r:embed="rId2"/>
        <a:stretch>
          <a:fillRect/>
        </a:stretch>
      </xdr:blipFill>
      <xdr:spPr>
        <a:xfrm>
          <a:off x="3289300" y="9105900"/>
          <a:ext cx="746760" cy="29210"/>
        </a:xfrm>
        <a:prstGeom prst="rect">
          <a:avLst/>
        </a:prstGeom>
        <a:noFill/>
        <a:ln w="9525">
          <a:noFill/>
        </a:ln>
      </xdr:spPr>
    </xdr:pic>
    <xdr:clientData/>
  </xdr:twoCellAnchor>
  <xdr:twoCellAnchor editAs="oneCell">
    <xdr:from>
      <xdr:col>4</xdr:col>
      <xdr:colOff>0</xdr:colOff>
      <xdr:row>19</xdr:row>
      <xdr:rowOff>0</xdr:rowOff>
    </xdr:from>
    <xdr:to>
      <xdr:col>4</xdr:col>
      <xdr:colOff>730885</xdr:colOff>
      <xdr:row>19</xdr:row>
      <xdr:rowOff>29210</xdr:rowOff>
    </xdr:to>
    <xdr:pic>
      <xdr:nvPicPr>
        <xdr:cNvPr id="950448" name="Picture 15316" descr="clip_image47879"/>
        <xdr:cNvPicPr>
          <a:picLocks noChangeAspect="1"/>
        </xdr:cNvPicPr>
      </xdr:nvPicPr>
      <xdr:blipFill>
        <a:blip r:embed="rId1"/>
        <a:stretch>
          <a:fillRect/>
        </a:stretch>
      </xdr:blipFill>
      <xdr:spPr>
        <a:xfrm>
          <a:off x="3289300" y="9105900"/>
          <a:ext cx="730885" cy="29210"/>
        </a:xfrm>
        <a:prstGeom prst="rect">
          <a:avLst/>
        </a:prstGeom>
        <a:noFill/>
        <a:ln w="9525">
          <a:noFill/>
        </a:ln>
      </xdr:spPr>
    </xdr:pic>
    <xdr:clientData/>
  </xdr:twoCellAnchor>
  <xdr:twoCellAnchor editAs="oneCell">
    <xdr:from>
      <xdr:col>4</xdr:col>
      <xdr:colOff>0</xdr:colOff>
      <xdr:row>19</xdr:row>
      <xdr:rowOff>0</xdr:rowOff>
    </xdr:from>
    <xdr:to>
      <xdr:col>4</xdr:col>
      <xdr:colOff>746760</xdr:colOff>
      <xdr:row>19</xdr:row>
      <xdr:rowOff>29210</xdr:rowOff>
    </xdr:to>
    <xdr:pic>
      <xdr:nvPicPr>
        <xdr:cNvPr id="950449" name="Picture 15347" descr="clip_image47946"/>
        <xdr:cNvPicPr>
          <a:picLocks noChangeAspect="1"/>
        </xdr:cNvPicPr>
      </xdr:nvPicPr>
      <xdr:blipFill>
        <a:blip r:embed="rId2"/>
        <a:stretch>
          <a:fillRect/>
        </a:stretch>
      </xdr:blipFill>
      <xdr:spPr>
        <a:xfrm>
          <a:off x="3289300" y="9105900"/>
          <a:ext cx="746760" cy="29210"/>
        </a:xfrm>
        <a:prstGeom prst="rect">
          <a:avLst/>
        </a:prstGeom>
        <a:noFill/>
        <a:ln w="9525">
          <a:noFill/>
        </a:ln>
      </xdr:spPr>
    </xdr:pic>
    <xdr:clientData/>
  </xdr:twoCellAnchor>
  <xdr:twoCellAnchor editAs="oneCell">
    <xdr:from>
      <xdr:col>4</xdr:col>
      <xdr:colOff>0</xdr:colOff>
      <xdr:row>19</xdr:row>
      <xdr:rowOff>0</xdr:rowOff>
    </xdr:from>
    <xdr:to>
      <xdr:col>4</xdr:col>
      <xdr:colOff>746760</xdr:colOff>
      <xdr:row>19</xdr:row>
      <xdr:rowOff>29210</xdr:rowOff>
    </xdr:to>
    <xdr:pic>
      <xdr:nvPicPr>
        <xdr:cNvPr id="950450" name="图片 35"/>
        <xdr:cNvPicPr/>
      </xdr:nvPicPr>
      <xdr:blipFill>
        <a:blip r:embed="rId2"/>
        <a:stretch>
          <a:fillRect/>
        </a:stretch>
      </xdr:blipFill>
      <xdr:spPr>
        <a:xfrm>
          <a:off x="3289300" y="9105900"/>
          <a:ext cx="746760" cy="29210"/>
        </a:xfrm>
        <a:prstGeom prst="rect">
          <a:avLst/>
        </a:prstGeom>
        <a:noFill/>
        <a:ln w="9525">
          <a:noFill/>
        </a:ln>
      </xdr:spPr>
    </xdr:pic>
    <xdr:clientData/>
  </xdr:twoCellAnchor>
  <xdr:twoCellAnchor editAs="oneCell">
    <xdr:from>
      <xdr:col>4</xdr:col>
      <xdr:colOff>0</xdr:colOff>
      <xdr:row>19</xdr:row>
      <xdr:rowOff>0</xdr:rowOff>
    </xdr:from>
    <xdr:to>
      <xdr:col>4</xdr:col>
      <xdr:colOff>727710</xdr:colOff>
      <xdr:row>19</xdr:row>
      <xdr:rowOff>29210</xdr:rowOff>
    </xdr:to>
    <xdr:pic>
      <xdr:nvPicPr>
        <xdr:cNvPr id="950451" name="图片 36"/>
        <xdr:cNvPicPr/>
      </xdr:nvPicPr>
      <xdr:blipFill>
        <a:blip r:embed="rId1"/>
        <a:stretch>
          <a:fillRect/>
        </a:stretch>
      </xdr:blipFill>
      <xdr:spPr>
        <a:xfrm>
          <a:off x="3289300" y="9105900"/>
          <a:ext cx="727710" cy="29210"/>
        </a:xfrm>
        <a:prstGeom prst="rect">
          <a:avLst/>
        </a:prstGeom>
        <a:noFill/>
        <a:ln w="9525">
          <a:noFill/>
        </a:ln>
      </xdr:spPr>
    </xdr:pic>
    <xdr:clientData/>
  </xdr:twoCellAnchor>
  <xdr:twoCellAnchor editAs="oneCell">
    <xdr:from>
      <xdr:col>4</xdr:col>
      <xdr:colOff>0</xdr:colOff>
      <xdr:row>19</xdr:row>
      <xdr:rowOff>0</xdr:rowOff>
    </xdr:from>
    <xdr:to>
      <xdr:col>4</xdr:col>
      <xdr:colOff>746760</xdr:colOff>
      <xdr:row>19</xdr:row>
      <xdr:rowOff>29210</xdr:rowOff>
    </xdr:to>
    <xdr:pic>
      <xdr:nvPicPr>
        <xdr:cNvPr id="950452" name="图片 37"/>
        <xdr:cNvPicPr/>
      </xdr:nvPicPr>
      <xdr:blipFill>
        <a:blip r:embed="rId2"/>
        <a:stretch>
          <a:fillRect/>
        </a:stretch>
      </xdr:blipFill>
      <xdr:spPr>
        <a:xfrm>
          <a:off x="3289300" y="9105900"/>
          <a:ext cx="746760" cy="29210"/>
        </a:xfrm>
        <a:prstGeom prst="rect">
          <a:avLst/>
        </a:prstGeom>
        <a:noFill/>
        <a:ln w="9525">
          <a:noFill/>
        </a:ln>
      </xdr:spPr>
    </xdr:pic>
    <xdr:clientData/>
  </xdr:twoCellAnchor>
  <xdr:twoCellAnchor editAs="oneCell">
    <xdr:from>
      <xdr:col>4</xdr:col>
      <xdr:colOff>0</xdr:colOff>
      <xdr:row>19</xdr:row>
      <xdr:rowOff>0</xdr:rowOff>
    </xdr:from>
    <xdr:to>
      <xdr:col>4</xdr:col>
      <xdr:colOff>746760</xdr:colOff>
      <xdr:row>19</xdr:row>
      <xdr:rowOff>29210</xdr:rowOff>
    </xdr:to>
    <xdr:pic>
      <xdr:nvPicPr>
        <xdr:cNvPr id="950453" name="图片 38"/>
        <xdr:cNvPicPr/>
      </xdr:nvPicPr>
      <xdr:blipFill>
        <a:blip r:embed="rId1"/>
        <a:stretch>
          <a:fillRect/>
        </a:stretch>
      </xdr:blipFill>
      <xdr:spPr>
        <a:xfrm>
          <a:off x="3289300" y="9105900"/>
          <a:ext cx="746760" cy="29210"/>
        </a:xfrm>
        <a:prstGeom prst="rect">
          <a:avLst/>
        </a:prstGeom>
        <a:noFill/>
        <a:ln w="9525">
          <a:noFill/>
        </a:ln>
      </xdr:spPr>
    </xdr:pic>
    <xdr:clientData/>
  </xdr:twoCellAnchor>
  <xdr:twoCellAnchor editAs="oneCell">
    <xdr:from>
      <xdr:col>4</xdr:col>
      <xdr:colOff>0</xdr:colOff>
      <xdr:row>19</xdr:row>
      <xdr:rowOff>0</xdr:rowOff>
    </xdr:from>
    <xdr:to>
      <xdr:col>4</xdr:col>
      <xdr:colOff>746760</xdr:colOff>
      <xdr:row>19</xdr:row>
      <xdr:rowOff>29210</xdr:rowOff>
    </xdr:to>
    <xdr:pic>
      <xdr:nvPicPr>
        <xdr:cNvPr id="950454" name="Picture 15316" descr="clip_image47879"/>
        <xdr:cNvPicPr>
          <a:picLocks noChangeAspect="1"/>
        </xdr:cNvPicPr>
      </xdr:nvPicPr>
      <xdr:blipFill>
        <a:blip r:embed="rId1"/>
        <a:stretch>
          <a:fillRect/>
        </a:stretch>
      </xdr:blipFill>
      <xdr:spPr>
        <a:xfrm>
          <a:off x="3289300" y="9105900"/>
          <a:ext cx="746760" cy="29210"/>
        </a:xfrm>
        <a:prstGeom prst="rect">
          <a:avLst/>
        </a:prstGeom>
        <a:noFill/>
        <a:ln w="9525">
          <a:noFill/>
        </a:ln>
      </xdr:spPr>
    </xdr:pic>
    <xdr:clientData/>
  </xdr:twoCellAnchor>
  <xdr:twoCellAnchor editAs="oneCell">
    <xdr:from>
      <xdr:col>4</xdr:col>
      <xdr:colOff>0</xdr:colOff>
      <xdr:row>19</xdr:row>
      <xdr:rowOff>0</xdr:rowOff>
    </xdr:from>
    <xdr:to>
      <xdr:col>4</xdr:col>
      <xdr:colOff>746760</xdr:colOff>
      <xdr:row>19</xdr:row>
      <xdr:rowOff>29210</xdr:rowOff>
    </xdr:to>
    <xdr:pic>
      <xdr:nvPicPr>
        <xdr:cNvPr id="950455" name="Picture 15347" descr="clip_image47946"/>
        <xdr:cNvPicPr>
          <a:picLocks noChangeAspect="1"/>
        </xdr:cNvPicPr>
      </xdr:nvPicPr>
      <xdr:blipFill>
        <a:blip r:embed="rId2"/>
        <a:stretch>
          <a:fillRect/>
        </a:stretch>
      </xdr:blipFill>
      <xdr:spPr>
        <a:xfrm>
          <a:off x="3289300" y="9105900"/>
          <a:ext cx="746760" cy="2921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56" name="图片 489"/>
        <xdr:cNvPicPr/>
      </xdr:nvPicPr>
      <xdr:blipFill>
        <a:blip r:embed="rId2"/>
        <a:stretch>
          <a:fillRect/>
        </a:stretch>
      </xdr:blipFill>
      <xdr:spPr>
        <a:xfrm>
          <a:off x="3289300" y="10350500"/>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57" name="图片 510"/>
        <xdr:cNvPicPr/>
      </xdr:nvPicPr>
      <xdr:blipFill>
        <a:blip r:embed="rId1"/>
        <a:stretch>
          <a:fillRect/>
        </a:stretch>
      </xdr:blipFill>
      <xdr:spPr>
        <a:xfrm>
          <a:off x="3289300" y="10350500"/>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58" name="Picture 15316" descr="clip_image47879"/>
        <xdr:cNvPicPr>
          <a:picLocks noChangeAspect="1"/>
        </xdr:cNvPicPr>
      </xdr:nvPicPr>
      <xdr:blipFill>
        <a:blip r:embed="rId1"/>
        <a:stretch>
          <a:fillRect/>
        </a:stretch>
      </xdr:blipFill>
      <xdr:spPr>
        <a:xfrm>
          <a:off x="3289300" y="10350500"/>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59" name="Picture 15347" descr="clip_image47946"/>
        <xdr:cNvPicPr>
          <a:picLocks noChangeAspect="1"/>
        </xdr:cNvPicPr>
      </xdr:nvPicPr>
      <xdr:blipFill>
        <a:blip r:embed="rId2"/>
        <a:stretch>
          <a:fillRect/>
        </a:stretch>
      </xdr:blipFill>
      <xdr:spPr>
        <a:xfrm>
          <a:off x="3289300" y="10350500"/>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730885</xdr:colOff>
      <xdr:row>20</xdr:row>
      <xdr:rowOff>24130</xdr:rowOff>
    </xdr:to>
    <xdr:pic>
      <xdr:nvPicPr>
        <xdr:cNvPr id="950460" name="Picture 15316" descr="clip_image47879"/>
        <xdr:cNvPicPr>
          <a:picLocks noChangeAspect="1"/>
        </xdr:cNvPicPr>
      </xdr:nvPicPr>
      <xdr:blipFill>
        <a:blip r:embed="rId1"/>
        <a:stretch>
          <a:fillRect/>
        </a:stretch>
      </xdr:blipFill>
      <xdr:spPr>
        <a:xfrm>
          <a:off x="3289300" y="10350500"/>
          <a:ext cx="730885"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61" name="Picture 15347" descr="clip_image47946"/>
        <xdr:cNvPicPr>
          <a:picLocks noChangeAspect="1"/>
        </xdr:cNvPicPr>
      </xdr:nvPicPr>
      <xdr:blipFill>
        <a:blip r:embed="rId2"/>
        <a:stretch>
          <a:fillRect/>
        </a:stretch>
      </xdr:blipFill>
      <xdr:spPr>
        <a:xfrm>
          <a:off x="3289300" y="10350500"/>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14605</xdr:rowOff>
    </xdr:to>
    <xdr:pic>
      <xdr:nvPicPr>
        <xdr:cNvPr id="950462" name="Picture 15316" descr="clip_image47879"/>
        <xdr:cNvPicPr/>
      </xdr:nvPicPr>
      <xdr:blipFill>
        <a:blip r:embed="rId1"/>
        <a:stretch>
          <a:fillRect/>
        </a:stretch>
      </xdr:blipFill>
      <xdr:spPr>
        <a:xfrm>
          <a:off x="3289300" y="10350500"/>
          <a:ext cx="743585" cy="14605"/>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14605</xdr:rowOff>
    </xdr:to>
    <xdr:pic>
      <xdr:nvPicPr>
        <xdr:cNvPr id="950463" name="Picture 15347" descr="clip_image47946"/>
        <xdr:cNvPicPr/>
      </xdr:nvPicPr>
      <xdr:blipFill>
        <a:blip r:embed="rId2"/>
        <a:stretch>
          <a:fillRect/>
        </a:stretch>
      </xdr:blipFill>
      <xdr:spPr>
        <a:xfrm>
          <a:off x="3289300" y="10350500"/>
          <a:ext cx="743585" cy="14605"/>
        </a:xfrm>
        <a:prstGeom prst="rect">
          <a:avLst/>
        </a:prstGeom>
        <a:noFill/>
        <a:ln w="9525">
          <a:noFill/>
        </a:ln>
      </xdr:spPr>
    </xdr:pic>
    <xdr:clientData/>
  </xdr:twoCellAnchor>
  <xdr:twoCellAnchor editAs="oneCell">
    <xdr:from>
      <xdr:col>4</xdr:col>
      <xdr:colOff>0</xdr:colOff>
      <xdr:row>20</xdr:row>
      <xdr:rowOff>0</xdr:rowOff>
    </xdr:from>
    <xdr:to>
      <xdr:col>4</xdr:col>
      <xdr:colOff>727710</xdr:colOff>
      <xdr:row>20</xdr:row>
      <xdr:rowOff>29210</xdr:rowOff>
    </xdr:to>
    <xdr:pic>
      <xdr:nvPicPr>
        <xdr:cNvPr id="950464" name="Picture 15316" descr="clip_image47879"/>
        <xdr:cNvPicPr/>
      </xdr:nvPicPr>
      <xdr:blipFill>
        <a:blip r:embed="rId1"/>
        <a:stretch>
          <a:fillRect/>
        </a:stretch>
      </xdr:blipFill>
      <xdr:spPr>
        <a:xfrm>
          <a:off x="3289300" y="10350500"/>
          <a:ext cx="727710" cy="29210"/>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29210</xdr:rowOff>
    </xdr:to>
    <xdr:pic>
      <xdr:nvPicPr>
        <xdr:cNvPr id="950465" name="Picture 15347" descr="clip_image47946"/>
        <xdr:cNvPicPr/>
      </xdr:nvPicPr>
      <xdr:blipFill>
        <a:blip r:embed="rId2"/>
        <a:stretch>
          <a:fillRect/>
        </a:stretch>
      </xdr:blipFill>
      <xdr:spPr>
        <a:xfrm>
          <a:off x="3289300" y="10350500"/>
          <a:ext cx="743585" cy="29210"/>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146050</xdr:rowOff>
    </xdr:to>
    <xdr:pic>
      <xdr:nvPicPr>
        <xdr:cNvPr id="950466" name="Picture 15316" descr="clip_image47879"/>
        <xdr:cNvPicPr/>
      </xdr:nvPicPr>
      <xdr:blipFill>
        <a:blip r:embed="rId1"/>
        <a:stretch>
          <a:fillRect/>
        </a:stretch>
      </xdr:blipFill>
      <xdr:spPr>
        <a:xfrm>
          <a:off x="3289300" y="10350500"/>
          <a:ext cx="743585" cy="146050"/>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146050</xdr:rowOff>
    </xdr:to>
    <xdr:pic>
      <xdr:nvPicPr>
        <xdr:cNvPr id="950467" name="Picture 15347" descr="clip_image47946"/>
        <xdr:cNvPicPr/>
      </xdr:nvPicPr>
      <xdr:blipFill>
        <a:blip r:embed="rId2"/>
        <a:stretch>
          <a:fillRect/>
        </a:stretch>
      </xdr:blipFill>
      <xdr:spPr>
        <a:xfrm>
          <a:off x="3289300" y="10350500"/>
          <a:ext cx="743585" cy="146050"/>
        </a:xfrm>
        <a:prstGeom prst="rect">
          <a:avLst/>
        </a:prstGeom>
        <a:noFill/>
        <a:ln w="9525">
          <a:noFill/>
        </a:ln>
      </xdr:spPr>
    </xdr:pic>
    <xdr:clientData/>
  </xdr:twoCellAnchor>
  <xdr:twoCellAnchor editAs="oneCell">
    <xdr:from>
      <xdr:col>4</xdr:col>
      <xdr:colOff>0</xdr:colOff>
      <xdr:row>20</xdr:row>
      <xdr:rowOff>0</xdr:rowOff>
    </xdr:from>
    <xdr:to>
      <xdr:col>4</xdr:col>
      <xdr:colOff>727710</xdr:colOff>
      <xdr:row>20</xdr:row>
      <xdr:rowOff>160655</xdr:rowOff>
    </xdr:to>
    <xdr:pic>
      <xdr:nvPicPr>
        <xdr:cNvPr id="950468" name="Picture 15316" descr="clip_image47879"/>
        <xdr:cNvPicPr/>
      </xdr:nvPicPr>
      <xdr:blipFill>
        <a:blip r:embed="rId1"/>
        <a:stretch>
          <a:fillRect/>
        </a:stretch>
      </xdr:blipFill>
      <xdr:spPr>
        <a:xfrm>
          <a:off x="3289300" y="10350500"/>
          <a:ext cx="727710" cy="160655"/>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160655</xdr:rowOff>
    </xdr:to>
    <xdr:pic>
      <xdr:nvPicPr>
        <xdr:cNvPr id="950469" name="Picture 15347" descr="clip_image47946"/>
        <xdr:cNvPicPr/>
      </xdr:nvPicPr>
      <xdr:blipFill>
        <a:blip r:embed="rId2"/>
        <a:stretch>
          <a:fillRect/>
        </a:stretch>
      </xdr:blipFill>
      <xdr:spPr>
        <a:xfrm>
          <a:off x="3289300" y="10350500"/>
          <a:ext cx="743585" cy="160655"/>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70" name="图片 55"/>
        <xdr:cNvPicPr/>
      </xdr:nvPicPr>
      <xdr:blipFill>
        <a:blip r:embed="rId2"/>
        <a:stretch>
          <a:fillRect/>
        </a:stretch>
      </xdr:blipFill>
      <xdr:spPr>
        <a:xfrm>
          <a:off x="3289300" y="10350500"/>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727710</xdr:colOff>
      <xdr:row>20</xdr:row>
      <xdr:rowOff>24130</xdr:rowOff>
    </xdr:to>
    <xdr:pic>
      <xdr:nvPicPr>
        <xdr:cNvPr id="950471" name="图片 56"/>
        <xdr:cNvPicPr/>
      </xdr:nvPicPr>
      <xdr:blipFill>
        <a:blip r:embed="rId1"/>
        <a:stretch>
          <a:fillRect/>
        </a:stretch>
      </xdr:blipFill>
      <xdr:spPr>
        <a:xfrm>
          <a:off x="3289300" y="10350500"/>
          <a:ext cx="72771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72" name="图片 57"/>
        <xdr:cNvPicPr/>
      </xdr:nvPicPr>
      <xdr:blipFill>
        <a:blip r:embed="rId2"/>
        <a:stretch>
          <a:fillRect/>
        </a:stretch>
      </xdr:blipFill>
      <xdr:spPr>
        <a:xfrm>
          <a:off x="3289300" y="10350500"/>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73" name="图片 58"/>
        <xdr:cNvPicPr/>
      </xdr:nvPicPr>
      <xdr:blipFill>
        <a:blip r:embed="rId1"/>
        <a:stretch>
          <a:fillRect/>
        </a:stretch>
      </xdr:blipFill>
      <xdr:spPr>
        <a:xfrm>
          <a:off x="3289300" y="10350500"/>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74" name="Picture 15316" descr="clip_image47879"/>
        <xdr:cNvPicPr>
          <a:picLocks noChangeAspect="1"/>
        </xdr:cNvPicPr>
      </xdr:nvPicPr>
      <xdr:blipFill>
        <a:blip r:embed="rId1"/>
        <a:stretch>
          <a:fillRect/>
        </a:stretch>
      </xdr:blipFill>
      <xdr:spPr>
        <a:xfrm>
          <a:off x="3289300" y="10350500"/>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75" name="Picture 15347" descr="clip_image47946"/>
        <xdr:cNvPicPr>
          <a:picLocks noChangeAspect="1"/>
        </xdr:cNvPicPr>
      </xdr:nvPicPr>
      <xdr:blipFill>
        <a:blip r:embed="rId2"/>
        <a:stretch>
          <a:fillRect/>
        </a:stretch>
      </xdr:blipFill>
      <xdr:spPr>
        <a:xfrm>
          <a:off x="3289300" y="10350500"/>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76" name="图片 308"/>
        <xdr:cNvPicPr/>
      </xdr:nvPicPr>
      <xdr:blipFill>
        <a:blip r:embed="rId2"/>
        <a:stretch>
          <a:fillRect/>
        </a:stretch>
      </xdr:blipFill>
      <xdr:spPr>
        <a:xfrm>
          <a:off x="3289300" y="10350500"/>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77" name="图片 329"/>
        <xdr:cNvPicPr/>
      </xdr:nvPicPr>
      <xdr:blipFill>
        <a:blip r:embed="rId1"/>
        <a:stretch>
          <a:fillRect/>
        </a:stretch>
      </xdr:blipFill>
      <xdr:spPr>
        <a:xfrm>
          <a:off x="3289300" y="10350500"/>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78" name="Picture 15316" descr="clip_image47879"/>
        <xdr:cNvPicPr>
          <a:picLocks noChangeAspect="1"/>
        </xdr:cNvPicPr>
      </xdr:nvPicPr>
      <xdr:blipFill>
        <a:blip r:embed="rId1"/>
        <a:stretch>
          <a:fillRect/>
        </a:stretch>
      </xdr:blipFill>
      <xdr:spPr>
        <a:xfrm>
          <a:off x="3289300" y="10350500"/>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79" name="Picture 15347" descr="clip_image47946"/>
        <xdr:cNvPicPr>
          <a:picLocks noChangeAspect="1"/>
        </xdr:cNvPicPr>
      </xdr:nvPicPr>
      <xdr:blipFill>
        <a:blip r:embed="rId2"/>
        <a:stretch>
          <a:fillRect/>
        </a:stretch>
      </xdr:blipFill>
      <xdr:spPr>
        <a:xfrm>
          <a:off x="3289300" y="10350500"/>
          <a:ext cx="746760" cy="24130"/>
        </a:xfrm>
        <a:prstGeom prst="rect">
          <a:avLst/>
        </a:prstGeom>
        <a:noFill/>
        <a:ln w="9525">
          <a:noFill/>
        </a:ln>
      </xdr:spPr>
    </xdr:pic>
    <xdr:clientData/>
  </xdr:twoCellAnchor>
  <xdr:twoCellAnchor editAs="oneCell">
    <xdr:from>
      <xdr:col>4</xdr:col>
      <xdr:colOff>0</xdr:colOff>
      <xdr:row>20</xdr:row>
      <xdr:rowOff>126365</xdr:rowOff>
    </xdr:from>
    <xdr:to>
      <xdr:col>4</xdr:col>
      <xdr:colOff>743585</xdr:colOff>
      <xdr:row>20</xdr:row>
      <xdr:rowOff>146050</xdr:rowOff>
    </xdr:to>
    <xdr:pic>
      <xdr:nvPicPr>
        <xdr:cNvPr id="950480" name="Picture 15316" descr="clip_image47879"/>
        <xdr:cNvPicPr/>
      </xdr:nvPicPr>
      <xdr:blipFill>
        <a:blip r:embed="rId1"/>
        <a:stretch>
          <a:fillRect/>
        </a:stretch>
      </xdr:blipFill>
      <xdr:spPr>
        <a:xfrm>
          <a:off x="3289300" y="10476865"/>
          <a:ext cx="743585" cy="19685"/>
        </a:xfrm>
        <a:prstGeom prst="rect">
          <a:avLst/>
        </a:prstGeom>
        <a:noFill/>
        <a:ln w="9525">
          <a:noFill/>
        </a:ln>
      </xdr:spPr>
    </xdr:pic>
    <xdr:clientData/>
  </xdr:twoCellAnchor>
  <xdr:twoCellAnchor editAs="oneCell">
    <xdr:from>
      <xdr:col>4</xdr:col>
      <xdr:colOff>0</xdr:colOff>
      <xdr:row>20</xdr:row>
      <xdr:rowOff>126365</xdr:rowOff>
    </xdr:from>
    <xdr:to>
      <xdr:col>4</xdr:col>
      <xdr:colOff>743585</xdr:colOff>
      <xdr:row>20</xdr:row>
      <xdr:rowOff>146050</xdr:rowOff>
    </xdr:to>
    <xdr:pic>
      <xdr:nvPicPr>
        <xdr:cNvPr id="950481" name="Picture 15347" descr="clip_image47946"/>
        <xdr:cNvPicPr/>
      </xdr:nvPicPr>
      <xdr:blipFill>
        <a:blip r:embed="rId2"/>
        <a:stretch>
          <a:fillRect/>
        </a:stretch>
      </xdr:blipFill>
      <xdr:spPr>
        <a:xfrm>
          <a:off x="3289300" y="10476865"/>
          <a:ext cx="743585" cy="19685"/>
        </a:xfrm>
        <a:prstGeom prst="rect">
          <a:avLst/>
        </a:prstGeom>
        <a:noFill/>
        <a:ln w="9525">
          <a:noFill/>
        </a:ln>
      </xdr:spPr>
    </xdr:pic>
    <xdr:clientData/>
  </xdr:twoCellAnchor>
  <xdr:twoCellAnchor editAs="oneCell">
    <xdr:from>
      <xdr:col>4</xdr:col>
      <xdr:colOff>0</xdr:colOff>
      <xdr:row>20</xdr:row>
      <xdr:rowOff>126365</xdr:rowOff>
    </xdr:from>
    <xdr:to>
      <xdr:col>4</xdr:col>
      <xdr:colOff>727710</xdr:colOff>
      <xdr:row>20</xdr:row>
      <xdr:rowOff>160655</xdr:rowOff>
    </xdr:to>
    <xdr:pic>
      <xdr:nvPicPr>
        <xdr:cNvPr id="950482" name="Picture 15316" descr="clip_image47879"/>
        <xdr:cNvPicPr/>
      </xdr:nvPicPr>
      <xdr:blipFill>
        <a:blip r:embed="rId1"/>
        <a:stretch>
          <a:fillRect/>
        </a:stretch>
      </xdr:blipFill>
      <xdr:spPr>
        <a:xfrm>
          <a:off x="3289300" y="10476865"/>
          <a:ext cx="727710" cy="34290"/>
        </a:xfrm>
        <a:prstGeom prst="rect">
          <a:avLst/>
        </a:prstGeom>
        <a:noFill/>
        <a:ln w="9525">
          <a:noFill/>
        </a:ln>
      </xdr:spPr>
    </xdr:pic>
    <xdr:clientData/>
  </xdr:twoCellAnchor>
  <xdr:twoCellAnchor editAs="oneCell">
    <xdr:from>
      <xdr:col>4</xdr:col>
      <xdr:colOff>0</xdr:colOff>
      <xdr:row>20</xdr:row>
      <xdr:rowOff>126365</xdr:rowOff>
    </xdr:from>
    <xdr:to>
      <xdr:col>4</xdr:col>
      <xdr:colOff>743585</xdr:colOff>
      <xdr:row>20</xdr:row>
      <xdr:rowOff>160655</xdr:rowOff>
    </xdr:to>
    <xdr:pic>
      <xdr:nvPicPr>
        <xdr:cNvPr id="950483" name="Picture 15347" descr="clip_image47946"/>
        <xdr:cNvPicPr/>
      </xdr:nvPicPr>
      <xdr:blipFill>
        <a:blip r:embed="rId2"/>
        <a:stretch>
          <a:fillRect/>
        </a:stretch>
      </xdr:blipFill>
      <xdr:spPr>
        <a:xfrm>
          <a:off x="3289300" y="10476865"/>
          <a:ext cx="743585" cy="34290"/>
        </a:xfrm>
        <a:prstGeom prst="rect">
          <a:avLst/>
        </a:prstGeom>
        <a:noFill/>
        <a:ln w="9525">
          <a:noFill/>
        </a:ln>
      </xdr:spPr>
    </xdr:pic>
    <xdr:clientData/>
  </xdr:twoCellAnchor>
  <xdr:twoCellAnchor editAs="oneCell">
    <xdr:from>
      <xdr:col>4</xdr:col>
      <xdr:colOff>0</xdr:colOff>
      <xdr:row>20</xdr:row>
      <xdr:rowOff>0</xdr:rowOff>
    </xdr:from>
    <xdr:to>
      <xdr:col>4</xdr:col>
      <xdr:colOff>727710</xdr:colOff>
      <xdr:row>20</xdr:row>
      <xdr:rowOff>24130</xdr:rowOff>
    </xdr:to>
    <xdr:pic>
      <xdr:nvPicPr>
        <xdr:cNvPr id="950484" name="图片 483" descr="2"/>
        <xdr:cNvPicPr/>
      </xdr:nvPicPr>
      <xdr:blipFill>
        <a:blip r:embed="rId1"/>
        <a:stretch>
          <a:fillRect/>
        </a:stretch>
      </xdr:blipFill>
      <xdr:spPr>
        <a:xfrm>
          <a:off x="3289300" y="10350500"/>
          <a:ext cx="727710" cy="24130"/>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14605</xdr:rowOff>
    </xdr:to>
    <xdr:pic>
      <xdr:nvPicPr>
        <xdr:cNvPr id="950485" name="Picture 15316" descr="clip_image47879"/>
        <xdr:cNvPicPr/>
      </xdr:nvPicPr>
      <xdr:blipFill>
        <a:blip r:embed="rId1"/>
        <a:stretch>
          <a:fillRect/>
        </a:stretch>
      </xdr:blipFill>
      <xdr:spPr>
        <a:xfrm>
          <a:off x="3289300" y="10350500"/>
          <a:ext cx="743585" cy="14605"/>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14605</xdr:rowOff>
    </xdr:to>
    <xdr:pic>
      <xdr:nvPicPr>
        <xdr:cNvPr id="950486" name="Picture 15347" descr="clip_image47946"/>
        <xdr:cNvPicPr/>
      </xdr:nvPicPr>
      <xdr:blipFill>
        <a:blip r:embed="rId2"/>
        <a:stretch>
          <a:fillRect/>
        </a:stretch>
      </xdr:blipFill>
      <xdr:spPr>
        <a:xfrm>
          <a:off x="3289300" y="10350500"/>
          <a:ext cx="743585" cy="14605"/>
        </a:xfrm>
        <a:prstGeom prst="rect">
          <a:avLst/>
        </a:prstGeom>
        <a:noFill/>
        <a:ln w="9525">
          <a:noFill/>
        </a:ln>
      </xdr:spPr>
    </xdr:pic>
    <xdr:clientData/>
  </xdr:twoCellAnchor>
  <xdr:twoCellAnchor editAs="oneCell">
    <xdr:from>
      <xdr:col>4</xdr:col>
      <xdr:colOff>0</xdr:colOff>
      <xdr:row>20</xdr:row>
      <xdr:rowOff>0</xdr:rowOff>
    </xdr:from>
    <xdr:to>
      <xdr:col>4</xdr:col>
      <xdr:colOff>727710</xdr:colOff>
      <xdr:row>20</xdr:row>
      <xdr:rowOff>29210</xdr:rowOff>
    </xdr:to>
    <xdr:pic>
      <xdr:nvPicPr>
        <xdr:cNvPr id="950487" name="Picture 15316" descr="clip_image47879"/>
        <xdr:cNvPicPr/>
      </xdr:nvPicPr>
      <xdr:blipFill>
        <a:blip r:embed="rId1"/>
        <a:stretch>
          <a:fillRect/>
        </a:stretch>
      </xdr:blipFill>
      <xdr:spPr>
        <a:xfrm>
          <a:off x="3289300" y="10350500"/>
          <a:ext cx="727710" cy="29210"/>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29210</xdr:rowOff>
    </xdr:to>
    <xdr:pic>
      <xdr:nvPicPr>
        <xdr:cNvPr id="950488" name="Picture 15347" descr="clip_image47946"/>
        <xdr:cNvPicPr/>
      </xdr:nvPicPr>
      <xdr:blipFill>
        <a:blip r:embed="rId2"/>
        <a:stretch>
          <a:fillRect/>
        </a:stretch>
      </xdr:blipFill>
      <xdr:spPr>
        <a:xfrm>
          <a:off x="3289300" y="10350500"/>
          <a:ext cx="743585" cy="29210"/>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146050</xdr:rowOff>
    </xdr:to>
    <xdr:pic>
      <xdr:nvPicPr>
        <xdr:cNvPr id="950489" name="Picture 15316" descr="clip_image47879"/>
        <xdr:cNvPicPr/>
      </xdr:nvPicPr>
      <xdr:blipFill>
        <a:blip r:embed="rId1"/>
        <a:stretch>
          <a:fillRect/>
        </a:stretch>
      </xdr:blipFill>
      <xdr:spPr>
        <a:xfrm>
          <a:off x="3289300" y="10350500"/>
          <a:ext cx="743585" cy="146050"/>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146050</xdr:rowOff>
    </xdr:to>
    <xdr:pic>
      <xdr:nvPicPr>
        <xdr:cNvPr id="950490" name="Picture 15347" descr="clip_image47946"/>
        <xdr:cNvPicPr/>
      </xdr:nvPicPr>
      <xdr:blipFill>
        <a:blip r:embed="rId2"/>
        <a:stretch>
          <a:fillRect/>
        </a:stretch>
      </xdr:blipFill>
      <xdr:spPr>
        <a:xfrm>
          <a:off x="3289300" y="10350500"/>
          <a:ext cx="743585" cy="146050"/>
        </a:xfrm>
        <a:prstGeom prst="rect">
          <a:avLst/>
        </a:prstGeom>
        <a:noFill/>
        <a:ln w="9525">
          <a:noFill/>
        </a:ln>
      </xdr:spPr>
    </xdr:pic>
    <xdr:clientData/>
  </xdr:twoCellAnchor>
  <xdr:twoCellAnchor editAs="oneCell">
    <xdr:from>
      <xdr:col>4</xdr:col>
      <xdr:colOff>0</xdr:colOff>
      <xdr:row>20</xdr:row>
      <xdr:rowOff>0</xdr:rowOff>
    </xdr:from>
    <xdr:to>
      <xdr:col>4</xdr:col>
      <xdr:colOff>727710</xdr:colOff>
      <xdr:row>20</xdr:row>
      <xdr:rowOff>160655</xdr:rowOff>
    </xdr:to>
    <xdr:pic>
      <xdr:nvPicPr>
        <xdr:cNvPr id="950491" name="Picture 15316" descr="clip_image47879"/>
        <xdr:cNvPicPr/>
      </xdr:nvPicPr>
      <xdr:blipFill>
        <a:blip r:embed="rId1"/>
        <a:stretch>
          <a:fillRect/>
        </a:stretch>
      </xdr:blipFill>
      <xdr:spPr>
        <a:xfrm>
          <a:off x="3289300" y="10350500"/>
          <a:ext cx="727710" cy="160655"/>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160655</xdr:rowOff>
    </xdr:to>
    <xdr:pic>
      <xdr:nvPicPr>
        <xdr:cNvPr id="950492" name="Picture 15347" descr="clip_image47946"/>
        <xdr:cNvPicPr/>
      </xdr:nvPicPr>
      <xdr:blipFill>
        <a:blip r:embed="rId2"/>
        <a:stretch>
          <a:fillRect/>
        </a:stretch>
      </xdr:blipFill>
      <xdr:spPr>
        <a:xfrm>
          <a:off x="3289300" y="10350500"/>
          <a:ext cx="743585" cy="160655"/>
        </a:xfrm>
        <a:prstGeom prst="rect">
          <a:avLst/>
        </a:prstGeom>
        <a:noFill/>
        <a:ln w="9525">
          <a:noFill/>
        </a:ln>
      </xdr:spPr>
    </xdr:pic>
    <xdr:clientData/>
  </xdr:twoCellAnchor>
  <xdr:twoCellAnchor editAs="oneCell">
    <xdr:from>
      <xdr:col>4</xdr:col>
      <xdr:colOff>0</xdr:colOff>
      <xdr:row>32</xdr:row>
      <xdr:rowOff>0</xdr:rowOff>
    </xdr:from>
    <xdr:to>
      <xdr:col>4</xdr:col>
      <xdr:colOff>743585</xdr:colOff>
      <xdr:row>33</xdr:row>
      <xdr:rowOff>520065</xdr:rowOff>
    </xdr:to>
    <xdr:pic>
      <xdr:nvPicPr>
        <xdr:cNvPr id="2" name="Picture 15316" descr="clip_image47879"/>
        <xdr:cNvPicPr/>
      </xdr:nvPicPr>
      <xdr:blipFill>
        <a:blip r:embed="rId1"/>
        <a:stretch>
          <a:fillRect/>
        </a:stretch>
      </xdr:blipFill>
      <xdr:spPr>
        <a:xfrm>
          <a:off x="3289300" y="17653000"/>
          <a:ext cx="743585" cy="520065"/>
        </a:xfrm>
        <a:prstGeom prst="rect">
          <a:avLst/>
        </a:prstGeom>
        <a:noFill/>
        <a:ln w="9525">
          <a:noFill/>
        </a:ln>
      </xdr:spPr>
    </xdr:pic>
    <xdr:clientData/>
  </xdr:twoCellAnchor>
  <xdr:twoCellAnchor editAs="oneCell">
    <xdr:from>
      <xdr:col>4</xdr:col>
      <xdr:colOff>0</xdr:colOff>
      <xdr:row>32</xdr:row>
      <xdr:rowOff>0</xdr:rowOff>
    </xdr:from>
    <xdr:to>
      <xdr:col>4</xdr:col>
      <xdr:colOff>743585</xdr:colOff>
      <xdr:row>33</xdr:row>
      <xdr:rowOff>520065</xdr:rowOff>
    </xdr:to>
    <xdr:pic>
      <xdr:nvPicPr>
        <xdr:cNvPr id="3" name="Picture 15347" descr="clip_image47946"/>
        <xdr:cNvPicPr/>
      </xdr:nvPicPr>
      <xdr:blipFill>
        <a:blip r:embed="rId2"/>
        <a:stretch>
          <a:fillRect/>
        </a:stretch>
      </xdr:blipFill>
      <xdr:spPr>
        <a:xfrm>
          <a:off x="3289300" y="17653000"/>
          <a:ext cx="743585" cy="520065"/>
        </a:xfrm>
        <a:prstGeom prst="rect">
          <a:avLst/>
        </a:prstGeom>
        <a:noFill/>
        <a:ln w="9525">
          <a:noFill/>
        </a:ln>
      </xdr:spPr>
    </xdr:pic>
    <xdr:clientData/>
  </xdr:twoCellAnchor>
  <xdr:twoCellAnchor editAs="oneCell">
    <xdr:from>
      <xdr:col>4</xdr:col>
      <xdr:colOff>0</xdr:colOff>
      <xdr:row>32</xdr:row>
      <xdr:rowOff>0</xdr:rowOff>
    </xdr:from>
    <xdr:to>
      <xdr:col>4</xdr:col>
      <xdr:colOff>727710</xdr:colOff>
      <xdr:row>33</xdr:row>
      <xdr:rowOff>539750</xdr:rowOff>
    </xdr:to>
    <xdr:pic>
      <xdr:nvPicPr>
        <xdr:cNvPr id="4" name="Picture 15316" descr="clip_image47879"/>
        <xdr:cNvPicPr/>
      </xdr:nvPicPr>
      <xdr:blipFill>
        <a:blip r:embed="rId1"/>
        <a:stretch>
          <a:fillRect/>
        </a:stretch>
      </xdr:blipFill>
      <xdr:spPr>
        <a:xfrm>
          <a:off x="3289300" y="17653000"/>
          <a:ext cx="727710" cy="539750"/>
        </a:xfrm>
        <a:prstGeom prst="rect">
          <a:avLst/>
        </a:prstGeom>
        <a:noFill/>
        <a:ln w="9525">
          <a:noFill/>
        </a:ln>
      </xdr:spPr>
    </xdr:pic>
    <xdr:clientData/>
  </xdr:twoCellAnchor>
  <xdr:twoCellAnchor editAs="oneCell">
    <xdr:from>
      <xdr:col>4</xdr:col>
      <xdr:colOff>0</xdr:colOff>
      <xdr:row>32</xdr:row>
      <xdr:rowOff>0</xdr:rowOff>
    </xdr:from>
    <xdr:to>
      <xdr:col>4</xdr:col>
      <xdr:colOff>743585</xdr:colOff>
      <xdr:row>33</xdr:row>
      <xdr:rowOff>539750</xdr:rowOff>
    </xdr:to>
    <xdr:pic>
      <xdr:nvPicPr>
        <xdr:cNvPr id="5" name="Picture 15347" descr="clip_image47946"/>
        <xdr:cNvPicPr/>
      </xdr:nvPicPr>
      <xdr:blipFill>
        <a:blip r:embed="rId2"/>
        <a:stretch>
          <a:fillRect/>
        </a:stretch>
      </xdr:blipFill>
      <xdr:spPr>
        <a:xfrm>
          <a:off x="3289300" y="17653000"/>
          <a:ext cx="743585" cy="539750"/>
        </a:xfrm>
        <a:prstGeom prst="rect">
          <a:avLst/>
        </a:prstGeom>
        <a:noFill/>
        <a:ln w="9525">
          <a:noFill/>
        </a:ln>
      </xdr:spPr>
    </xdr:pic>
    <xdr:clientData/>
  </xdr:twoCellAnchor>
  <xdr:twoCellAnchor>
    <xdr:from>
      <xdr:col>4</xdr:col>
      <xdr:colOff>0</xdr:colOff>
      <xdr:row>17</xdr:row>
      <xdr:rowOff>0</xdr:rowOff>
    </xdr:from>
    <xdr:to>
      <xdr:col>4</xdr:col>
      <xdr:colOff>740567</xdr:colOff>
      <xdr:row>38</xdr:row>
      <xdr:rowOff>136425</xdr:rowOff>
    </xdr:to>
    <xdr:pic>
      <xdr:nvPicPr>
        <xdr:cNvPr id="6" name="Picture 15316" descr="clip_image47879"/>
        <xdr:cNvPicPr/>
      </xdr:nvPicPr>
      <xdr:blipFill>
        <a:blip r:embed="rId1"/>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136425</xdr:rowOff>
    </xdr:to>
    <xdr:pic>
      <xdr:nvPicPr>
        <xdr:cNvPr id="7" name="Picture 15347" descr="clip_image47946"/>
        <xdr:cNvPicPr/>
      </xdr:nvPicPr>
      <xdr:blipFill>
        <a:blip r:embed="rId2"/>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726187</xdr:colOff>
      <xdr:row>38</xdr:row>
      <xdr:rowOff>148828</xdr:rowOff>
    </xdr:to>
    <xdr:pic>
      <xdr:nvPicPr>
        <xdr:cNvPr id="8" name="Picture 15316" descr="clip_image47879"/>
        <xdr:cNvPicPr/>
      </xdr:nvPicPr>
      <xdr:blipFill>
        <a:blip r:embed="rId1"/>
        <a:srcRect/>
        <a:stretch>
          <a:fillRect/>
        </a:stretch>
      </xdr:blipFill>
      <xdr:spPr>
        <a:xfrm>
          <a:off x="3289300" y="7861300"/>
          <a:ext cx="725805" cy="1427480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148828</xdr:rowOff>
    </xdr:to>
    <xdr:pic>
      <xdr:nvPicPr>
        <xdr:cNvPr id="9" name="Picture 15347" descr="clip_image47946"/>
        <xdr:cNvPicPr/>
      </xdr:nvPicPr>
      <xdr:blipFill>
        <a:blip r:embed="rId2"/>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17</xdr:row>
      <xdr:rowOff>111819</xdr:rowOff>
    </xdr:from>
    <xdr:to>
      <xdr:col>4</xdr:col>
      <xdr:colOff>740567</xdr:colOff>
      <xdr:row>38</xdr:row>
      <xdr:rowOff>260449</xdr:rowOff>
    </xdr:to>
    <xdr:pic>
      <xdr:nvPicPr>
        <xdr:cNvPr id="10" name="Picture 15316" descr="clip_image47879"/>
        <xdr:cNvPicPr/>
      </xdr:nvPicPr>
      <xdr:blipFill>
        <a:blip r:embed="rId1"/>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17</xdr:row>
      <xdr:rowOff>111819</xdr:rowOff>
    </xdr:from>
    <xdr:to>
      <xdr:col>4</xdr:col>
      <xdr:colOff>740567</xdr:colOff>
      <xdr:row>38</xdr:row>
      <xdr:rowOff>260449</xdr:rowOff>
    </xdr:to>
    <xdr:pic>
      <xdr:nvPicPr>
        <xdr:cNvPr id="11" name="Picture 15347" descr="clip_image47946"/>
        <xdr:cNvPicPr/>
      </xdr:nvPicPr>
      <xdr:blipFill>
        <a:blip r:embed="rId2"/>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17</xdr:row>
      <xdr:rowOff>111819</xdr:rowOff>
    </xdr:from>
    <xdr:to>
      <xdr:col>4</xdr:col>
      <xdr:colOff>726187</xdr:colOff>
      <xdr:row>38</xdr:row>
      <xdr:rowOff>272851</xdr:rowOff>
    </xdr:to>
    <xdr:pic>
      <xdr:nvPicPr>
        <xdr:cNvPr id="12" name="Picture 15316" descr="clip_image47879"/>
        <xdr:cNvPicPr/>
      </xdr:nvPicPr>
      <xdr:blipFill>
        <a:blip r:embed="rId1"/>
        <a:srcRect/>
        <a:stretch>
          <a:fillRect/>
        </a:stretch>
      </xdr:blipFill>
      <xdr:spPr>
        <a:xfrm>
          <a:off x="3289300" y="7861300"/>
          <a:ext cx="725805" cy="14274800"/>
        </a:xfrm>
        <a:prstGeom prst="rect">
          <a:avLst/>
        </a:prstGeom>
        <a:noFill/>
        <a:ln w="9525" cap="flat" cmpd="sng">
          <a:noFill/>
          <a:prstDash val="solid"/>
          <a:miter/>
        </a:ln>
        <a:effectLst/>
      </xdr:spPr>
    </xdr:pic>
    <xdr:clientData/>
  </xdr:twoCellAnchor>
  <xdr:twoCellAnchor>
    <xdr:from>
      <xdr:col>4</xdr:col>
      <xdr:colOff>0</xdr:colOff>
      <xdr:row>17</xdr:row>
      <xdr:rowOff>111819</xdr:rowOff>
    </xdr:from>
    <xdr:to>
      <xdr:col>4</xdr:col>
      <xdr:colOff>740567</xdr:colOff>
      <xdr:row>38</xdr:row>
      <xdr:rowOff>272851</xdr:rowOff>
    </xdr:to>
    <xdr:pic>
      <xdr:nvPicPr>
        <xdr:cNvPr id="13" name="Picture 15347" descr="clip_image47946"/>
        <xdr:cNvPicPr/>
      </xdr:nvPicPr>
      <xdr:blipFill>
        <a:blip r:embed="rId2"/>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384472</xdr:rowOff>
    </xdr:to>
    <xdr:pic>
      <xdr:nvPicPr>
        <xdr:cNvPr id="14" name="Picture 15316" descr="clip_image47879"/>
        <xdr:cNvPicPr/>
      </xdr:nvPicPr>
      <xdr:blipFill>
        <a:blip r:embed="rId1"/>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384472</xdr:rowOff>
    </xdr:to>
    <xdr:pic>
      <xdr:nvPicPr>
        <xdr:cNvPr id="15" name="Picture 15347" descr="clip_image47946"/>
        <xdr:cNvPicPr/>
      </xdr:nvPicPr>
      <xdr:blipFill>
        <a:blip r:embed="rId2"/>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726187</xdr:colOff>
      <xdr:row>38</xdr:row>
      <xdr:rowOff>396875</xdr:rowOff>
    </xdr:to>
    <xdr:pic>
      <xdr:nvPicPr>
        <xdr:cNvPr id="16" name="Picture 15316" descr="clip_image47879"/>
        <xdr:cNvPicPr/>
      </xdr:nvPicPr>
      <xdr:blipFill>
        <a:blip r:embed="rId1"/>
        <a:srcRect/>
        <a:stretch>
          <a:fillRect/>
        </a:stretch>
      </xdr:blipFill>
      <xdr:spPr>
        <a:xfrm>
          <a:off x="3289300" y="7861300"/>
          <a:ext cx="725805" cy="1427480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396875</xdr:rowOff>
    </xdr:to>
    <xdr:pic>
      <xdr:nvPicPr>
        <xdr:cNvPr id="17" name="Picture 15347" descr="clip_image47946"/>
        <xdr:cNvPicPr/>
      </xdr:nvPicPr>
      <xdr:blipFill>
        <a:blip r:embed="rId2"/>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744162</xdr:colOff>
      <xdr:row>38</xdr:row>
      <xdr:rowOff>12402</xdr:rowOff>
    </xdr:to>
    <xdr:pic>
      <xdr:nvPicPr>
        <xdr:cNvPr id="18" name="图片 308" descr=" "/>
        <xdr:cNvPicPr/>
      </xdr:nvPicPr>
      <xdr:blipFill>
        <a:blip r:embed="rId2"/>
        <a:srcRect/>
        <a:stretch>
          <a:fillRect/>
        </a:stretch>
      </xdr:blipFill>
      <xdr:spPr>
        <a:xfrm>
          <a:off x="3289300" y="7861300"/>
          <a:ext cx="743585" cy="1427480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744162</xdr:colOff>
      <xdr:row>38</xdr:row>
      <xdr:rowOff>12402</xdr:rowOff>
    </xdr:to>
    <xdr:pic>
      <xdr:nvPicPr>
        <xdr:cNvPr id="19" name="图片 329" descr=" "/>
        <xdr:cNvPicPr/>
      </xdr:nvPicPr>
      <xdr:blipFill>
        <a:blip r:embed="rId1"/>
        <a:srcRect/>
        <a:stretch>
          <a:fillRect/>
        </a:stretch>
      </xdr:blipFill>
      <xdr:spPr>
        <a:xfrm>
          <a:off x="3289300" y="7861300"/>
          <a:ext cx="743585" cy="1427480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248046</xdr:rowOff>
    </xdr:to>
    <xdr:pic>
      <xdr:nvPicPr>
        <xdr:cNvPr id="20" name="Picture 15316" descr="clip_image47879"/>
        <xdr:cNvPicPr/>
      </xdr:nvPicPr>
      <xdr:blipFill>
        <a:blip r:embed="rId1"/>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248046</xdr:rowOff>
    </xdr:to>
    <xdr:pic>
      <xdr:nvPicPr>
        <xdr:cNvPr id="21" name="Picture 15347" descr="clip_image47946"/>
        <xdr:cNvPicPr/>
      </xdr:nvPicPr>
      <xdr:blipFill>
        <a:blip r:embed="rId2"/>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726187</xdr:colOff>
      <xdr:row>38</xdr:row>
      <xdr:rowOff>272851</xdr:rowOff>
    </xdr:to>
    <xdr:pic>
      <xdr:nvPicPr>
        <xdr:cNvPr id="22" name="Picture 15316" descr="clip_image47879"/>
        <xdr:cNvPicPr/>
      </xdr:nvPicPr>
      <xdr:blipFill>
        <a:blip r:embed="rId1"/>
        <a:srcRect/>
        <a:stretch>
          <a:fillRect/>
        </a:stretch>
      </xdr:blipFill>
      <xdr:spPr>
        <a:xfrm>
          <a:off x="3289300" y="7861300"/>
          <a:ext cx="725805" cy="1427480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272851</xdr:rowOff>
    </xdr:to>
    <xdr:pic>
      <xdr:nvPicPr>
        <xdr:cNvPr id="23" name="Picture 15347" descr="clip_image47946"/>
        <xdr:cNvPicPr/>
      </xdr:nvPicPr>
      <xdr:blipFill>
        <a:blip r:embed="rId2"/>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17</xdr:row>
      <xdr:rowOff>111819</xdr:rowOff>
    </xdr:from>
    <xdr:to>
      <xdr:col>4</xdr:col>
      <xdr:colOff>740567</xdr:colOff>
      <xdr:row>38</xdr:row>
      <xdr:rowOff>260449</xdr:rowOff>
    </xdr:to>
    <xdr:pic>
      <xdr:nvPicPr>
        <xdr:cNvPr id="24" name="Picture 15316" descr="clip_image47879"/>
        <xdr:cNvPicPr/>
      </xdr:nvPicPr>
      <xdr:blipFill>
        <a:blip r:embed="rId1"/>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17</xdr:row>
      <xdr:rowOff>111819</xdr:rowOff>
    </xdr:from>
    <xdr:to>
      <xdr:col>4</xdr:col>
      <xdr:colOff>740567</xdr:colOff>
      <xdr:row>38</xdr:row>
      <xdr:rowOff>260449</xdr:rowOff>
    </xdr:to>
    <xdr:pic>
      <xdr:nvPicPr>
        <xdr:cNvPr id="25" name="Picture 15347" descr="clip_image47946"/>
        <xdr:cNvPicPr/>
      </xdr:nvPicPr>
      <xdr:blipFill>
        <a:blip r:embed="rId2"/>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17</xdr:row>
      <xdr:rowOff>111819</xdr:rowOff>
    </xdr:from>
    <xdr:to>
      <xdr:col>4</xdr:col>
      <xdr:colOff>726187</xdr:colOff>
      <xdr:row>38</xdr:row>
      <xdr:rowOff>272851</xdr:rowOff>
    </xdr:to>
    <xdr:pic>
      <xdr:nvPicPr>
        <xdr:cNvPr id="26" name="Picture 15316" descr="clip_image47879"/>
        <xdr:cNvPicPr/>
      </xdr:nvPicPr>
      <xdr:blipFill>
        <a:blip r:embed="rId1"/>
        <a:srcRect/>
        <a:stretch>
          <a:fillRect/>
        </a:stretch>
      </xdr:blipFill>
      <xdr:spPr>
        <a:xfrm>
          <a:off x="3289300" y="7861300"/>
          <a:ext cx="725805" cy="14274800"/>
        </a:xfrm>
        <a:prstGeom prst="rect">
          <a:avLst/>
        </a:prstGeom>
        <a:noFill/>
        <a:ln w="9525" cap="flat" cmpd="sng">
          <a:noFill/>
          <a:prstDash val="solid"/>
          <a:miter/>
        </a:ln>
        <a:effectLst/>
      </xdr:spPr>
    </xdr:pic>
    <xdr:clientData/>
  </xdr:twoCellAnchor>
  <xdr:twoCellAnchor>
    <xdr:from>
      <xdr:col>4</xdr:col>
      <xdr:colOff>0</xdr:colOff>
      <xdr:row>17</xdr:row>
      <xdr:rowOff>111819</xdr:rowOff>
    </xdr:from>
    <xdr:to>
      <xdr:col>4</xdr:col>
      <xdr:colOff>740567</xdr:colOff>
      <xdr:row>38</xdr:row>
      <xdr:rowOff>272851</xdr:rowOff>
    </xdr:to>
    <xdr:pic>
      <xdr:nvPicPr>
        <xdr:cNvPr id="27" name="Picture 15347" descr="clip_image47946"/>
        <xdr:cNvPicPr/>
      </xdr:nvPicPr>
      <xdr:blipFill>
        <a:blip r:embed="rId2"/>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496093</xdr:rowOff>
    </xdr:to>
    <xdr:pic>
      <xdr:nvPicPr>
        <xdr:cNvPr id="28" name="Picture 15316" descr="clip_image47879"/>
        <xdr:cNvPicPr/>
      </xdr:nvPicPr>
      <xdr:blipFill>
        <a:blip r:embed="rId1"/>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496093</xdr:rowOff>
    </xdr:to>
    <xdr:pic>
      <xdr:nvPicPr>
        <xdr:cNvPr id="29" name="Picture 15347" descr="clip_image47946"/>
        <xdr:cNvPicPr/>
      </xdr:nvPicPr>
      <xdr:blipFill>
        <a:blip r:embed="rId2"/>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726187</xdr:colOff>
      <xdr:row>38</xdr:row>
      <xdr:rowOff>533300</xdr:rowOff>
    </xdr:to>
    <xdr:pic>
      <xdr:nvPicPr>
        <xdr:cNvPr id="30" name="Picture 15316" descr="clip_image47879"/>
        <xdr:cNvPicPr/>
      </xdr:nvPicPr>
      <xdr:blipFill>
        <a:blip r:embed="rId1"/>
        <a:srcRect/>
        <a:stretch>
          <a:fillRect/>
        </a:stretch>
      </xdr:blipFill>
      <xdr:spPr>
        <a:xfrm>
          <a:off x="3289300" y="7861300"/>
          <a:ext cx="725805" cy="1427480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533300</xdr:rowOff>
    </xdr:to>
    <xdr:pic>
      <xdr:nvPicPr>
        <xdr:cNvPr id="31" name="Picture 15347" descr="clip_image47946"/>
        <xdr:cNvPicPr/>
      </xdr:nvPicPr>
      <xdr:blipFill>
        <a:blip r:embed="rId2"/>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18</xdr:row>
      <xdr:rowOff>0</xdr:rowOff>
    </xdr:from>
    <xdr:to>
      <xdr:col>4</xdr:col>
      <xdr:colOff>740567</xdr:colOff>
      <xdr:row>38</xdr:row>
      <xdr:rowOff>12402</xdr:rowOff>
    </xdr:to>
    <xdr:pic>
      <xdr:nvPicPr>
        <xdr:cNvPr id="32" name="Picture 15316" descr="clip_image47879"/>
        <xdr:cNvPicPr/>
      </xdr:nvPicPr>
      <xdr:blipFill>
        <a:blip r:embed="rId1"/>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18</xdr:row>
      <xdr:rowOff>0</xdr:rowOff>
    </xdr:from>
    <xdr:to>
      <xdr:col>4</xdr:col>
      <xdr:colOff>740567</xdr:colOff>
      <xdr:row>38</xdr:row>
      <xdr:rowOff>12402</xdr:rowOff>
    </xdr:to>
    <xdr:pic>
      <xdr:nvPicPr>
        <xdr:cNvPr id="33" name="Picture 15347" descr="clip_image47946"/>
        <xdr:cNvPicPr/>
      </xdr:nvPicPr>
      <xdr:blipFill>
        <a:blip r:embed="rId2"/>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18</xdr:row>
      <xdr:rowOff>0</xdr:rowOff>
    </xdr:from>
    <xdr:to>
      <xdr:col>4</xdr:col>
      <xdr:colOff>726187</xdr:colOff>
      <xdr:row>38</xdr:row>
      <xdr:rowOff>24804</xdr:rowOff>
    </xdr:to>
    <xdr:pic>
      <xdr:nvPicPr>
        <xdr:cNvPr id="34" name="Picture 15316" descr="clip_image47879"/>
        <xdr:cNvPicPr/>
      </xdr:nvPicPr>
      <xdr:blipFill>
        <a:blip r:embed="rId1"/>
        <a:srcRect/>
        <a:stretch>
          <a:fillRect/>
        </a:stretch>
      </xdr:blipFill>
      <xdr:spPr>
        <a:xfrm>
          <a:off x="3289300" y="7861300"/>
          <a:ext cx="725805" cy="14274800"/>
        </a:xfrm>
        <a:prstGeom prst="rect">
          <a:avLst/>
        </a:prstGeom>
        <a:noFill/>
        <a:ln w="9525" cap="flat" cmpd="sng">
          <a:noFill/>
          <a:prstDash val="solid"/>
          <a:miter/>
        </a:ln>
        <a:effectLst/>
      </xdr:spPr>
    </xdr:pic>
    <xdr:clientData/>
  </xdr:twoCellAnchor>
  <xdr:twoCellAnchor>
    <xdr:from>
      <xdr:col>4</xdr:col>
      <xdr:colOff>0</xdr:colOff>
      <xdr:row>18</xdr:row>
      <xdr:rowOff>0</xdr:rowOff>
    </xdr:from>
    <xdr:to>
      <xdr:col>4</xdr:col>
      <xdr:colOff>740567</xdr:colOff>
      <xdr:row>38</xdr:row>
      <xdr:rowOff>24804</xdr:rowOff>
    </xdr:to>
    <xdr:pic>
      <xdr:nvPicPr>
        <xdr:cNvPr id="35" name="Picture 15347" descr="clip_image47946"/>
        <xdr:cNvPicPr/>
      </xdr:nvPicPr>
      <xdr:blipFill>
        <a:blip r:embed="rId2"/>
        <a:srcRect/>
        <a:stretch>
          <a:fillRect/>
        </a:stretch>
      </xdr:blipFill>
      <xdr:spPr>
        <a:xfrm>
          <a:off x="3289300" y="7861300"/>
          <a:ext cx="740410" cy="14274800"/>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744162</xdr:colOff>
      <xdr:row>38</xdr:row>
      <xdr:rowOff>24804</xdr:rowOff>
    </xdr:to>
    <xdr:pic>
      <xdr:nvPicPr>
        <xdr:cNvPr id="36" name="Picture 15316" descr="clip_image47879"/>
        <xdr:cNvPicPr/>
      </xdr:nvPicPr>
      <xdr:blipFill>
        <a:blip r:embed="rId1"/>
        <a:srcRect/>
        <a:stretch>
          <a:fillRect/>
        </a:stretch>
      </xdr:blipFill>
      <xdr:spPr>
        <a:xfrm>
          <a:off x="3289300" y="9105900"/>
          <a:ext cx="743585" cy="13030200"/>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744162</xdr:colOff>
      <xdr:row>38</xdr:row>
      <xdr:rowOff>24804</xdr:rowOff>
    </xdr:to>
    <xdr:pic>
      <xdr:nvPicPr>
        <xdr:cNvPr id="37" name="Picture 15347" descr="clip_image47946"/>
        <xdr:cNvPicPr/>
      </xdr:nvPicPr>
      <xdr:blipFill>
        <a:blip r:embed="rId2"/>
        <a:srcRect/>
        <a:stretch>
          <a:fillRect/>
        </a:stretch>
      </xdr:blipFill>
      <xdr:spPr>
        <a:xfrm>
          <a:off x="3289300" y="9105900"/>
          <a:ext cx="743585" cy="13030200"/>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729782</xdr:colOff>
      <xdr:row>38</xdr:row>
      <xdr:rowOff>24804</xdr:rowOff>
    </xdr:to>
    <xdr:pic>
      <xdr:nvPicPr>
        <xdr:cNvPr id="38" name="Picture 15316" descr="clip_image47879"/>
        <xdr:cNvPicPr/>
      </xdr:nvPicPr>
      <xdr:blipFill>
        <a:blip r:embed="rId1"/>
        <a:srcRect/>
        <a:stretch>
          <a:fillRect/>
        </a:stretch>
      </xdr:blipFill>
      <xdr:spPr>
        <a:xfrm>
          <a:off x="3289300" y="9105900"/>
          <a:ext cx="729615" cy="13030200"/>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744162</xdr:colOff>
      <xdr:row>38</xdr:row>
      <xdr:rowOff>24804</xdr:rowOff>
    </xdr:to>
    <xdr:pic>
      <xdr:nvPicPr>
        <xdr:cNvPr id="39" name="Picture 15347" descr="clip_image47946"/>
        <xdr:cNvPicPr/>
      </xdr:nvPicPr>
      <xdr:blipFill>
        <a:blip r:embed="rId2"/>
        <a:srcRect/>
        <a:stretch>
          <a:fillRect/>
        </a:stretch>
      </xdr:blipFill>
      <xdr:spPr>
        <a:xfrm>
          <a:off x="3289300" y="9105900"/>
          <a:ext cx="743585" cy="13030200"/>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744162</xdr:colOff>
      <xdr:row>38</xdr:row>
      <xdr:rowOff>24804</xdr:rowOff>
    </xdr:to>
    <xdr:pic>
      <xdr:nvPicPr>
        <xdr:cNvPr id="40" name="图片 39" descr=" "/>
        <xdr:cNvPicPr/>
      </xdr:nvPicPr>
      <xdr:blipFill>
        <a:blip r:embed="rId2"/>
        <a:srcRect/>
        <a:stretch>
          <a:fillRect/>
        </a:stretch>
      </xdr:blipFill>
      <xdr:spPr>
        <a:xfrm>
          <a:off x="3289300" y="9105900"/>
          <a:ext cx="743585" cy="13030200"/>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726187</xdr:colOff>
      <xdr:row>38</xdr:row>
      <xdr:rowOff>24804</xdr:rowOff>
    </xdr:to>
    <xdr:pic>
      <xdr:nvPicPr>
        <xdr:cNvPr id="41" name="图片 40" descr=" "/>
        <xdr:cNvPicPr/>
      </xdr:nvPicPr>
      <xdr:blipFill>
        <a:blip r:embed="rId1"/>
        <a:srcRect/>
        <a:stretch>
          <a:fillRect/>
        </a:stretch>
      </xdr:blipFill>
      <xdr:spPr>
        <a:xfrm>
          <a:off x="3289300" y="9105900"/>
          <a:ext cx="725805" cy="13030200"/>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744162</xdr:colOff>
      <xdr:row>38</xdr:row>
      <xdr:rowOff>24804</xdr:rowOff>
    </xdr:to>
    <xdr:pic>
      <xdr:nvPicPr>
        <xdr:cNvPr id="42" name="图片 41" descr=" "/>
        <xdr:cNvPicPr/>
      </xdr:nvPicPr>
      <xdr:blipFill>
        <a:blip r:embed="rId2"/>
        <a:srcRect/>
        <a:stretch>
          <a:fillRect/>
        </a:stretch>
      </xdr:blipFill>
      <xdr:spPr>
        <a:xfrm>
          <a:off x="3289300" y="9105900"/>
          <a:ext cx="743585" cy="13030200"/>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744162</xdr:colOff>
      <xdr:row>38</xdr:row>
      <xdr:rowOff>24804</xdr:rowOff>
    </xdr:to>
    <xdr:pic>
      <xdr:nvPicPr>
        <xdr:cNvPr id="43" name="图片 42" descr=" "/>
        <xdr:cNvPicPr/>
      </xdr:nvPicPr>
      <xdr:blipFill>
        <a:blip r:embed="rId1"/>
        <a:srcRect/>
        <a:stretch>
          <a:fillRect/>
        </a:stretch>
      </xdr:blipFill>
      <xdr:spPr>
        <a:xfrm>
          <a:off x="3289300" y="9105900"/>
          <a:ext cx="743585" cy="13030200"/>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744162</xdr:colOff>
      <xdr:row>38</xdr:row>
      <xdr:rowOff>24804</xdr:rowOff>
    </xdr:to>
    <xdr:pic>
      <xdr:nvPicPr>
        <xdr:cNvPr id="44" name="Picture 15316" descr="clip_image47879"/>
        <xdr:cNvPicPr/>
      </xdr:nvPicPr>
      <xdr:blipFill>
        <a:blip r:embed="rId1"/>
        <a:srcRect/>
        <a:stretch>
          <a:fillRect/>
        </a:stretch>
      </xdr:blipFill>
      <xdr:spPr>
        <a:xfrm>
          <a:off x="3289300" y="9105900"/>
          <a:ext cx="743585" cy="13030200"/>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744162</xdr:colOff>
      <xdr:row>38</xdr:row>
      <xdr:rowOff>24804</xdr:rowOff>
    </xdr:to>
    <xdr:pic>
      <xdr:nvPicPr>
        <xdr:cNvPr id="45" name="Picture 15347" descr="clip_image47946"/>
        <xdr:cNvPicPr/>
      </xdr:nvPicPr>
      <xdr:blipFill>
        <a:blip r:embed="rId2"/>
        <a:srcRect/>
        <a:stretch>
          <a:fillRect/>
        </a:stretch>
      </xdr:blipFill>
      <xdr:spPr>
        <a:xfrm>
          <a:off x="3289300" y="9105900"/>
          <a:ext cx="743585" cy="130302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46" name="图片 489" descr=" "/>
        <xdr:cNvPicPr/>
      </xdr:nvPicPr>
      <xdr:blipFill>
        <a:blip r:embed="rId2"/>
        <a:srcRect/>
        <a:stretch>
          <a:fillRect/>
        </a:stretch>
      </xdr:blipFill>
      <xdr:spPr>
        <a:xfrm>
          <a:off x="3289300" y="10350500"/>
          <a:ext cx="74358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47" name="图片 510" descr=" "/>
        <xdr:cNvPicPr/>
      </xdr:nvPicPr>
      <xdr:blipFill>
        <a:blip r:embed="rId1"/>
        <a:srcRect/>
        <a:stretch>
          <a:fillRect/>
        </a:stretch>
      </xdr:blipFill>
      <xdr:spPr>
        <a:xfrm>
          <a:off x="3289300" y="10350500"/>
          <a:ext cx="74358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48" name="Picture 15316" descr="clip_image47879"/>
        <xdr:cNvPicPr/>
      </xdr:nvPicPr>
      <xdr:blipFill>
        <a:blip r:embed="rId1"/>
        <a:srcRect/>
        <a:stretch>
          <a:fillRect/>
        </a:stretch>
      </xdr:blipFill>
      <xdr:spPr>
        <a:xfrm>
          <a:off x="3289300" y="10350500"/>
          <a:ext cx="74358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49" name="Picture 15347" descr="clip_image47946"/>
        <xdr:cNvPicPr/>
      </xdr:nvPicPr>
      <xdr:blipFill>
        <a:blip r:embed="rId2"/>
        <a:srcRect/>
        <a:stretch>
          <a:fillRect/>
        </a:stretch>
      </xdr:blipFill>
      <xdr:spPr>
        <a:xfrm>
          <a:off x="3289300" y="10350500"/>
          <a:ext cx="74358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729782</xdr:colOff>
      <xdr:row>38</xdr:row>
      <xdr:rowOff>12402</xdr:rowOff>
    </xdr:to>
    <xdr:pic>
      <xdr:nvPicPr>
        <xdr:cNvPr id="50" name="Picture 15316" descr="clip_image47879"/>
        <xdr:cNvPicPr/>
      </xdr:nvPicPr>
      <xdr:blipFill>
        <a:blip r:embed="rId1"/>
        <a:srcRect/>
        <a:stretch>
          <a:fillRect/>
        </a:stretch>
      </xdr:blipFill>
      <xdr:spPr>
        <a:xfrm>
          <a:off x="3289300" y="10350500"/>
          <a:ext cx="72961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51" name="Picture 15347" descr="clip_image47946"/>
        <xdr:cNvPicPr/>
      </xdr:nvPicPr>
      <xdr:blipFill>
        <a:blip r:embed="rId2"/>
        <a:srcRect/>
        <a:stretch>
          <a:fillRect/>
        </a:stretch>
      </xdr:blipFill>
      <xdr:spPr>
        <a:xfrm>
          <a:off x="3289300" y="10350500"/>
          <a:ext cx="74358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12402</xdr:rowOff>
    </xdr:to>
    <xdr:pic>
      <xdr:nvPicPr>
        <xdr:cNvPr id="52" name="Picture 15316" descr="clip_image47879"/>
        <xdr:cNvPicPr/>
      </xdr:nvPicPr>
      <xdr:blipFill>
        <a:blip r:embed="rId1"/>
        <a:srcRect/>
        <a:stretch>
          <a:fillRect/>
        </a:stretch>
      </xdr:blipFill>
      <xdr:spPr>
        <a:xfrm>
          <a:off x="3289300" y="10350500"/>
          <a:ext cx="740410"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12402</xdr:rowOff>
    </xdr:to>
    <xdr:pic>
      <xdr:nvPicPr>
        <xdr:cNvPr id="53" name="Picture 15347" descr="clip_image47946"/>
        <xdr:cNvPicPr/>
      </xdr:nvPicPr>
      <xdr:blipFill>
        <a:blip r:embed="rId2"/>
        <a:srcRect/>
        <a:stretch>
          <a:fillRect/>
        </a:stretch>
      </xdr:blipFill>
      <xdr:spPr>
        <a:xfrm>
          <a:off x="3289300" y="10350500"/>
          <a:ext cx="740410"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726187</xdr:colOff>
      <xdr:row>38</xdr:row>
      <xdr:rowOff>24804</xdr:rowOff>
    </xdr:to>
    <xdr:pic>
      <xdr:nvPicPr>
        <xdr:cNvPr id="54" name="Picture 15316" descr="clip_image47879"/>
        <xdr:cNvPicPr/>
      </xdr:nvPicPr>
      <xdr:blipFill>
        <a:blip r:embed="rId1"/>
        <a:srcRect/>
        <a:stretch>
          <a:fillRect/>
        </a:stretch>
      </xdr:blipFill>
      <xdr:spPr>
        <a:xfrm>
          <a:off x="3289300" y="10350500"/>
          <a:ext cx="72580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24804</xdr:rowOff>
    </xdr:to>
    <xdr:pic>
      <xdr:nvPicPr>
        <xdr:cNvPr id="55" name="Picture 15347" descr="clip_image47946"/>
        <xdr:cNvPicPr/>
      </xdr:nvPicPr>
      <xdr:blipFill>
        <a:blip r:embed="rId2"/>
        <a:srcRect/>
        <a:stretch>
          <a:fillRect/>
        </a:stretch>
      </xdr:blipFill>
      <xdr:spPr>
        <a:xfrm>
          <a:off x="3289300" y="10350500"/>
          <a:ext cx="740410"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136425</xdr:rowOff>
    </xdr:to>
    <xdr:pic>
      <xdr:nvPicPr>
        <xdr:cNvPr id="56" name="Picture 15316" descr="clip_image47879"/>
        <xdr:cNvPicPr/>
      </xdr:nvPicPr>
      <xdr:blipFill>
        <a:blip r:embed="rId1"/>
        <a:srcRect/>
        <a:stretch>
          <a:fillRect/>
        </a:stretch>
      </xdr:blipFill>
      <xdr:spPr>
        <a:xfrm>
          <a:off x="3289300" y="10350500"/>
          <a:ext cx="740410"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136425</xdr:rowOff>
    </xdr:to>
    <xdr:pic>
      <xdr:nvPicPr>
        <xdr:cNvPr id="57" name="Picture 15347" descr="clip_image47946"/>
        <xdr:cNvPicPr/>
      </xdr:nvPicPr>
      <xdr:blipFill>
        <a:blip r:embed="rId2"/>
        <a:srcRect/>
        <a:stretch>
          <a:fillRect/>
        </a:stretch>
      </xdr:blipFill>
      <xdr:spPr>
        <a:xfrm>
          <a:off x="3289300" y="10350500"/>
          <a:ext cx="740410"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726187</xdr:colOff>
      <xdr:row>38</xdr:row>
      <xdr:rowOff>148828</xdr:rowOff>
    </xdr:to>
    <xdr:pic>
      <xdr:nvPicPr>
        <xdr:cNvPr id="58" name="Picture 15316" descr="clip_image47879"/>
        <xdr:cNvPicPr/>
      </xdr:nvPicPr>
      <xdr:blipFill>
        <a:blip r:embed="rId1"/>
        <a:srcRect/>
        <a:stretch>
          <a:fillRect/>
        </a:stretch>
      </xdr:blipFill>
      <xdr:spPr>
        <a:xfrm>
          <a:off x="3289300" y="10350500"/>
          <a:ext cx="72580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148828</xdr:rowOff>
    </xdr:to>
    <xdr:pic>
      <xdr:nvPicPr>
        <xdr:cNvPr id="59" name="Picture 15347" descr="clip_image47946"/>
        <xdr:cNvPicPr/>
      </xdr:nvPicPr>
      <xdr:blipFill>
        <a:blip r:embed="rId2"/>
        <a:srcRect/>
        <a:stretch>
          <a:fillRect/>
        </a:stretch>
      </xdr:blipFill>
      <xdr:spPr>
        <a:xfrm>
          <a:off x="3289300" y="10350500"/>
          <a:ext cx="740410"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60" name="图片 59" descr=" "/>
        <xdr:cNvPicPr/>
      </xdr:nvPicPr>
      <xdr:blipFill>
        <a:blip r:embed="rId2"/>
        <a:srcRect/>
        <a:stretch>
          <a:fillRect/>
        </a:stretch>
      </xdr:blipFill>
      <xdr:spPr>
        <a:xfrm>
          <a:off x="3289300" y="10350500"/>
          <a:ext cx="74358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726187</xdr:colOff>
      <xdr:row>38</xdr:row>
      <xdr:rowOff>12402</xdr:rowOff>
    </xdr:to>
    <xdr:pic>
      <xdr:nvPicPr>
        <xdr:cNvPr id="61" name="图片 60" descr=" "/>
        <xdr:cNvPicPr/>
      </xdr:nvPicPr>
      <xdr:blipFill>
        <a:blip r:embed="rId1"/>
        <a:srcRect/>
        <a:stretch>
          <a:fillRect/>
        </a:stretch>
      </xdr:blipFill>
      <xdr:spPr>
        <a:xfrm>
          <a:off x="3289300" y="10350500"/>
          <a:ext cx="72580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62" name="图片 61" descr=" "/>
        <xdr:cNvPicPr/>
      </xdr:nvPicPr>
      <xdr:blipFill>
        <a:blip r:embed="rId2"/>
        <a:srcRect/>
        <a:stretch>
          <a:fillRect/>
        </a:stretch>
      </xdr:blipFill>
      <xdr:spPr>
        <a:xfrm>
          <a:off x="3289300" y="10350500"/>
          <a:ext cx="74358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63" name="图片 62" descr=" "/>
        <xdr:cNvPicPr/>
      </xdr:nvPicPr>
      <xdr:blipFill>
        <a:blip r:embed="rId1"/>
        <a:srcRect/>
        <a:stretch>
          <a:fillRect/>
        </a:stretch>
      </xdr:blipFill>
      <xdr:spPr>
        <a:xfrm>
          <a:off x="3289300" y="10350500"/>
          <a:ext cx="74358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64" name="Picture 15316" descr="clip_image47879"/>
        <xdr:cNvPicPr/>
      </xdr:nvPicPr>
      <xdr:blipFill>
        <a:blip r:embed="rId1"/>
        <a:srcRect/>
        <a:stretch>
          <a:fillRect/>
        </a:stretch>
      </xdr:blipFill>
      <xdr:spPr>
        <a:xfrm>
          <a:off x="3289300" y="10350500"/>
          <a:ext cx="74358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65" name="Picture 15347" descr="clip_image47946"/>
        <xdr:cNvPicPr/>
      </xdr:nvPicPr>
      <xdr:blipFill>
        <a:blip r:embed="rId2"/>
        <a:srcRect/>
        <a:stretch>
          <a:fillRect/>
        </a:stretch>
      </xdr:blipFill>
      <xdr:spPr>
        <a:xfrm>
          <a:off x="3289300" y="10350500"/>
          <a:ext cx="74358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66" name="图片 308" descr=" "/>
        <xdr:cNvPicPr/>
      </xdr:nvPicPr>
      <xdr:blipFill>
        <a:blip r:embed="rId2"/>
        <a:srcRect/>
        <a:stretch>
          <a:fillRect/>
        </a:stretch>
      </xdr:blipFill>
      <xdr:spPr>
        <a:xfrm>
          <a:off x="3289300" y="10350500"/>
          <a:ext cx="74358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67" name="图片 329" descr=" "/>
        <xdr:cNvPicPr/>
      </xdr:nvPicPr>
      <xdr:blipFill>
        <a:blip r:embed="rId1"/>
        <a:srcRect/>
        <a:stretch>
          <a:fillRect/>
        </a:stretch>
      </xdr:blipFill>
      <xdr:spPr>
        <a:xfrm>
          <a:off x="3289300" y="10350500"/>
          <a:ext cx="74358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68" name="Picture 15316" descr="clip_image47879"/>
        <xdr:cNvPicPr/>
      </xdr:nvPicPr>
      <xdr:blipFill>
        <a:blip r:embed="rId1"/>
        <a:srcRect/>
        <a:stretch>
          <a:fillRect/>
        </a:stretch>
      </xdr:blipFill>
      <xdr:spPr>
        <a:xfrm>
          <a:off x="3289300" y="10350500"/>
          <a:ext cx="74358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69" name="Picture 15347" descr="clip_image47946"/>
        <xdr:cNvPicPr/>
      </xdr:nvPicPr>
      <xdr:blipFill>
        <a:blip r:embed="rId2"/>
        <a:srcRect/>
        <a:stretch>
          <a:fillRect/>
        </a:stretch>
      </xdr:blipFill>
      <xdr:spPr>
        <a:xfrm>
          <a:off x="3289300" y="10350500"/>
          <a:ext cx="743585" cy="11785600"/>
        </a:xfrm>
        <a:prstGeom prst="rect">
          <a:avLst/>
        </a:prstGeom>
        <a:noFill/>
        <a:ln w="9525" cap="flat" cmpd="sng">
          <a:noFill/>
          <a:prstDash val="solid"/>
          <a:miter/>
        </a:ln>
        <a:effectLst/>
      </xdr:spPr>
    </xdr:pic>
    <xdr:clientData/>
  </xdr:twoCellAnchor>
  <xdr:twoCellAnchor>
    <xdr:from>
      <xdr:col>4</xdr:col>
      <xdr:colOff>0</xdr:colOff>
      <xdr:row>20</xdr:row>
      <xdr:rowOff>111819</xdr:rowOff>
    </xdr:from>
    <xdr:to>
      <xdr:col>4</xdr:col>
      <xdr:colOff>740567</xdr:colOff>
      <xdr:row>38</xdr:row>
      <xdr:rowOff>12402</xdr:rowOff>
    </xdr:to>
    <xdr:pic>
      <xdr:nvPicPr>
        <xdr:cNvPr id="70" name="Picture 15316" descr="clip_image47879"/>
        <xdr:cNvPicPr/>
      </xdr:nvPicPr>
      <xdr:blipFill>
        <a:blip r:embed="rId1"/>
        <a:srcRect/>
        <a:stretch>
          <a:fillRect/>
        </a:stretch>
      </xdr:blipFill>
      <xdr:spPr>
        <a:xfrm>
          <a:off x="3289300" y="10462260"/>
          <a:ext cx="740410" cy="11673840"/>
        </a:xfrm>
        <a:prstGeom prst="rect">
          <a:avLst/>
        </a:prstGeom>
        <a:noFill/>
        <a:ln w="9525" cap="flat" cmpd="sng">
          <a:noFill/>
          <a:prstDash val="solid"/>
          <a:miter/>
        </a:ln>
        <a:effectLst/>
      </xdr:spPr>
    </xdr:pic>
    <xdr:clientData/>
  </xdr:twoCellAnchor>
  <xdr:twoCellAnchor>
    <xdr:from>
      <xdr:col>4</xdr:col>
      <xdr:colOff>0</xdr:colOff>
      <xdr:row>20</xdr:row>
      <xdr:rowOff>111819</xdr:rowOff>
    </xdr:from>
    <xdr:to>
      <xdr:col>4</xdr:col>
      <xdr:colOff>740567</xdr:colOff>
      <xdr:row>38</xdr:row>
      <xdr:rowOff>12402</xdr:rowOff>
    </xdr:to>
    <xdr:pic>
      <xdr:nvPicPr>
        <xdr:cNvPr id="71" name="Picture 15347" descr="clip_image47946"/>
        <xdr:cNvPicPr/>
      </xdr:nvPicPr>
      <xdr:blipFill>
        <a:blip r:embed="rId2"/>
        <a:srcRect/>
        <a:stretch>
          <a:fillRect/>
        </a:stretch>
      </xdr:blipFill>
      <xdr:spPr>
        <a:xfrm>
          <a:off x="3289300" y="10462260"/>
          <a:ext cx="740410" cy="11673840"/>
        </a:xfrm>
        <a:prstGeom prst="rect">
          <a:avLst/>
        </a:prstGeom>
        <a:noFill/>
        <a:ln w="9525" cap="flat" cmpd="sng">
          <a:noFill/>
          <a:prstDash val="solid"/>
          <a:miter/>
        </a:ln>
        <a:effectLst/>
      </xdr:spPr>
    </xdr:pic>
    <xdr:clientData/>
  </xdr:twoCellAnchor>
  <xdr:twoCellAnchor>
    <xdr:from>
      <xdr:col>4</xdr:col>
      <xdr:colOff>0</xdr:colOff>
      <xdr:row>20</xdr:row>
      <xdr:rowOff>111819</xdr:rowOff>
    </xdr:from>
    <xdr:to>
      <xdr:col>4</xdr:col>
      <xdr:colOff>726187</xdr:colOff>
      <xdr:row>38</xdr:row>
      <xdr:rowOff>24804</xdr:rowOff>
    </xdr:to>
    <xdr:pic>
      <xdr:nvPicPr>
        <xdr:cNvPr id="72" name="Picture 15316" descr="clip_image47879"/>
        <xdr:cNvPicPr/>
      </xdr:nvPicPr>
      <xdr:blipFill>
        <a:blip r:embed="rId1"/>
        <a:srcRect/>
        <a:stretch>
          <a:fillRect/>
        </a:stretch>
      </xdr:blipFill>
      <xdr:spPr>
        <a:xfrm>
          <a:off x="3289300" y="10462260"/>
          <a:ext cx="725805" cy="11673840"/>
        </a:xfrm>
        <a:prstGeom prst="rect">
          <a:avLst/>
        </a:prstGeom>
        <a:noFill/>
        <a:ln w="9525" cap="flat" cmpd="sng">
          <a:noFill/>
          <a:prstDash val="solid"/>
          <a:miter/>
        </a:ln>
        <a:effectLst/>
      </xdr:spPr>
    </xdr:pic>
    <xdr:clientData/>
  </xdr:twoCellAnchor>
  <xdr:twoCellAnchor>
    <xdr:from>
      <xdr:col>4</xdr:col>
      <xdr:colOff>0</xdr:colOff>
      <xdr:row>20</xdr:row>
      <xdr:rowOff>111819</xdr:rowOff>
    </xdr:from>
    <xdr:to>
      <xdr:col>4</xdr:col>
      <xdr:colOff>740567</xdr:colOff>
      <xdr:row>38</xdr:row>
      <xdr:rowOff>24804</xdr:rowOff>
    </xdr:to>
    <xdr:pic>
      <xdr:nvPicPr>
        <xdr:cNvPr id="73" name="Picture 15347" descr="clip_image47946"/>
        <xdr:cNvPicPr/>
      </xdr:nvPicPr>
      <xdr:blipFill>
        <a:blip r:embed="rId2"/>
        <a:srcRect/>
        <a:stretch>
          <a:fillRect/>
        </a:stretch>
      </xdr:blipFill>
      <xdr:spPr>
        <a:xfrm>
          <a:off x="3289300" y="10462260"/>
          <a:ext cx="740410" cy="1167384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726187</xdr:colOff>
      <xdr:row>38</xdr:row>
      <xdr:rowOff>12402</xdr:rowOff>
    </xdr:to>
    <xdr:pic>
      <xdr:nvPicPr>
        <xdr:cNvPr id="74" name="图片 483" descr="2"/>
        <xdr:cNvPicPr/>
      </xdr:nvPicPr>
      <xdr:blipFill>
        <a:blip r:embed="rId1"/>
        <a:srcRect/>
        <a:stretch>
          <a:fillRect/>
        </a:stretch>
      </xdr:blipFill>
      <xdr:spPr>
        <a:xfrm>
          <a:off x="3289300" y="10350500"/>
          <a:ext cx="72580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12402</xdr:rowOff>
    </xdr:to>
    <xdr:pic>
      <xdr:nvPicPr>
        <xdr:cNvPr id="75" name="Picture 15316" descr="clip_image47879"/>
        <xdr:cNvPicPr/>
      </xdr:nvPicPr>
      <xdr:blipFill>
        <a:blip r:embed="rId1"/>
        <a:srcRect/>
        <a:stretch>
          <a:fillRect/>
        </a:stretch>
      </xdr:blipFill>
      <xdr:spPr>
        <a:xfrm>
          <a:off x="3289300" y="10350500"/>
          <a:ext cx="740410"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12402</xdr:rowOff>
    </xdr:to>
    <xdr:pic>
      <xdr:nvPicPr>
        <xdr:cNvPr id="76" name="Picture 15347" descr="clip_image47946"/>
        <xdr:cNvPicPr/>
      </xdr:nvPicPr>
      <xdr:blipFill>
        <a:blip r:embed="rId2"/>
        <a:srcRect/>
        <a:stretch>
          <a:fillRect/>
        </a:stretch>
      </xdr:blipFill>
      <xdr:spPr>
        <a:xfrm>
          <a:off x="3289300" y="10350500"/>
          <a:ext cx="740410"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726187</xdr:colOff>
      <xdr:row>38</xdr:row>
      <xdr:rowOff>24804</xdr:rowOff>
    </xdr:to>
    <xdr:pic>
      <xdr:nvPicPr>
        <xdr:cNvPr id="77" name="Picture 15316" descr="clip_image47879"/>
        <xdr:cNvPicPr/>
      </xdr:nvPicPr>
      <xdr:blipFill>
        <a:blip r:embed="rId1"/>
        <a:srcRect/>
        <a:stretch>
          <a:fillRect/>
        </a:stretch>
      </xdr:blipFill>
      <xdr:spPr>
        <a:xfrm>
          <a:off x="3289300" y="10350500"/>
          <a:ext cx="72580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24804</xdr:rowOff>
    </xdr:to>
    <xdr:pic>
      <xdr:nvPicPr>
        <xdr:cNvPr id="78" name="Picture 15347" descr="clip_image47946"/>
        <xdr:cNvPicPr/>
      </xdr:nvPicPr>
      <xdr:blipFill>
        <a:blip r:embed="rId2"/>
        <a:srcRect/>
        <a:stretch>
          <a:fillRect/>
        </a:stretch>
      </xdr:blipFill>
      <xdr:spPr>
        <a:xfrm>
          <a:off x="3289300" y="10350500"/>
          <a:ext cx="740410"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136425</xdr:rowOff>
    </xdr:to>
    <xdr:pic>
      <xdr:nvPicPr>
        <xdr:cNvPr id="79" name="Picture 15316" descr="clip_image47879"/>
        <xdr:cNvPicPr/>
      </xdr:nvPicPr>
      <xdr:blipFill>
        <a:blip r:embed="rId1"/>
        <a:srcRect/>
        <a:stretch>
          <a:fillRect/>
        </a:stretch>
      </xdr:blipFill>
      <xdr:spPr>
        <a:xfrm>
          <a:off x="3289300" y="10350500"/>
          <a:ext cx="740410"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136425</xdr:rowOff>
    </xdr:to>
    <xdr:pic>
      <xdr:nvPicPr>
        <xdr:cNvPr id="80" name="Picture 15347" descr="clip_image47946"/>
        <xdr:cNvPicPr/>
      </xdr:nvPicPr>
      <xdr:blipFill>
        <a:blip r:embed="rId2"/>
        <a:srcRect/>
        <a:stretch>
          <a:fillRect/>
        </a:stretch>
      </xdr:blipFill>
      <xdr:spPr>
        <a:xfrm>
          <a:off x="3289300" y="10350500"/>
          <a:ext cx="740410"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726187</xdr:colOff>
      <xdr:row>38</xdr:row>
      <xdr:rowOff>148828</xdr:rowOff>
    </xdr:to>
    <xdr:pic>
      <xdr:nvPicPr>
        <xdr:cNvPr id="81" name="Picture 15316" descr="clip_image47879"/>
        <xdr:cNvPicPr/>
      </xdr:nvPicPr>
      <xdr:blipFill>
        <a:blip r:embed="rId1"/>
        <a:srcRect/>
        <a:stretch>
          <a:fillRect/>
        </a:stretch>
      </xdr:blipFill>
      <xdr:spPr>
        <a:xfrm>
          <a:off x="3289300" y="10350500"/>
          <a:ext cx="725805" cy="1178560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148828</xdr:rowOff>
    </xdr:to>
    <xdr:pic>
      <xdr:nvPicPr>
        <xdr:cNvPr id="82" name="Picture 15347" descr="clip_image47946"/>
        <xdr:cNvPicPr/>
      </xdr:nvPicPr>
      <xdr:blipFill>
        <a:blip r:embed="rId2"/>
        <a:srcRect/>
        <a:stretch>
          <a:fillRect/>
        </a:stretch>
      </xdr:blipFill>
      <xdr:spPr>
        <a:xfrm>
          <a:off x="3289300" y="10350500"/>
          <a:ext cx="740410" cy="11785600"/>
        </a:xfrm>
        <a:prstGeom prst="rect">
          <a:avLst/>
        </a:prstGeom>
        <a:noFill/>
        <a:ln w="9525" cap="flat" cmpd="sng">
          <a:noFill/>
          <a:prstDash val="solid"/>
          <a:miter/>
        </a:ln>
        <a:effectLst/>
      </xdr:spPr>
    </xdr:pic>
    <xdr:clientData/>
  </xdr:twoCellAnchor>
  <xdr:twoCellAnchor>
    <xdr:from>
      <xdr:col>4</xdr:col>
      <xdr:colOff>0</xdr:colOff>
      <xdr:row>32</xdr:row>
      <xdr:rowOff>0</xdr:rowOff>
    </xdr:from>
    <xdr:to>
      <xdr:col>4</xdr:col>
      <xdr:colOff>740567</xdr:colOff>
      <xdr:row>38</xdr:row>
      <xdr:rowOff>496093</xdr:rowOff>
    </xdr:to>
    <xdr:pic>
      <xdr:nvPicPr>
        <xdr:cNvPr id="83" name="Picture 15316" descr="clip_image47879"/>
        <xdr:cNvPicPr/>
      </xdr:nvPicPr>
      <xdr:blipFill>
        <a:blip r:embed="rId1"/>
        <a:srcRect/>
        <a:stretch>
          <a:fillRect/>
        </a:stretch>
      </xdr:blipFill>
      <xdr:spPr>
        <a:xfrm>
          <a:off x="3289300" y="17653000"/>
          <a:ext cx="740410" cy="4483100"/>
        </a:xfrm>
        <a:prstGeom prst="rect">
          <a:avLst/>
        </a:prstGeom>
        <a:noFill/>
        <a:ln w="9525" cap="flat" cmpd="sng">
          <a:noFill/>
          <a:prstDash val="solid"/>
          <a:miter/>
        </a:ln>
        <a:effectLst/>
      </xdr:spPr>
    </xdr:pic>
    <xdr:clientData/>
  </xdr:twoCellAnchor>
  <xdr:twoCellAnchor>
    <xdr:from>
      <xdr:col>4</xdr:col>
      <xdr:colOff>0</xdr:colOff>
      <xdr:row>32</xdr:row>
      <xdr:rowOff>0</xdr:rowOff>
    </xdr:from>
    <xdr:to>
      <xdr:col>4</xdr:col>
      <xdr:colOff>740567</xdr:colOff>
      <xdr:row>38</xdr:row>
      <xdr:rowOff>496093</xdr:rowOff>
    </xdr:to>
    <xdr:pic>
      <xdr:nvPicPr>
        <xdr:cNvPr id="84" name="Picture 15347" descr="clip_image47946"/>
        <xdr:cNvPicPr/>
      </xdr:nvPicPr>
      <xdr:blipFill>
        <a:blip r:embed="rId2"/>
        <a:srcRect/>
        <a:stretch>
          <a:fillRect/>
        </a:stretch>
      </xdr:blipFill>
      <xdr:spPr>
        <a:xfrm>
          <a:off x="3289300" y="17653000"/>
          <a:ext cx="740410" cy="4483100"/>
        </a:xfrm>
        <a:prstGeom prst="rect">
          <a:avLst/>
        </a:prstGeom>
        <a:noFill/>
        <a:ln w="9525" cap="flat" cmpd="sng">
          <a:noFill/>
          <a:prstDash val="solid"/>
          <a:miter/>
        </a:ln>
        <a:effectLst/>
      </xdr:spPr>
    </xdr:pic>
    <xdr:clientData/>
  </xdr:twoCellAnchor>
  <xdr:twoCellAnchor>
    <xdr:from>
      <xdr:col>4</xdr:col>
      <xdr:colOff>0</xdr:colOff>
      <xdr:row>32</xdr:row>
      <xdr:rowOff>0</xdr:rowOff>
    </xdr:from>
    <xdr:to>
      <xdr:col>4</xdr:col>
      <xdr:colOff>726187</xdr:colOff>
      <xdr:row>38</xdr:row>
      <xdr:rowOff>533300</xdr:rowOff>
    </xdr:to>
    <xdr:pic>
      <xdr:nvPicPr>
        <xdr:cNvPr id="85" name="Picture 15316" descr="clip_image47879"/>
        <xdr:cNvPicPr/>
      </xdr:nvPicPr>
      <xdr:blipFill>
        <a:blip r:embed="rId1"/>
        <a:srcRect/>
        <a:stretch>
          <a:fillRect/>
        </a:stretch>
      </xdr:blipFill>
      <xdr:spPr>
        <a:xfrm>
          <a:off x="3289300" y="17653000"/>
          <a:ext cx="725805" cy="4483100"/>
        </a:xfrm>
        <a:prstGeom prst="rect">
          <a:avLst/>
        </a:prstGeom>
        <a:noFill/>
        <a:ln w="9525" cap="flat" cmpd="sng">
          <a:noFill/>
          <a:prstDash val="solid"/>
          <a:miter/>
        </a:ln>
        <a:effectLst/>
      </xdr:spPr>
    </xdr:pic>
    <xdr:clientData/>
  </xdr:twoCellAnchor>
  <xdr:twoCellAnchor>
    <xdr:from>
      <xdr:col>4</xdr:col>
      <xdr:colOff>0</xdr:colOff>
      <xdr:row>32</xdr:row>
      <xdr:rowOff>0</xdr:rowOff>
    </xdr:from>
    <xdr:to>
      <xdr:col>4</xdr:col>
      <xdr:colOff>740567</xdr:colOff>
      <xdr:row>38</xdr:row>
      <xdr:rowOff>533300</xdr:rowOff>
    </xdr:to>
    <xdr:pic>
      <xdr:nvPicPr>
        <xdr:cNvPr id="86" name="Picture 15347" descr="clip_image47946"/>
        <xdr:cNvPicPr/>
      </xdr:nvPicPr>
      <xdr:blipFill>
        <a:blip r:embed="rId2"/>
        <a:srcRect/>
        <a:stretch>
          <a:fillRect/>
        </a:stretch>
      </xdr:blipFill>
      <xdr:spPr>
        <a:xfrm>
          <a:off x="3289300" y="17653000"/>
          <a:ext cx="740410" cy="4483100"/>
        </a:xfrm>
        <a:prstGeom prst="rect">
          <a:avLst/>
        </a:prstGeom>
        <a:noFill/>
        <a:ln w="9525" cap="flat" cmpd="sng">
          <a:noFill/>
          <a:prstDash val="solid"/>
          <a:miter/>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38</xdr:row>
      <xdr:rowOff>0</xdr:rowOff>
    </xdr:from>
    <xdr:to>
      <xdr:col>3</xdr:col>
      <xdr:colOff>132715</xdr:colOff>
      <xdr:row>38</xdr:row>
      <xdr:rowOff>41275</xdr:rowOff>
    </xdr:to>
    <xdr:pic>
      <xdr:nvPicPr>
        <xdr:cNvPr id="952470" name="Picture 15316" descr="clip_image47879"/>
        <xdr:cNvPicPr>
          <a:picLocks noChangeAspect="1"/>
        </xdr:cNvPicPr>
      </xdr:nvPicPr>
      <xdr:blipFill>
        <a:blip r:embed="rId1"/>
        <a:stretch>
          <a:fillRect/>
        </a:stretch>
      </xdr:blipFill>
      <xdr:spPr>
        <a:xfrm>
          <a:off x="2216150" y="46990000"/>
          <a:ext cx="723265" cy="41275"/>
        </a:xfrm>
        <a:prstGeom prst="rect">
          <a:avLst/>
        </a:prstGeom>
        <a:noFill/>
        <a:ln w="9525">
          <a:noFill/>
        </a:ln>
      </xdr:spPr>
    </xdr:pic>
    <xdr:clientData/>
  </xdr:twoCellAnchor>
  <xdr:twoCellAnchor editAs="oneCell">
    <xdr:from>
      <xdr:col>2</xdr:col>
      <xdr:colOff>0</xdr:colOff>
      <xdr:row>38</xdr:row>
      <xdr:rowOff>0</xdr:rowOff>
    </xdr:from>
    <xdr:to>
      <xdr:col>3</xdr:col>
      <xdr:colOff>152400</xdr:colOff>
      <xdr:row>38</xdr:row>
      <xdr:rowOff>41275</xdr:rowOff>
    </xdr:to>
    <xdr:pic>
      <xdr:nvPicPr>
        <xdr:cNvPr id="952471" name="Picture 15347" descr="clip_image47946"/>
        <xdr:cNvPicPr>
          <a:picLocks noChangeAspect="1"/>
        </xdr:cNvPicPr>
      </xdr:nvPicPr>
      <xdr:blipFill>
        <a:blip r:embed="rId2"/>
        <a:stretch>
          <a:fillRect/>
        </a:stretch>
      </xdr:blipFill>
      <xdr:spPr>
        <a:xfrm>
          <a:off x="2216150" y="46990000"/>
          <a:ext cx="742950" cy="41275"/>
        </a:xfrm>
        <a:prstGeom prst="rect">
          <a:avLst/>
        </a:prstGeom>
        <a:noFill/>
        <a:ln w="9525">
          <a:noFill/>
        </a:ln>
      </xdr:spPr>
    </xdr:pic>
    <xdr:clientData/>
  </xdr:twoCellAnchor>
  <xdr:twoCellAnchor editAs="oneCell">
    <xdr:from>
      <xdr:col>2</xdr:col>
      <xdr:colOff>0</xdr:colOff>
      <xdr:row>38</xdr:row>
      <xdr:rowOff>0</xdr:rowOff>
    </xdr:from>
    <xdr:to>
      <xdr:col>3</xdr:col>
      <xdr:colOff>152400</xdr:colOff>
      <xdr:row>38</xdr:row>
      <xdr:rowOff>16510</xdr:rowOff>
    </xdr:to>
    <xdr:pic>
      <xdr:nvPicPr>
        <xdr:cNvPr id="952472" name="Picture 15347" descr="clip_image47946"/>
        <xdr:cNvPicPr>
          <a:picLocks noChangeAspect="1"/>
        </xdr:cNvPicPr>
      </xdr:nvPicPr>
      <xdr:blipFill>
        <a:blip r:embed="rId2"/>
        <a:stretch>
          <a:fillRect/>
        </a:stretch>
      </xdr:blipFill>
      <xdr:spPr>
        <a:xfrm>
          <a:off x="2216150" y="46990000"/>
          <a:ext cx="742950" cy="16510"/>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16510</xdr:rowOff>
    </xdr:to>
    <xdr:pic>
      <xdr:nvPicPr>
        <xdr:cNvPr id="952473" name="Picture 15316" descr="clip_image47879"/>
        <xdr:cNvPicPr>
          <a:picLocks noChangeAspect="1"/>
        </xdr:cNvPicPr>
      </xdr:nvPicPr>
      <xdr:blipFill>
        <a:blip r:embed="rId1"/>
        <a:stretch>
          <a:fillRect/>
        </a:stretch>
      </xdr:blipFill>
      <xdr:spPr>
        <a:xfrm>
          <a:off x="2216150" y="46990000"/>
          <a:ext cx="790575" cy="16510"/>
        </a:xfrm>
        <a:prstGeom prst="rect">
          <a:avLst/>
        </a:prstGeom>
        <a:noFill/>
        <a:ln w="9525">
          <a:noFill/>
        </a:ln>
      </xdr:spPr>
    </xdr:pic>
    <xdr:clientData/>
  </xdr:twoCellAnchor>
  <xdr:twoCellAnchor editAs="oneCell">
    <xdr:from>
      <xdr:col>2</xdr:col>
      <xdr:colOff>0</xdr:colOff>
      <xdr:row>38</xdr:row>
      <xdr:rowOff>0</xdr:rowOff>
    </xdr:from>
    <xdr:to>
      <xdr:col>3</xdr:col>
      <xdr:colOff>229235</xdr:colOff>
      <xdr:row>38</xdr:row>
      <xdr:rowOff>16510</xdr:rowOff>
    </xdr:to>
    <xdr:pic>
      <xdr:nvPicPr>
        <xdr:cNvPr id="952474" name="Picture 15347" descr="clip_image47946"/>
        <xdr:cNvPicPr>
          <a:picLocks noChangeAspect="1"/>
        </xdr:cNvPicPr>
      </xdr:nvPicPr>
      <xdr:blipFill>
        <a:blip r:embed="rId2"/>
        <a:stretch>
          <a:fillRect/>
        </a:stretch>
      </xdr:blipFill>
      <xdr:spPr>
        <a:xfrm>
          <a:off x="2216150" y="46990000"/>
          <a:ext cx="819785" cy="16510"/>
        </a:xfrm>
        <a:prstGeom prst="rect">
          <a:avLst/>
        </a:prstGeom>
        <a:noFill/>
        <a:ln w="9525">
          <a:noFill/>
        </a:ln>
      </xdr:spPr>
    </xdr:pic>
    <xdr:clientData/>
  </xdr:twoCellAnchor>
  <xdr:twoCellAnchor editAs="oneCell">
    <xdr:from>
      <xdr:col>2</xdr:col>
      <xdr:colOff>0</xdr:colOff>
      <xdr:row>38</xdr:row>
      <xdr:rowOff>0</xdr:rowOff>
    </xdr:from>
    <xdr:to>
      <xdr:col>3</xdr:col>
      <xdr:colOff>219075</xdr:colOff>
      <xdr:row>38</xdr:row>
      <xdr:rowOff>16510</xdr:rowOff>
    </xdr:to>
    <xdr:pic>
      <xdr:nvPicPr>
        <xdr:cNvPr id="952475" name="Picture 15316" descr="clip_image47879"/>
        <xdr:cNvPicPr>
          <a:picLocks noChangeAspect="1"/>
        </xdr:cNvPicPr>
      </xdr:nvPicPr>
      <xdr:blipFill>
        <a:blip r:embed="rId1"/>
        <a:stretch>
          <a:fillRect/>
        </a:stretch>
      </xdr:blipFill>
      <xdr:spPr>
        <a:xfrm>
          <a:off x="2216150" y="46990000"/>
          <a:ext cx="809625" cy="16510"/>
        </a:xfrm>
        <a:prstGeom prst="rect">
          <a:avLst/>
        </a:prstGeom>
        <a:noFill/>
        <a:ln w="9525">
          <a:noFill/>
        </a:ln>
      </xdr:spPr>
    </xdr:pic>
    <xdr:clientData/>
  </xdr:twoCellAnchor>
  <xdr:twoCellAnchor editAs="oneCell">
    <xdr:from>
      <xdr:col>2</xdr:col>
      <xdr:colOff>0</xdr:colOff>
      <xdr:row>38</xdr:row>
      <xdr:rowOff>0</xdr:rowOff>
    </xdr:from>
    <xdr:to>
      <xdr:col>3</xdr:col>
      <xdr:colOff>219075</xdr:colOff>
      <xdr:row>38</xdr:row>
      <xdr:rowOff>41275</xdr:rowOff>
    </xdr:to>
    <xdr:pic>
      <xdr:nvPicPr>
        <xdr:cNvPr id="952476" name="Picture 15316" descr="clip_image47879"/>
        <xdr:cNvPicPr>
          <a:picLocks noChangeAspect="1"/>
        </xdr:cNvPicPr>
      </xdr:nvPicPr>
      <xdr:blipFill>
        <a:blip r:embed="rId1"/>
        <a:stretch>
          <a:fillRect/>
        </a:stretch>
      </xdr:blipFill>
      <xdr:spPr>
        <a:xfrm>
          <a:off x="2216150" y="46990000"/>
          <a:ext cx="809625" cy="41275"/>
        </a:xfrm>
        <a:prstGeom prst="rect">
          <a:avLst/>
        </a:prstGeom>
        <a:noFill/>
        <a:ln w="9525">
          <a:noFill/>
        </a:ln>
      </xdr:spPr>
    </xdr:pic>
    <xdr:clientData/>
  </xdr:twoCellAnchor>
  <xdr:twoCellAnchor editAs="oneCell">
    <xdr:from>
      <xdr:col>2</xdr:col>
      <xdr:colOff>0</xdr:colOff>
      <xdr:row>38</xdr:row>
      <xdr:rowOff>0</xdr:rowOff>
    </xdr:from>
    <xdr:to>
      <xdr:col>3</xdr:col>
      <xdr:colOff>229235</xdr:colOff>
      <xdr:row>38</xdr:row>
      <xdr:rowOff>41275</xdr:rowOff>
    </xdr:to>
    <xdr:pic>
      <xdr:nvPicPr>
        <xdr:cNvPr id="952477" name="Picture 15347" descr="clip_image47946"/>
        <xdr:cNvPicPr>
          <a:picLocks noChangeAspect="1"/>
        </xdr:cNvPicPr>
      </xdr:nvPicPr>
      <xdr:blipFill>
        <a:blip r:embed="rId2"/>
        <a:stretch>
          <a:fillRect/>
        </a:stretch>
      </xdr:blipFill>
      <xdr:spPr>
        <a:xfrm>
          <a:off x="2216150" y="46990000"/>
          <a:ext cx="819785" cy="4127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16510</xdr:rowOff>
    </xdr:to>
    <xdr:pic>
      <xdr:nvPicPr>
        <xdr:cNvPr id="952478" name="Picture 15316" descr="clip_image47879"/>
        <xdr:cNvPicPr>
          <a:picLocks noChangeAspect="1"/>
        </xdr:cNvPicPr>
      </xdr:nvPicPr>
      <xdr:blipFill>
        <a:blip r:embed="rId1"/>
        <a:stretch>
          <a:fillRect/>
        </a:stretch>
      </xdr:blipFill>
      <xdr:spPr>
        <a:xfrm>
          <a:off x="2216150" y="46990000"/>
          <a:ext cx="723265" cy="1651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41275</xdr:rowOff>
    </xdr:to>
    <xdr:pic>
      <xdr:nvPicPr>
        <xdr:cNvPr id="952479" name="Picture 1" descr="6101606531763349130742.png"/>
        <xdr:cNvPicPr/>
      </xdr:nvPicPr>
      <xdr:blipFill>
        <a:blip r:embed="rId3"/>
        <a:stretch>
          <a:fillRect/>
        </a:stretch>
      </xdr:blipFill>
      <xdr:spPr>
        <a:xfrm>
          <a:off x="2216150" y="46990000"/>
          <a:ext cx="723265" cy="41275"/>
        </a:xfrm>
        <a:prstGeom prst="rect">
          <a:avLst/>
        </a:prstGeom>
        <a:noFill/>
        <a:ln w="9525">
          <a:noFill/>
        </a:ln>
      </xdr:spPr>
    </xdr:pic>
    <xdr:clientData/>
  </xdr:twoCellAnchor>
  <xdr:twoCellAnchor editAs="oneCell">
    <xdr:from>
      <xdr:col>2</xdr:col>
      <xdr:colOff>0</xdr:colOff>
      <xdr:row>38</xdr:row>
      <xdr:rowOff>0</xdr:rowOff>
    </xdr:from>
    <xdr:to>
      <xdr:col>3</xdr:col>
      <xdr:colOff>142875</xdr:colOff>
      <xdr:row>38</xdr:row>
      <xdr:rowOff>33020</xdr:rowOff>
    </xdr:to>
    <xdr:pic>
      <xdr:nvPicPr>
        <xdr:cNvPr id="952480" name="Picture 2" descr="4769711351763349130770.png"/>
        <xdr:cNvPicPr/>
      </xdr:nvPicPr>
      <xdr:blipFill>
        <a:blip r:embed="rId4"/>
        <a:stretch>
          <a:fillRect/>
        </a:stretch>
      </xdr:blipFill>
      <xdr:spPr>
        <a:xfrm>
          <a:off x="2216150" y="46990000"/>
          <a:ext cx="733425" cy="33020"/>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41275</xdr:rowOff>
    </xdr:to>
    <xdr:pic>
      <xdr:nvPicPr>
        <xdr:cNvPr id="952481" name="Picture 3" descr="8632309731763349130784.png"/>
        <xdr:cNvPicPr/>
      </xdr:nvPicPr>
      <xdr:blipFill>
        <a:blip r:embed="rId5"/>
        <a:stretch>
          <a:fillRect/>
        </a:stretch>
      </xdr:blipFill>
      <xdr:spPr>
        <a:xfrm>
          <a:off x="2216150" y="46990000"/>
          <a:ext cx="800100" cy="4127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33020</xdr:rowOff>
    </xdr:to>
    <xdr:pic>
      <xdr:nvPicPr>
        <xdr:cNvPr id="952482" name="Picture 4" descr="2207322091763349130799.png"/>
        <xdr:cNvPicPr/>
      </xdr:nvPicPr>
      <xdr:blipFill>
        <a:blip r:embed="rId6"/>
        <a:stretch>
          <a:fillRect/>
        </a:stretch>
      </xdr:blipFill>
      <xdr:spPr>
        <a:xfrm>
          <a:off x="2216150" y="46990000"/>
          <a:ext cx="723265" cy="33020"/>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33020</xdr:rowOff>
    </xdr:to>
    <xdr:pic>
      <xdr:nvPicPr>
        <xdr:cNvPr id="952483" name="Picture 5" descr="6298932841763349130814.png"/>
        <xdr:cNvPicPr/>
      </xdr:nvPicPr>
      <xdr:blipFill>
        <a:blip r:embed="rId7"/>
        <a:stretch>
          <a:fillRect/>
        </a:stretch>
      </xdr:blipFill>
      <xdr:spPr>
        <a:xfrm>
          <a:off x="2216150" y="46990000"/>
          <a:ext cx="800100" cy="33020"/>
        </a:xfrm>
        <a:prstGeom prst="rect">
          <a:avLst/>
        </a:prstGeom>
        <a:noFill/>
        <a:ln w="9525">
          <a:noFill/>
        </a:ln>
      </xdr:spPr>
    </xdr:pic>
    <xdr:clientData/>
  </xdr:twoCellAnchor>
  <xdr:twoCellAnchor editAs="oneCell">
    <xdr:from>
      <xdr:col>2</xdr:col>
      <xdr:colOff>0</xdr:colOff>
      <xdr:row>38</xdr:row>
      <xdr:rowOff>0</xdr:rowOff>
    </xdr:from>
    <xdr:to>
      <xdr:col>3</xdr:col>
      <xdr:colOff>229235</xdr:colOff>
      <xdr:row>38</xdr:row>
      <xdr:rowOff>41275</xdr:rowOff>
    </xdr:to>
    <xdr:pic>
      <xdr:nvPicPr>
        <xdr:cNvPr id="952484" name="Picture 6" descr="7825622391763349130827.png"/>
        <xdr:cNvPicPr/>
      </xdr:nvPicPr>
      <xdr:blipFill>
        <a:blip r:embed="rId8"/>
        <a:stretch>
          <a:fillRect/>
        </a:stretch>
      </xdr:blipFill>
      <xdr:spPr>
        <a:xfrm>
          <a:off x="2216150" y="46990000"/>
          <a:ext cx="819785" cy="41275"/>
        </a:xfrm>
        <a:prstGeom prst="rect">
          <a:avLst/>
        </a:prstGeom>
        <a:noFill/>
        <a:ln w="9525">
          <a:noFill/>
        </a:ln>
      </xdr:spPr>
    </xdr:pic>
    <xdr:clientData/>
  </xdr:twoCellAnchor>
  <xdr:twoCellAnchor editAs="oneCell">
    <xdr:from>
      <xdr:col>2</xdr:col>
      <xdr:colOff>0</xdr:colOff>
      <xdr:row>38</xdr:row>
      <xdr:rowOff>0</xdr:rowOff>
    </xdr:from>
    <xdr:to>
      <xdr:col>3</xdr:col>
      <xdr:colOff>229235</xdr:colOff>
      <xdr:row>38</xdr:row>
      <xdr:rowOff>33020</xdr:rowOff>
    </xdr:to>
    <xdr:pic>
      <xdr:nvPicPr>
        <xdr:cNvPr id="952485" name="Picture 7" descr="1879521311763349130835.png"/>
        <xdr:cNvPicPr/>
      </xdr:nvPicPr>
      <xdr:blipFill>
        <a:blip r:embed="rId9"/>
        <a:stretch>
          <a:fillRect/>
        </a:stretch>
      </xdr:blipFill>
      <xdr:spPr>
        <a:xfrm>
          <a:off x="2216150" y="46990000"/>
          <a:ext cx="819785" cy="33020"/>
        </a:xfrm>
        <a:prstGeom prst="rect">
          <a:avLst/>
        </a:prstGeom>
        <a:noFill/>
        <a:ln w="9525">
          <a:noFill/>
        </a:ln>
      </xdr:spPr>
    </xdr:pic>
    <xdr:clientData/>
  </xdr:twoCellAnchor>
  <xdr:twoCellAnchor editAs="oneCell">
    <xdr:from>
      <xdr:col>2</xdr:col>
      <xdr:colOff>0</xdr:colOff>
      <xdr:row>38</xdr:row>
      <xdr:rowOff>0</xdr:rowOff>
    </xdr:from>
    <xdr:to>
      <xdr:col>3</xdr:col>
      <xdr:colOff>142875</xdr:colOff>
      <xdr:row>38</xdr:row>
      <xdr:rowOff>41275</xdr:rowOff>
    </xdr:to>
    <xdr:pic>
      <xdr:nvPicPr>
        <xdr:cNvPr id="952486" name="Picture 8" descr="978811301763349130839.png"/>
        <xdr:cNvPicPr/>
      </xdr:nvPicPr>
      <xdr:blipFill>
        <a:blip r:embed="rId10"/>
        <a:stretch>
          <a:fillRect/>
        </a:stretch>
      </xdr:blipFill>
      <xdr:spPr>
        <a:xfrm>
          <a:off x="2216150" y="46990000"/>
          <a:ext cx="733425" cy="41275"/>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33020</xdr:rowOff>
    </xdr:to>
    <xdr:pic>
      <xdr:nvPicPr>
        <xdr:cNvPr id="952487" name="Picture 9" descr="4526883221763349130845.png"/>
        <xdr:cNvPicPr/>
      </xdr:nvPicPr>
      <xdr:blipFill>
        <a:blip r:embed="rId11"/>
        <a:stretch>
          <a:fillRect/>
        </a:stretch>
      </xdr:blipFill>
      <xdr:spPr>
        <a:xfrm>
          <a:off x="2216150" y="46990000"/>
          <a:ext cx="790575" cy="3302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41275</xdr:rowOff>
    </xdr:to>
    <xdr:pic>
      <xdr:nvPicPr>
        <xdr:cNvPr id="952488" name="Picture 1" descr="6101606531763349130742.png"/>
        <xdr:cNvPicPr/>
      </xdr:nvPicPr>
      <xdr:blipFill>
        <a:blip r:embed="rId3"/>
        <a:stretch>
          <a:fillRect/>
        </a:stretch>
      </xdr:blipFill>
      <xdr:spPr>
        <a:xfrm>
          <a:off x="2216150" y="46990000"/>
          <a:ext cx="723265" cy="41275"/>
        </a:xfrm>
        <a:prstGeom prst="rect">
          <a:avLst/>
        </a:prstGeom>
        <a:noFill/>
        <a:ln w="9525">
          <a:noFill/>
        </a:ln>
      </xdr:spPr>
    </xdr:pic>
    <xdr:clientData/>
  </xdr:twoCellAnchor>
  <xdr:twoCellAnchor editAs="oneCell">
    <xdr:from>
      <xdr:col>2</xdr:col>
      <xdr:colOff>0</xdr:colOff>
      <xdr:row>38</xdr:row>
      <xdr:rowOff>0</xdr:rowOff>
    </xdr:from>
    <xdr:to>
      <xdr:col>3</xdr:col>
      <xdr:colOff>142875</xdr:colOff>
      <xdr:row>38</xdr:row>
      <xdr:rowOff>33020</xdr:rowOff>
    </xdr:to>
    <xdr:pic>
      <xdr:nvPicPr>
        <xdr:cNvPr id="952489" name="Picture 2" descr="4769711351763349130770.png"/>
        <xdr:cNvPicPr/>
      </xdr:nvPicPr>
      <xdr:blipFill>
        <a:blip r:embed="rId4"/>
        <a:stretch>
          <a:fillRect/>
        </a:stretch>
      </xdr:blipFill>
      <xdr:spPr>
        <a:xfrm>
          <a:off x="2216150" y="46990000"/>
          <a:ext cx="733425" cy="33020"/>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41275</xdr:rowOff>
    </xdr:to>
    <xdr:pic>
      <xdr:nvPicPr>
        <xdr:cNvPr id="952490" name="Picture 3" descr="8632309731763349130784.png"/>
        <xdr:cNvPicPr/>
      </xdr:nvPicPr>
      <xdr:blipFill>
        <a:blip r:embed="rId5"/>
        <a:stretch>
          <a:fillRect/>
        </a:stretch>
      </xdr:blipFill>
      <xdr:spPr>
        <a:xfrm>
          <a:off x="2216150" y="46990000"/>
          <a:ext cx="800100" cy="4127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33020</xdr:rowOff>
    </xdr:to>
    <xdr:pic>
      <xdr:nvPicPr>
        <xdr:cNvPr id="952491" name="Picture 4" descr="2207322091763349130799.png"/>
        <xdr:cNvPicPr/>
      </xdr:nvPicPr>
      <xdr:blipFill>
        <a:blip r:embed="rId6"/>
        <a:stretch>
          <a:fillRect/>
        </a:stretch>
      </xdr:blipFill>
      <xdr:spPr>
        <a:xfrm>
          <a:off x="2216150" y="46990000"/>
          <a:ext cx="723265" cy="33020"/>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33020</xdr:rowOff>
    </xdr:to>
    <xdr:pic>
      <xdr:nvPicPr>
        <xdr:cNvPr id="952492" name="Picture 5" descr="6298932841763349130814.png"/>
        <xdr:cNvPicPr/>
      </xdr:nvPicPr>
      <xdr:blipFill>
        <a:blip r:embed="rId7"/>
        <a:stretch>
          <a:fillRect/>
        </a:stretch>
      </xdr:blipFill>
      <xdr:spPr>
        <a:xfrm>
          <a:off x="2216150" y="46990000"/>
          <a:ext cx="800100" cy="33020"/>
        </a:xfrm>
        <a:prstGeom prst="rect">
          <a:avLst/>
        </a:prstGeom>
        <a:noFill/>
        <a:ln w="9525">
          <a:noFill/>
        </a:ln>
      </xdr:spPr>
    </xdr:pic>
    <xdr:clientData/>
  </xdr:twoCellAnchor>
  <xdr:twoCellAnchor editAs="oneCell">
    <xdr:from>
      <xdr:col>2</xdr:col>
      <xdr:colOff>0</xdr:colOff>
      <xdr:row>38</xdr:row>
      <xdr:rowOff>0</xdr:rowOff>
    </xdr:from>
    <xdr:to>
      <xdr:col>3</xdr:col>
      <xdr:colOff>229235</xdr:colOff>
      <xdr:row>38</xdr:row>
      <xdr:rowOff>41275</xdr:rowOff>
    </xdr:to>
    <xdr:pic>
      <xdr:nvPicPr>
        <xdr:cNvPr id="952493" name="Picture 6" descr="7825622391763349130827.png"/>
        <xdr:cNvPicPr/>
      </xdr:nvPicPr>
      <xdr:blipFill>
        <a:blip r:embed="rId8"/>
        <a:stretch>
          <a:fillRect/>
        </a:stretch>
      </xdr:blipFill>
      <xdr:spPr>
        <a:xfrm>
          <a:off x="2216150" y="46990000"/>
          <a:ext cx="819785" cy="41275"/>
        </a:xfrm>
        <a:prstGeom prst="rect">
          <a:avLst/>
        </a:prstGeom>
        <a:noFill/>
        <a:ln w="9525">
          <a:noFill/>
        </a:ln>
      </xdr:spPr>
    </xdr:pic>
    <xdr:clientData/>
  </xdr:twoCellAnchor>
  <xdr:twoCellAnchor editAs="oneCell">
    <xdr:from>
      <xdr:col>2</xdr:col>
      <xdr:colOff>0</xdr:colOff>
      <xdr:row>38</xdr:row>
      <xdr:rowOff>0</xdr:rowOff>
    </xdr:from>
    <xdr:to>
      <xdr:col>3</xdr:col>
      <xdr:colOff>229235</xdr:colOff>
      <xdr:row>38</xdr:row>
      <xdr:rowOff>33020</xdr:rowOff>
    </xdr:to>
    <xdr:pic>
      <xdr:nvPicPr>
        <xdr:cNvPr id="952494" name="Picture 7" descr="1879521311763349130835.png"/>
        <xdr:cNvPicPr/>
      </xdr:nvPicPr>
      <xdr:blipFill>
        <a:blip r:embed="rId9"/>
        <a:stretch>
          <a:fillRect/>
        </a:stretch>
      </xdr:blipFill>
      <xdr:spPr>
        <a:xfrm>
          <a:off x="2216150" y="46990000"/>
          <a:ext cx="819785" cy="33020"/>
        </a:xfrm>
        <a:prstGeom prst="rect">
          <a:avLst/>
        </a:prstGeom>
        <a:noFill/>
        <a:ln w="9525">
          <a:noFill/>
        </a:ln>
      </xdr:spPr>
    </xdr:pic>
    <xdr:clientData/>
  </xdr:twoCellAnchor>
  <xdr:twoCellAnchor editAs="oneCell">
    <xdr:from>
      <xdr:col>2</xdr:col>
      <xdr:colOff>0</xdr:colOff>
      <xdr:row>38</xdr:row>
      <xdr:rowOff>0</xdr:rowOff>
    </xdr:from>
    <xdr:to>
      <xdr:col>3</xdr:col>
      <xdr:colOff>142875</xdr:colOff>
      <xdr:row>38</xdr:row>
      <xdr:rowOff>41275</xdr:rowOff>
    </xdr:to>
    <xdr:pic>
      <xdr:nvPicPr>
        <xdr:cNvPr id="952495" name="Picture 8" descr="978811301763349130839.png"/>
        <xdr:cNvPicPr/>
      </xdr:nvPicPr>
      <xdr:blipFill>
        <a:blip r:embed="rId10"/>
        <a:stretch>
          <a:fillRect/>
        </a:stretch>
      </xdr:blipFill>
      <xdr:spPr>
        <a:xfrm>
          <a:off x="2216150" y="46990000"/>
          <a:ext cx="733425" cy="41275"/>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33020</xdr:rowOff>
    </xdr:to>
    <xdr:pic>
      <xdr:nvPicPr>
        <xdr:cNvPr id="952496" name="Picture 9" descr="4526883221763349130845.png"/>
        <xdr:cNvPicPr/>
      </xdr:nvPicPr>
      <xdr:blipFill>
        <a:blip r:embed="rId11"/>
        <a:stretch>
          <a:fillRect/>
        </a:stretch>
      </xdr:blipFill>
      <xdr:spPr>
        <a:xfrm>
          <a:off x="2216150" y="46990000"/>
          <a:ext cx="790575" cy="3302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41275</xdr:rowOff>
    </xdr:to>
    <xdr:pic>
      <xdr:nvPicPr>
        <xdr:cNvPr id="952497" name="Picture 1" descr="6101606531763349130742.png"/>
        <xdr:cNvPicPr/>
      </xdr:nvPicPr>
      <xdr:blipFill>
        <a:blip r:embed="rId3"/>
        <a:stretch>
          <a:fillRect/>
        </a:stretch>
      </xdr:blipFill>
      <xdr:spPr>
        <a:xfrm>
          <a:off x="2216150" y="46990000"/>
          <a:ext cx="723265" cy="41275"/>
        </a:xfrm>
        <a:prstGeom prst="rect">
          <a:avLst/>
        </a:prstGeom>
        <a:noFill/>
        <a:ln w="9525">
          <a:noFill/>
        </a:ln>
      </xdr:spPr>
    </xdr:pic>
    <xdr:clientData/>
  </xdr:twoCellAnchor>
  <xdr:twoCellAnchor editAs="oneCell">
    <xdr:from>
      <xdr:col>2</xdr:col>
      <xdr:colOff>0</xdr:colOff>
      <xdr:row>38</xdr:row>
      <xdr:rowOff>0</xdr:rowOff>
    </xdr:from>
    <xdr:to>
      <xdr:col>3</xdr:col>
      <xdr:colOff>142875</xdr:colOff>
      <xdr:row>38</xdr:row>
      <xdr:rowOff>33020</xdr:rowOff>
    </xdr:to>
    <xdr:pic>
      <xdr:nvPicPr>
        <xdr:cNvPr id="952498" name="Picture 2" descr="4769711351763349130770.png"/>
        <xdr:cNvPicPr/>
      </xdr:nvPicPr>
      <xdr:blipFill>
        <a:blip r:embed="rId4"/>
        <a:stretch>
          <a:fillRect/>
        </a:stretch>
      </xdr:blipFill>
      <xdr:spPr>
        <a:xfrm>
          <a:off x="2216150" y="46990000"/>
          <a:ext cx="733425" cy="33020"/>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41275</xdr:rowOff>
    </xdr:to>
    <xdr:pic>
      <xdr:nvPicPr>
        <xdr:cNvPr id="952499" name="Picture 3" descr="8632309731763349130784.png"/>
        <xdr:cNvPicPr/>
      </xdr:nvPicPr>
      <xdr:blipFill>
        <a:blip r:embed="rId5"/>
        <a:stretch>
          <a:fillRect/>
        </a:stretch>
      </xdr:blipFill>
      <xdr:spPr>
        <a:xfrm>
          <a:off x="2216150" y="46990000"/>
          <a:ext cx="800100" cy="4127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33020</xdr:rowOff>
    </xdr:to>
    <xdr:pic>
      <xdr:nvPicPr>
        <xdr:cNvPr id="952500" name="Picture 4" descr="2207322091763349130799.png"/>
        <xdr:cNvPicPr/>
      </xdr:nvPicPr>
      <xdr:blipFill>
        <a:blip r:embed="rId6"/>
        <a:stretch>
          <a:fillRect/>
        </a:stretch>
      </xdr:blipFill>
      <xdr:spPr>
        <a:xfrm>
          <a:off x="2216150" y="46990000"/>
          <a:ext cx="723265" cy="33020"/>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33020</xdr:rowOff>
    </xdr:to>
    <xdr:pic>
      <xdr:nvPicPr>
        <xdr:cNvPr id="952501" name="Picture 5" descr="6298932841763349130814.png"/>
        <xdr:cNvPicPr/>
      </xdr:nvPicPr>
      <xdr:blipFill>
        <a:blip r:embed="rId7"/>
        <a:stretch>
          <a:fillRect/>
        </a:stretch>
      </xdr:blipFill>
      <xdr:spPr>
        <a:xfrm>
          <a:off x="2216150" y="46990000"/>
          <a:ext cx="800100" cy="33020"/>
        </a:xfrm>
        <a:prstGeom prst="rect">
          <a:avLst/>
        </a:prstGeom>
        <a:noFill/>
        <a:ln w="9525">
          <a:noFill/>
        </a:ln>
      </xdr:spPr>
    </xdr:pic>
    <xdr:clientData/>
  </xdr:twoCellAnchor>
  <xdr:twoCellAnchor editAs="oneCell">
    <xdr:from>
      <xdr:col>2</xdr:col>
      <xdr:colOff>0</xdr:colOff>
      <xdr:row>38</xdr:row>
      <xdr:rowOff>0</xdr:rowOff>
    </xdr:from>
    <xdr:to>
      <xdr:col>3</xdr:col>
      <xdr:colOff>229235</xdr:colOff>
      <xdr:row>38</xdr:row>
      <xdr:rowOff>41275</xdr:rowOff>
    </xdr:to>
    <xdr:pic>
      <xdr:nvPicPr>
        <xdr:cNvPr id="952502" name="Picture 6" descr="7825622391763349130827.png"/>
        <xdr:cNvPicPr/>
      </xdr:nvPicPr>
      <xdr:blipFill>
        <a:blip r:embed="rId8"/>
        <a:stretch>
          <a:fillRect/>
        </a:stretch>
      </xdr:blipFill>
      <xdr:spPr>
        <a:xfrm>
          <a:off x="2216150" y="46990000"/>
          <a:ext cx="819785" cy="41275"/>
        </a:xfrm>
        <a:prstGeom prst="rect">
          <a:avLst/>
        </a:prstGeom>
        <a:noFill/>
        <a:ln w="9525">
          <a:noFill/>
        </a:ln>
      </xdr:spPr>
    </xdr:pic>
    <xdr:clientData/>
  </xdr:twoCellAnchor>
  <xdr:twoCellAnchor editAs="oneCell">
    <xdr:from>
      <xdr:col>2</xdr:col>
      <xdr:colOff>0</xdr:colOff>
      <xdr:row>38</xdr:row>
      <xdr:rowOff>0</xdr:rowOff>
    </xdr:from>
    <xdr:to>
      <xdr:col>3</xdr:col>
      <xdr:colOff>229235</xdr:colOff>
      <xdr:row>38</xdr:row>
      <xdr:rowOff>33020</xdr:rowOff>
    </xdr:to>
    <xdr:pic>
      <xdr:nvPicPr>
        <xdr:cNvPr id="952503" name="Picture 7" descr="1879521311763349130835.png"/>
        <xdr:cNvPicPr/>
      </xdr:nvPicPr>
      <xdr:blipFill>
        <a:blip r:embed="rId9"/>
        <a:stretch>
          <a:fillRect/>
        </a:stretch>
      </xdr:blipFill>
      <xdr:spPr>
        <a:xfrm>
          <a:off x="2216150" y="46990000"/>
          <a:ext cx="819785" cy="33020"/>
        </a:xfrm>
        <a:prstGeom prst="rect">
          <a:avLst/>
        </a:prstGeom>
        <a:noFill/>
        <a:ln w="9525">
          <a:noFill/>
        </a:ln>
      </xdr:spPr>
    </xdr:pic>
    <xdr:clientData/>
  </xdr:twoCellAnchor>
  <xdr:twoCellAnchor editAs="oneCell">
    <xdr:from>
      <xdr:col>2</xdr:col>
      <xdr:colOff>0</xdr:colOff>
      <xdr:row>38</xdr:row>
      <xdr:rowOff>0</xdr:rowOff>
    </xdr:from>
    <xdr:to>
      <xdr:col>3</xdr:col>
      <xdr:colOff>142875</xdr:colOff>
      <xdr:row>38</xdr:row>
      <xdr:rowOff>41275</xdr:rowOff>
    </xdr:to>
    <xdr:pic>
      <xdr:nvPicPr>
        <xdr:cNvPr id="952504" name="Picture 8" descr="978811301763349130839.png"/>
        <xdr:cNvPicPr/>
      </xdr:nvPicPr>
      <xdr:blipFill>
        <a:blip r:embed="rId10"/>
        <a:stretch>
          <a:fillRect/>
        </a:stretch>
      </xdr:blipFill>
      <xdr:spPr>
        <a:xfrm>
          <a:off x="2216150" y="46990000"/>
          <a:ext cx="733425" cy="41275"/>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33020</xdr:rowOff>
    </xdr:to>
    <xdr:pic>
      <xdr:nvPicPr>
        <xdr:cNvPr id="952505" name="Picture 9" descr="4526883221763349130845.png"/>
        <xdr:cNvPicPr/>
      </xdr:nvPicPr>
      <xdr:blipFill>
        <a:blip r:embed="rId11"/>
        <a:stretch>
          <a:fillRect/>
        </a:stretch>
      </xdr:blipFill>
      <xdr:spPr>
        <a:xfrm>
          <a:off x="2216150" y="46990000"/>
          <a:ext cx="790575" cy="3302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39370</xdr:rowOff>
    </xdr:to>
    <xdr:pic>
      <xdr:nvPicPr>
        <xdr:cNvPr id="952506" name="Picture 15316" descr="clip_image47879"/>
        <xdr:cNvPicPr>
          <a:picLocks noChangeAspect="1"/>
        </xdr:cNvPicPr>
      </xdr:nvPicPr>
      <xdr:blipFill>
        <a:blip r:embed="rId1"/>
        <a:stretch>
          <a:fillRect/>
        </a:stretch>
      </xdr:blipFill>
      <xdr:spPr>
        <a:xfrm>
          <a:off x="2216150" y="46990000"/>
          <a:ext cx="723265" cy="39370"/>
        </a:xfrm>
        <a:prstGeom prst="rect">
          <a:avLst/>
        </a:prstGeom>
        <a:noFill/>
        <a:ln w="9525">
          <a:noFill/>
        </a:ln>
      </xdr:spPr>
    </xdr:pic>
    <xdr:clientData/>
  </xdr:twoCellAnchor>
  <xdr:twoCellAnchor editAs="oneCell">
    <xdr:from>
      <xdr:col>2</xdr:col>
      <xdr:colOff>0</xdr:colOff>
      <xdr:row>38</xdr:row>
      <xdr:rowOff>0</xdr:rowOff>
    </xdr:from>
    <xdr:to>
      <xdr:col>3</xdr:col>
      <xdr:colOff>152400</xdr:colOff>
      <xdr:row>38</xdr:row>
      <xdr:rowOff>39370</xdr:rowOff>
    </xdr:to>
    <xdr:pic>
      <xdr:nvPicPr>
        <xdr:cNvPr id="952507" name="Picture 15347" descr="clip_image47946"/>
        <xdr:cNvPicPr>
          <a:picLocks noChangeAspect="1"/>
        </xdr:cNvPicPr>
      </xdr:nvPicPr>
      <xdr:blipFill>
        <a:blip r:embed="rId2"/>
        <a:stretch>
          <a:fillRect/>
        </a:stretch>
      </xdr:blipFill>
      <xdr:spPr>
        <a:xfrm>
          <a:off x="2216150" y="46990000"/>
          <a:ext cx="742950" cy="39370"/>
        </a:xfrm>
        <a:prstGeom prst="rect">
          <a:avLst/>
        </a:prstGeom>
        <a:noFill/>
        <a:ln w="9525">
          <a:noFill/>
        </a:ln>
      </xdr:spPr>
    </xdr:pic>
    <xdr:clientData/>
  </xdr:twoCellAnchor>
  <xdr:twoCellAnchor editAs="oneCell">
    <xdr:from>
      <xdr:col>2</xdr:col>
      <xdr:colOff>0</xdr:colOff>
      <xdr:row>38</xdr:row>
      <xdr:rowOff>0</xdr:rowOff>
    </xdr:from>
    <xdr:to>
      <xdr:col>3</xdr:col>
      <xdr:colOff>152400</xdr:colOff>
      <xdr:row>38</xdr:row>
      <xdr:rowOff>6985</xdr:rowOff>
    </xdr:to>
    <xdr:pic>
      <xdr:nvPicPr>
        <xdr:cNvPr id="952508" name="Picture 15347" descr="clip_image47946"/>
        <xdr:cNvPicPr>
          <a:picLocks noChangeAspect="1"/>
        </xdr:cNvPicPr>
      </xdr:nvPicPr>
      <xdr:blipFill>
        <a:blip r:embed="rId2"/>
        <a:stretch>
          <a:fillRect/>
        </a:stretch>
      </xdr:blipFill>
      <xdr:spPr>
        <a:xfrm>
          <a:off x="2216150" y="46990000"/>
          <a:ext cx="742950" cy="6985"/>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6985</xdr:rowOff>
    </xdr:to>
    <xdr:pic>
      <xdr:nvPicPr>
        <xdr:cNvPr id="952509" name="Picture 15316" descr="clip_image47879"/>
        <xdr:cNvPicPr>
          <a:picLocks noChangeAspect="1"/>
        </xdr:cNvPicPr>
      </xdr:nvPicPr>
      <xdr:blipFill>
        <a:blip r:embed="rId1"/>
        <a:stretch>
          <a:fillRect/>
        </a:stretch>
      </xdr:blipFill>
      <xdr:spPr>
        <a:xfrm>
          <a:off x="2216150" y="46990000"/>
          <a:ext cx="790575" cy="6985"/>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6985</xdr:rowOff>
    </xdr:to>
    <xdr:pic>
      <xdr:nvPicPr>
        <xdr:cNvPr id="952510" name="Picture 15347" descr="clip_image47946"/>
        <xdr:cNvPicPr>
          <a:picLocks noChangeAspect="1"/>
        </xdr:cNvPicPr>
      </xdr:nvPicPr>
      <xdr:blipFill>
        <a:blip r:embed="rId2"/>
        <a:stretch>
          <a:fillRect/>
        </a:stretch>
      </xdr:blipFill>
      <xdr:spPr>
        <a:xfrm>
          <a:off x="2216150" y="46990000"/>
          <a:ext cx="818515" cy="698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6985</xdr:rowOff>
    </xdr:to>
    <xdr:pic>
      <xdr:nvPicPr>
        <xdr:cNvPr id="952511" name="Picture 15316" descr="clip_image47879"/>
        <xdr:cNvPicPr>
          <a:picLocks noChangeAspect="1"/>
        </xdr:cNvPicPr>
      </xdr:nvPicPr>
      <xdr:blipFill>
        <a:blip r:embed="rId1"/>
        <a:stretch>
          <a:fillRect/>
        </a:stretch>
      </xdr:blipFill>
      <xdr:spPr>
        <a:xfrm>
          <a:off x="2216150" y="46990000"/>
          <a:ext cx="800100" cy="698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39370</xdr:rowOff>
    </xdr:to>
    <xdr:pic>
      <xdr:nvPicPr>
        <xdr:cNvPr id="952512" name="Picture 15316" descr="clip_image47879"/>
        <xdr:cNvPicPr>
          <a:picLocks noChangeAspect="1"/>
        </xdr:cNvPicPr>
      </xdr:nvPicPr>
      <xdr:blipFill>
        <a:blip r:embed="rId1"/>
        <a:stretch>
          <a:fillRect/>
        </a:stretch>
      </xdr:blipFill>
      <xdr:spPr>
        <a:xfrm>
          <a:off x="2216150" y="46990000"/>
          <a:ext cx="800100" cy="39370"/>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39370</xdr:rowOff>
    </xdr:to>
    <xdr:pic>
      <xdr:nvPicPr>
        <xdr:cNvPr id="952513" name="Picture 15347" descr="clip_image47946"/>
        <xdr:cNvPicPr>
          <a:picLocks noChangeAspect="1"/>
        </xdr:cNvPicPr>
      </xdr:nvPicPr>
      <xdr:blipFill>
        <a:blip r:embed="rId2"/>
        <a:stretch>
          <a:fillRect/>
        </a:stretch>
      </xdr:blipFill>
      <xdr:spPr>
        <a:xfrm>
          <a:off x="2216150" y="46990000"/>
          <a:ext cx="818515" cy="3937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6985</xdr:rowOff>
    </xdr:to>
    <xdr:pic>
      <xdr:nvPicPr>
        <xdr:cNvPr id="952514" name="Picture 15316" descr="clip_image47879"/>
        <xdr:cNvPicPr>
          <a:picLocks noChangeAspect="1"/>
        </xdr:cNvPicPr>
      </xdr:nvPicPr>
      <xdr:blipFill>
        <a:blip r:embed="rId1"/>
        <a:stretch>
          <a:fillRect/>
        </a:stretch>
      </xdr:blipFill>
      <xdr:spPr>
        <a:xfrm>
          <a:off x="2216150" y="46990000"/>
          <a:ext cx="723265" cy="698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39370</xdr:rowOff>
    </xdr:to>
    <xdr:pic>
      <xdr:nvPicPr>
        <xdr:cNvPr id="952515" name="Picture 1" descr="6101606531763349130742.png"/>
        <xdr:cNvPicPr/>
      </xdr:nvPicPr>
      <xdr:blipFill>
        <a:blip r:embed="rId3"/>
        <a:stretch>
          <a:fillRect/>
        </a:stretch>
      </xdr:blipFill>
      <xdr:spPr>
        <a:xfrm>
          <a:off x="2216150" y="46990000"/>
          <a:ext cx="723265" cy="39370"/>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24765</xdr:rowOff>
    </xdr:to>
    <xdr:pic>
      <xdr:nvPicPr>
        <xdr:cNvPr id="952516" name="Picture 2" descr="4769711351763349130770.png"/>
        <xdr:cNvPicPr/>
      </xdr:nvPicPr>
      <xdr:blipFill>
        <a:blip r:embed="rId4"/>
        <a:stretch>
          <a:fillRect/>
        </a:stretch>
      </xdr:blipFill>
      <xdr:spPr>
        <a:xfrm>
          <a:off x="2216150" y="46990000"/>
          <a:ext cx="734060"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39370</xdr:rowOff>
    </xdr:to>
    <xdr:pic>
      <xdr:nvPicPr>
        <xdr:cNvPr id="952517" name="Picture 3" descr="8632309731763349130784.png"/>
        <xdr:cNvPicPr/>
      </xdr:nvPicPr>
      <xdr:blipFill>
        <a:blip r:embed="rId5"/>
        <a:stretch>
          <a:fillRect/>
        </a:stretch>
      </xdr:blipFill>
      <xdr:spPr>
        <a:xfrm>
          <a:off x="2216150" y="46990000"/>
          <a:ext cx="800100" cy="3937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24765</xdr:rowOff>
    </xdr:to>
    <xdr:pic>
      <xdr:nvPicPr>
        <xdr:cNvPr id="952518" name="Picture 4" descr="2207322091763349130799.png"/>
        <xdr:cNvPicPr/>
      </xdr:nvPicPr>
      <xdr:blipFill>
        <a:blip r:embed="rId6"/>
        <a:stretch>
          <a:fillRect/>
        </a:stretch>
      </xdr:blipFill>
      <xdr:spPr>
        <a:xfrm>
          <a:off x="2216150" y="46990000"/>
          <a:ext cx="723265"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24765</xdr:rowOff>
    </xdr:to>
    <xdr:pic>
      <xdr:nvPicPr>
        <xdr:cNvPr id="952519" name="Picture 5" descr="6298932841763349130814.png"/>
        <xdr:cNvPicPr/>
      </xdr:nvPicPr>
      <xdr:blipFill>
        <a:blip r:embed="rId7"/>
        <a:stretch>
          <a:fillRect/>
        </a:stretch>
      </xdr:blipFill>
      <xdr:spPr>
        <a:xfrm>
          <a:off x="2216150" y="46990000"/>
          <a:ext cx="800100" cy="24765"/>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39370</xdr:rowOff>
    </xdr:to>
    <xdr:pic>
      <xdr:nvPicPr>
        <xdr:cNvPr id="952520" name="Picture 6" descr="7825622391763349130827.png"/>
        <xdr:cNvPicPr/>
      </xdr:nvPicPr>
      <xdr:blipFill>
        <a:blip r:embed="rId8"/>
        <a:stretch>
          <a:fillRect/>
        </a:stretch>
      </xdr:blipFill>
      <xdr:spPr>
        <a:xfrm>
          <a:off x="2216150" y="46990000"/>
          <a:ext cx="818515" cy="39370"/>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24765</xdr:rowOff>
    </xdr:to>
    <xdr:pic>
      <xdr:nvPicPr>
        <xdr:cNvPr id="952521" name="Picture 7" descr="1879521311763349130835.png"/>
        <xdr:cNvPicPr/>
      </xdr:nvPicPr>
      <xdr:blipFill>
        <a:blip r:embed="rId9"/>
        <a:stretch>
          <a:fillRect/>
        </a:stretch>
      </xdr:blipFill>
      <xdr:spPr>
        <a:xfrm>
          <a:off x="2216150" y="46990000"/>
          <a:ext cx="818515" cy="24765"/>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39370</xdr:rowOff>
    </xdr:to>
    <xdr:pic>
      <xdr:nvPicPr>
        <xdr:cNvPr id="952522" name="Picture 8" descr="978811301763349130839.png"/>
        <xdr:cNvPicPr/>
      </xdr:nvPicPr>
      <xdr:blipFill>
        <a:blip r:embed="rId10"/>
        <a:stretch>
          <a:fillRect/>
        </a:stretch>
      </xdr:blipFill>
      <xdr:spPr>
        <a:xfrm>
          <a:off x="2216150" y="46990000"/>
          <a:ext cx="734060" cy="39370"/>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24765</xdr:rowOff>
    </xdr:to>
    <xdr:pic>
      <xdr:nvPicPr>
        <xdr:cNvPr id="952523" name="Picture 9" descr="4526883221763349130845.png"/>
        <xdr:cNvPicPr/>
      </xdr:nvPicPr>
      <xdr:blipFill>
        <a:blip r:embed="rId11"/>
        <a:stretch>
          <a:fillRect/>
        </a:stretch>
      </xdr:blipFill>
      <xdr:spPr>
        <a:xfrm>
          <a:off x="2216150" y="46990000"/>
          <a:ext cx="790575" cy="2476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39370</xdr:rowOff>
    </xdr:to>
    <xdr:pic>
      <xdr:nvPicPr>
        <xdr:cNvPr id="952524" name="Picture 1" descr="6101606531763349130742.png"/>
        <xdr:cNvPicPr/>
      </xdr:nvPicPr>
      <xdr:blipFill>
        <a:blip r:embed="rId3"/>
        <a:stretch>
          <a:fillRect/>
        </a:stretch>
      </xdr:blipFill>
      <xdr:spPr>
        <a:xfrm>
          <a:off x="2216150" y="46990000"/>
          <a:ext cx="723265" cy="39370"/>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24765</xdr:rowOff>
    </xdr:to>
    <xdr:pic>
      <xdr:nvPicPr>
        <xdr:cNvPr id="952525" name="Picture 2" descr="4769711351763349130770.png"/>
        <xdr:cNvPicPr/>
      </xdr:nvPicPr>
      <xdr:blipFill>
        <a:blip r:embed="rId4"/>
        <a:stretch>
          <a:fillRect/>
        </a:stretch>
      </xdr:blipFill>
      <xdr:spPr>
        <a:xfrm>
          <a:off x="2216150" y="46990000"/>
          <a:ext cx="734060"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39370</xdr:rowOff>
    </xdr:to>
    <xdr:pic>
      <xdr:nvPicPr>
        <xdr:cNvPr id="952526" name="Picture 3" descr="8632309731763349130784.png"/>
        <xdr:cNvPicPr/>
      </xdr:nvPicPr>
      <xdr:blipFill>
        <a:blip r:embed="rId5"/>
        <a:stretch>
          <a:fillRect/>
        </a:stretch>
      </xdr:blipFill>
      <xdr:spPr>
        <a:xfrm>
          <a:off x="2216150" y="46990000"/>
          <a:ext cx="800100" cy="3937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24765</xdr:rowOff>
    </xdr:to>
    <xdr:pic>
      <xdr:nvPicPr>
        <xdr:cNvPr id="952527" name="Picture 4" descr="2207322091763349130799.png"/>
        <xdr:cNvPicPr/>
      </xdr:nvPicPr>
      <xdr:blipFill>
        <a:blip r:embed="rId6"/>
        <a:stretch>
          <a:fillRect/>
        </a:stretch>
      </xdr:blipFill>
      <xdr:spPr>
        <a:xfrm>
          <a:off x="2216150" y="46990000"/>
          <a:ext cx="723265"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24765</xdr:rowOff>
    </xdr:to>
    <xdr:pic>
      <xdr:nvPicPr>
        <xdr:cNvPr id="952528" name="Picture 5" descr="6298932841763349130814.png"/>
        <xdr:cNvPicPr/>
      </xdr:nvPicPr>
      <xdr:blipFill>
        <a:blip r:embed="rId7"/>
        <a:stretch>
          <a:fillRect/>
        </a:stretch>
      </xdr:blipFill>
      <xdr:spPr>
        <a:xfrm>
          <a:off x="2216150" y="46990000"/>
          <a:ext cx="800100" cy="24765"/>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39370</xdr:rowOff>
    </xdr:to>
    <xdr:pic>
      <xdr:nvPicPr>
        <xdr:cNvPr id="952529" name="Picture 6" descr="7825622391763349130827.png"/>
        <xdr:cNvPicPr/>
      </xdr:nvPicPr>
      <xdr:blipFill>
        <a:blip r:embed="rId8"/>
        <a:stretch>
          <a:fillRect/>
        </a:stretch>
      </xdr:blipFill>
      <xdr:spPr>
        <a:xfrm>
          <a:off x="2216150" y="46990000"/>
          <a:ext cx="818515" cy="39370"/>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24765</xdr:rowOff>
    </xdr:to>
    <xdr:pic>
      <xdr:nvPicPr>
        <xdr:cNvPr id="952530" name="Picture 7" descr="1879521311763349130835.png"/>
        <xdr:cNvPicPr/>
      </xdr:nvPicPr>
      <xdr:blipFill>
        <a:blip r:embed="rId9"/>
        <a:stretch>
          <a:fillRect/>
        </a:stretch>
      </xdr:blipFill>
      <xdr:spPr>
        <a:xfrm>
          <a:off x="2216150" y="46990000"/>
          <a:ext cx="818515" cy="24765"/>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39370</xdr:rowOff>
    </xdr:to>
    <xdr:pic>
      <xdr:nvPicPr>
        <xdr:cNvPr id="952531" name="Picture 8" descr="978811301763349130839.png"/>
        <xdr:cNvPicPr/>
      </xdr:nvPicPr>
      <xdr:blipFill>
        <a:blip r:embed="rId10"/>
        <a:stretch>
          <a:fillRect/>
        </a:stretch>
      </xdr:blipFill>
      <xdr:spPr>
        <a:xfrm>
          <a:off x="2216150" y="46990000"/>
          <a:ext cx="734060" cy="39370"/>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24765</xdr:rowOff>
    </xdr:to>
    <xdr:pic>
      <xdr:nvPicPr>
        <xdr:cNvPr id="952532" name="Picture 9" descr="4526883221763349130845.png"/>
        <xdr:cNvPicPr/>
      </xdr:nvPicPr>
      <xdr:blipFill>
        <a:blip r:embed="rId11"/>
        <a:stretch>
          <a:fillRect/>
        </a:stretch>
      </xdr:blipFill>
      <xdr:spPr>
        <a:xfrm>
          <a:off x="2216150" y="46990000"/>
          <a:ext cx="790575" cy="2476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39370</xdr:rowOff>
    </xdr:to>
    <xdr:pic>
      <xdr:nvPicPr>
        <xdr:cNvPr id="952533" name="Picture 1" descr="6101606531763349130742.png"/>
        <xdr:cNvPicPr/>
      </xdr:nvPicPr>
      <xdr:blipFill>
        <a:blip r:embed="rId3"/>
        <a:stretch>
          <a:fillRect/>
        </a:stretch>
      </xdr:blipFill>
      <xdr:spPr>
        <a:xfrm>
          <a:off x="2216150" y="46990000"/>
          <a:ext cx="723265" cy="39370"/>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24765</xdr:rowOff>
    </xdr:to>
    <xdr:pic>
      <xdr:nvPicPr>
        <xdr:cNvPr id="952534" name="Picture 2" descr="4769711351763349130770.png"/>
        <xdr:cNvPicPr/>
      </xdr:nvPicPr>
      <xdr:blipFill>
        <a:blip r:embed="rId4"/>
        <a:stretch>
          <a:fillRect/>
        </a:stretch>
      </xdr:blipFill>
      <xdr:spPr>
        <a:xfrm>
          <a:off x="2216150" y="46990000"/>
          <a:ext cx="734060"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39370</xdr:rowOff>
    </xdr:to>
    <xdr:pic>
      <xdr:nvPicPr>
        <xdr:cNvPr id="952535" name="Picture 3" descr="8632309731763349130784.png"/>
        <xdr:cNvPicPr/>
      </xdr:nvPicPr>
      <xdr:blipFill>
        <a:blip r:embed="rId5"/>
        <a:stretch>
          <a:fillRect/>
        </a:stretch>
      </xdr:blipFill>
      <xdr:spPr>
        <a:xfrm>
          <a:off x="2216150" y="46990000"/>
          <a:ext cx="800100" cy="3937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24765</xdr:rowOff>
    </xdr:to>
    <xdr:pic>
      <xdr:nvPicPr>
        <xdr:cNvPr id="952536" name="Picture 4" descr="2207322091763349130799.png"/>
        <xdr:cNvPicPr/>
      </xdr:nvPicPr>
      <xdr:blipFill>
        <a:blip r:embed="rId6"/>
        <a:stretch>
          <a:fillRect/>
        </a:stretch>
      </xdr:blipFill>
      <xdr:spPr>
        <a:xfrm>
          <a:off x="2216150" y="46990000"/>
          <a:ext cx="723265"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24765</xdr:rowOff>
    </xdr:to>
    <xdr:pic>
      <xdr:nvPicPr>
        <xdr:cNvPr id="952537" name="Picture 5" descr="6298932841763349130814.png"/>
        <xdr:cNvPicPr/>
      </xdr:nvPicPr>
      <xdr:blipFill>
        <a:blip r:embed="rId7"/>
        <a:stretch>
          <a:fillRect/>
        </a:stretch>
      </xdr:blipFill>
      <xdr:spPr>
        <a:xfrm>
          <a:off x="2216150" y="46990000"/>
          <a:ext cx="800100" cy="24765"/>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39370</xdr:rowOff>
    </xdr:to>
    <xdr:pic>
      <xdr:nvPicPr>
        <xdr:cNvPr id="952538" name="Picture 6" descr="7825622391763349130827.png"/>
        <xdr:cNvPicPr/>
      </xdr:nvPicPr>
      <xdr:blipFill>
        <a:blip r:embed="rId8"/>
        <a:stretch>
          <a:fillRect/>
        </a:stretch>
      </xdr:blipFill>
      <xdr:spPr>
        <a:xfrm>
          <a:off x="2216150" y="46990000"/>
          <a:ext cx="818515" cy="39370"/>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24765</xdr:rowOff>
    </xdr:to>
    <xdr:pic>
      <xdr:nvPicPr>
        <xdr:cNvPr id="952539" name="Picture 7" descr="1879521311763349130835.png"/>
        <xdr:cNvPicPr/>
      </xdr:nvPicPr>
      <xdr:blipFill>
        <a:blip r:embed="rId9"/>
        <a:stretch>
          <a:fillRect/>
        </a:stretch>
      </xdr:blipFill>
      <xdr:spPr>
        <a:xfrm>
          <a:off x="2216150" y="46990000"/>
          <a:ext cx="818515" cy="24765"/>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39370</xdr:rowOff>
    </xdr:to>
    <xdr:pic>
      <xdr:nvPicPr>
        <xdr:cNvPr id="952540" name="Picture 8" descr="978811301763349130839.png"/>
        <xdr:cNvPicPr/>
      </xdr:nvPicPr>
      <xdr:blipFill>
        <a:blip r:embed="rId10"/>
        <a:stretch>
          <a:fillRect/>
        </a:stretch>
      </xdr:blipFill>
      <xdr:spPr>
        <a:xfrm>
          <a:off x="2216150" y="46990000"/>
          <a:ext cx="734060" cy="39370"/>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24765</xdr:rowOff>
    </xdr:to>
    <xdr:pic>
      <xdr:nvPicPr>
        <xdr:cNvPr id="952541" name="Picture 9" descr="4526883221763349130845.png"/>
        <xdr:cNvPicPr/>
      </xdr:nvPicPr>
      <xdr:blipFill>
        <a:blip r:embed="rId11"/>
        <a:stretch>
          <a:fillRect/>
        </a:stretch>
      </xdr:blipFill>
      <xdr:spPr>
        <a:xfrm>
          <a:off x="2216150" y="46990000"/>
          <a:ext cx="790575" cy="2476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39370</xdr:rowOff>
    </xdr:to>
    <xdr:pic>
      <xdr:nvPicPr>
        <xdr:cNvPr id="2" name="Picture 15316" descr="clip_image47879"/>
        <xdr:cNvPicPr>
          <a:picLocks noChangeAspect="1"/>
        </xdr:cNvPicPr>
      </xdr:nvPicPr>
      <xdr:blipFill>
        <a:blip r:embed="rId1"/>
        <a:stretch>
          <a:fillRect/>
        </a:stretch>
      </xdr:blipFill>
      <xdr:spPr>
        <a:xfrm>
          <a:off x="2216150" y="46990000"/>
          <a:ext cx="723265" cy="39370"/>
        </a:xfrm>
        <a:prstGeom prst="rect">
          <a:avLst/>
        </a:prstGeom>
        <a:noFill/>
        <a:ln w="9525">
          <a:noFill/>
        </a:ln>
      </xdr:spPr>
    </xdr:pic>
    <xdr:clientData/>
  </xdr:twoCellAnchor>
  <xdr:twoCellAnchor editAs="oneCell">
    <xdr:from>
      <xdr:col>2</xdr:col>
      <xdr:colOff>0</xdr:colOff>
      <xdr:row>38</xdr:row>
      <xdr:rowOff>0</xdr:rowOff>
    </xdr:from>
    <xdr:to>
      <xdr:col>3</xdr:col>
      <xdr:colOff>152400</xdr:colOff>
      <xdr:row>38</xdr:row>
      <xdr:rowOff>39370</xdr:rowOff>
    </xdr:to>
    <xdr:pic>
      <xdr:nvPicPr>
        <xdr:cNvPr id="3" name="Picture 15347" descr="clip_image47946"/>
        <xdr:cNvPicPr>
          <a:picLocks noChangeAspect="1"/>
        </xdr:cNvPicPr>
      </xdr:nvPicPr>
      <xdr:blipFill>
        <a:blip r:embed="rId2"/>
        <a:stretch>
          <a:fillRect/>
        </a:stretch>
      </xdr:blipFill>
      <xdr:spPr>
        <a:xfrm>
          <a:off x="2216150" y="46990000"/>
          <a:ext cx="742950" cy="39370"/>
        </a:xfrm>
        <a:prstGeom prst="rect">
          <a:avLst/>
        </a:prstGeom>
        <a:noFill/>
        <a:ln w="9525">
          <a:noFill/>
        </a:ln>
      </xdr:spPr>
    </xdr:pic>
    <xdr:clientData/>
  </xdr:twoCellAnchor>
  <xdr:twoCellAnchor editAs="oneCell">
    <xdr:from>
      <xdr:col>2</xdr:col>
      <xdr:colOff>0</xdr:colOff>
      <xdr:row>38</xdr:row>
      <xdr:rowOff>0</xdr:rowOff>
    </xdr:from>
    <xdr:to>
      <xdr:col>3</xdr:col>
      <xdr:colOff>152400</xdr:colOff>
      <xdr:row>38</xdr:row>
      <xdr:rowOff>6985</xdr:rowOff>
    </xdr:to>
    <xdr:pic>
      <xdr:nvPicPr>
        <xdr:cNvPr id="4" name="Picture 15347" descr="clip_image47946"/>
        <xdr:cNvPicPr>
          <a:picLocks noChangeAspect="1"/>
        </xdr:cNvPicPr>
      </xdr:nvPicPr>
      <xdr:blipFill>
        <a:blip r:embed="rId2"/>
        <a:stretch>
          <a:fillRect/>
        </a:stretch>
      </xdr:blipFill>
      <xdr:spPr>
        <a:xfrm>
          <a:off x="2216150" y="46990000"/>
          <a:ext cx="742950" cy="6985"/>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6985</xdr:rowOff>
    </xdr:to>
    <xdr:pic>
      <xdr:nvPicPr>
        <xdr:cNvPr id="5" name="Picture 15316" descr="clip_image47879"/>
        <xdr:cNvPicPr>
          <a:picLocks noChangeAspect="1"/>
        </xdr:cNvPicPr>
      </xdr:nvPicPr>
      <xdr:blipFill>
        <a:blip r:embed="rId1"/>
        <a:stretch>
          <a:fillRect/>
        </a:stretch>
      </xdr:blipFill>
      <xdr:spPr>
        <a:xfrm>
          <a:off x="2216150" y="46990000"/>
          <a:ext cx="790575" cy="6985"/>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6985</xdr:rowOff>
    </xdr:to>
    <xdr:pic>
      <xdr:nvPicPr>
        <xdr:cNvPr id="6" name="Picture 15347" descr="clip_image47946"/>
        <xdr:cNvPicPr>
          <a:picLocks noChangeAspect="1"/>
        </xdr:cNvPicPr>
      </xdr:nvPicPr>
      <xdr:blipFill>
        <a:blip r:embed="rId2"/>
        <a:stretch>
          <a:fillRect/>
        </a:stretch>
      </xdr:blipFill>
      <xdr:spPr>
        <a:xfrm>
          <a:off x="2216150" y="46990000"/>
          <a:ext cx="818515" cy="698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6985</xdr:rowOff>
    </xdr:to>
    <xdr:pic>
      <xdr:nvPicPr>
        <xdr:cNvPr id="7" name="Picture 15316" descr="clip_image47879"/>
        <xdr:cNvPicPr>
          <a:picLocks noChangeAspect="1"/>
        </xdr:cNvPicPr>
      </xdr:nvPicPr>
      <xdr:blipFill>
        <a:blip r:embed="rId1"/>
        <a:stretch>
          <a:fillRect/>
        </a:stretch>
      </xdr:blipFill>
      <xdr:spPr>
        <a:xfrm>
          <a:off x="2216150" y="46990000"/>
          <a:ext cx="800100" cy="698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39370</xdr:rowOff>
    </xdr:to>
    <xdr:pic>
      <xdr:nvPicPr>
        <xdr:cNvPr id="8" name="Picture 15316" descr="clip_image47879"/>
        <xdr:cNvPicPr>
          <a:picLocks noChangeAspect="1"/>
        </xdr:cNvPicPr>
      </xdr:nvPicPr>
      <xdr:blipFill>
        <a:blip r:embed="rId1"/>
        <a:stretch>
          <a:fillRect/>
        </a:stretch>
      </xdr:blipFill>
      <xdr:spPr>
        <a:xfrm>
          <a:off x="2216150" y="46990000"/>
          <a:ext cx="800100" cy="39370"/>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39370</xdr:rowOff>
    </xdr:to>
    <xdr:pic>
      <xdr:nvPicPr>
        <xdr:cNvPr id="9" name="Picture 15347" descr="clip_image47946"/>
        <xdr:cNvPicPr>
          <a:picLocks noChangeAspect="1"/>
        </xdr:cNvPicPr>
      </xdr:nvPicPr>
      <xdr:blipFill>
        <a:blip r:embed="rId2"/>
        <a:stretch>
          <a:fillRect/>
        </a:stretch>
      </xdr:blipFill>
      <xdr:spPr>
        <a:xfrm>
          <a:off x="2216150" y="46990000"/>
          <a:ext cx="818515" cy="3937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6985</xdr:rowOff>
    </xdr:to>
    <xdr:pic>
      <xdr:nvPicPr>
        <xdr:cNvPr id="10" name="Picture 15316" descr="clip_image47879"/>
        <xdr:cNvPicPr>
          <a:picLocks noChangeAspect="1"/>
        </xdr:cNvPicPr>
      </xdr:nvPicPr>
      <xdr:blipFill>
        <a:blip r:embed="rId1"/>
        <a:stretch>
          <a:fillRect/>
        </a:stretch>
      </xdr:blipFill>
      <xdr:spPr>
        <a:xfrm>
          <a:off x="2216150" y="46990000"/>
          <a:ext cx="723265" cy="698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39370</xdr:rowOff>
    </xdr:to>
    <xdr:pic>
      <xdr:nvPicPr>
        <xdr:cNvPr id="11" name="Picture 1" descr="6101606531763349130742.png"/>
        <xdr:cNvPicPr/>
      </xdr:nvPicPr>
      <xdr:blipFill>
        <a:blip r:embed="rId3"/>
        <a:stretch>
          <a:fillRect/>
        </a:stretch>
      </xdr:blipFill>
      <xdr:spPr>
        <a:xfrm>
          <a:off x="2216150" y="46990000"/>
          <a:ext cx="723265" cy="39370"/>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24765</xdr:rowOff>
    </xdr:to>
    <xdr:pic>
      <xdr:nvPicPr>
        <xdr:cNvPr id="12" name="Picture 2" descr="4769711351763349130770.png"/>
        <xdr:cNvPicPr/>
      </xdr:nvPicPr>
      <xdr:blipFill>
        <a:blip r:embed="rId4"/>
        <a:stretch>
          <a:fillRect/>
        </a:stretch>
      </xdr:blipFill>
      <xdr:spPr>
        <a:xfrm>
          <a:off x="2216150" y="46990000"/>
          <a:ext cx="734060"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39370</xdr:rowOff>
    </xdr:to>
    <xdr:pic>
      <xdr:nvPicPr>
        <xdr:cNvPr id="13" name="Picture 3" descr="8632309731763349130784.png"/>
        <xdr:cNvPicPr/>
      </xdr:nvPicPr>
      <xdr:blipFill>
        <a:blip r:embed="rId5"/>
        <a:stretch>
          <a:fillRect/>
        </a:stretch>
      </xdr:blipFill>
      <xdr:spPr>
        <a:xfrm>
          <a:off x="2216150" y="46990000"/>
          <a:ext cx="800100" cy="3937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24765</xdr:rowOff>
    </xdr:to>
    <xdr:pic>
      <xdr:nvPicPr>
        <xdr:cNvPr id="14" name="Picture 4" descr="2207322091763349130799.png"/>
        <xdr:cNvPicPr/>
      </xdr:nvPicPr>
      <xdr:blipFill>
        <a:blip r:embed="rId6"/>
        <a:stretch>
          <a:fillRect/>
        </a:stretch>
      </xdr:blipFill>
      <xdr:spPr>
        <a:xfrm>
          <a:off x="2216150" y="46990000"/>
          <a:ext cx="723265"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24765</xdr:rowOff>
    </xdr:to>
    <xdr:pic>
      <xdr:nvPicPr>
        <xdr:cNvPr id="15" name="Picture 5" descr="6298932841763349130814.png"/>
        <xdr:cNvPicPr/>
      </xdr:nvPicPr>
      <xdr:blipFill>
        <a:blip r:embed="rId7"/>
        <a:stretch>
          <a:fillRect/>
        </a:stretch>
      </xdr:blipFill>
      <xdr:spPr>
        <a:xfrm>
          <a:off x="2216150" y="46990000"/>
          <a:ext cx="800100" cy="24765"/>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39370</xdr:rowOff>
    </xdr:to>
    <xdr:pic>
      <xdr:nvPicPr>
        <xdr:cNvPr id="16" name="Picture 6" descr="7825622391763349130827.png"/>
        <xdr:cNvPicPr/>
      </xdr:nvPicPr>
      <xdr:blipFill>
        <a:blip r:embed="rId8"/>
        <a:stretch>
          <a:fillRect/>
        </a:stretch>
      </xdr:blipFill>
      <xdr:spPr>
        <a:xfrm>
          <a:off x="2216150" y="46990000"/>
          <a:ext cx="818515" cy="39370"/>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24765</xdr:rowOff>
    </xdr:to>
    <xdr:pic>
      <xdr:nvPicPr>
        <xdr:cNvPr id="17" name="Picture 7" descr="1879521311763349130835.png"/>
        <xdr:cNvPicPr/>
      </xdr:nvPicPr>
      <xdr:blipFill>
        <a:blip r:embed="rId9"/>
        <a:stretch>
          <a:fillRect/>
        </a:stretch>
      </xdr:blipFill>
      <xdr:spPr>
        <a:xfrm>
          <a:off x="2216150" y="46990000"/>
          <a:ext cx="818515" cy="24765"/>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39370</xdr:rowOff>
    </xdr:to>
    <xdr:pic>
      <xdr:nvPicPr>
        <xdr:cNvPr id="18" name="Picture 8" descr="978811301763349130839.png"/>
        <xdr:cNvPicPr/>
      </xdr:nvPicPr>
      <xdr:blipFill>
        <a:blip r:embed="rId10"/>
        <a:stretch>
          <a:fillRect/>
        </a:stretch>
      </xdr:blipFill>
      <xdr:spPr>
        <a:xfrm>
          <a:off x="2216150" y="46990000"/>
          <a:ext cx="734060" cy="39370"/>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24765</xdr:rowOff>
    </xdr:to>
    <xdr:pic>
      <xdr:nvPicPr>
        <xdr:cNvPr id="19" name="Picture 9" descr="4526883221763349130845.png"/>
        <xdr:cNvPicPr/>
      </xdr:nvPicPr>
      <xdr:blipFill>
        <a:blip r:embed="rId11"/>
        <a:stretch>
          <a:fillRect/>
        </a:stretch>
      </xdr:blipFill>
      <xdr:spPr>
        <a:xfrm>
          <a:off x="2216150" y="46990000"/>
          <a:ext cx="790575" cy="2476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39370</xdr:rowOff>
    </xdr:to>
    <xdr:pic>
      <xdr:nvPicPr>
        <xdr:cNvPr id="20" name="Picture 1" descr="6101606531763349130742.png"/>
        <xdr:cNvPicPr/>
      </xdr:nvPicPr>
      <xdr:blipFill>
        <a:blip r:embed="rId3"/>
        <a:stretch>
          <a:fillRect/>
        </a:stretch>
      </xdr:blipFill>
      <xdr:spPr>
        <a:xfrm>
          <a:off x="2216150" y="46990000"/>
          <a:ext cx="723265" cy="39370"/>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24765</xdr:rowOff>
    </xdr:to>
    <xdr:pic>
      <xdr:nvPicPr>
        <xdr:cNvPr id="21" name="Picture 2" descr="4769711351763349130770.png"/>
        <xdr:cNvPicPr/>
      </xdr:nvPicPr>
      <xdr:blipFill>
        <a:blip r:embed="rId4"/>
        <a:stretch>
          <a:fillRect/>
        </a:stretch>
      </xdr:blipFill>
      <xdr:spPr>
        <a:xfrm>
          <a:off x="2216150" y="46990000"/>
          <a:ext cx="734060"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39370</xdr:rowOff>
    </xdr:to>
    <xdr:pic>
      <xdr:nvPicPr>
        <xdr:cNvPr id="22" name="Picture 3" descr="8632309731763349130784.png"/>
        <xdr:cNvPicPr/>
      </xdr:nvPicPr>
      <xdr:blipFill>
        <a:blip r:embed="rId5"/>
        <a:stretch>
          <a:fillRect/>
        </a:stretch>
      </xdr:blipFill>
      <xdr:spPr>
        <a:xfrm>
          <a:off x="2216150" y="46990000"/>
          <a:ext cx="800100" cy="3937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24765</xdr:rowOff>
    </xdr:to>
    <xdr:pic>
      <xdr:nvPicPr>
        <xdr:cNvPr id="23" name="Picture 4" descr="2207322091763349130799.png"/>
        <xdr:cNvPicPr/>
      </xdr:nvPicPr>
      <xdr:blipFill>
        <a:blip r:embed="rId6"/>
        <a:stretch>
          <a:fillRect/>
        </a:stretch>
      </xdr:blipFill>
      <xdr:spPr>
        <a:xfrm>
          <a:off x="2216150" y="46990000"/>
          <a:ext cx="723265"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24765</xdr:rowOff>
    </xdr:to>
    <xdr:pic>
      <xdr:nvPicPr>
        <xdr:cNvPr id="24" name="Picture 5" descr="6298932841763349130814.png"/>
        <xdr:cNvPicPr/>
      </xdr:nvPicPr>
      <xdr:blipFill>
        <a:blip r:embed="rId7"/>
        <a:stretch>
          <a:fillRect/>
        </a:stretch>
      </xdr:blipFill>
      <xdr:spPr>
        <a:xfrm>
          <a:off x="2216150" y="46990000"/>
          <a:ext cx="800100" cy="24765"/>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39370</xdr:rowOff>
    </xdr:to>
    <xdr:pic>
      <xdr:nvPicPr>
        <xdr:cNvPr id="25" name="Picture 6" descr="7825622391763349130827.png"/>
        <xdr:cNvPicPr/>
      </xdr:nvPicPr>
      <xdr:blipFill>
        <a:blip r:embed="rId8"/>
        <a:stretch>
          <a:fillRect/>
        </a:stretch>
      </xdr:blipFill>
      <xdr:spPr>
        <a:xfrm>
          <a:off x="2216150" y="46990000"/>
          <a:ext cx="818515" cy="39370"/>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24765</xdr:rowOff>
    </xdr:to>
    <xdr:pic>
      <xdr:nvPicPr>
        <xdr:cNvPr id="26" name="Picture 7" descr="1879521311763349130835.png"/>
        <xdr:cNvPicPr/>
      </xdr:nvPicPr>
      <xdr:blipFill>
        <a:blip r:embed="rId9"/>
        <a:stretch>
          <a:fillRect/>
        </a:stretch>
      </xdr:blipFill>
      <xdr:spPr>
        <a:xfrm>
          <a:off x="2216150" y="46990000"/>
          <a:ext cx="818515" cy="24765"/>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39370</xdr:rowOff>
    </xdr:to>
    <xdr:pic>
      <xdr:nvPicPr>
        <xdr:cNvPr id="27" name="Picture 8" descr="978811301763349130839.png"/>
        <xdr:cNvPicPr/>
      </xdr:nvPicPr>
      <xdr:blipFill>
        <a:blip r:embed="rId10"/>
        <a:stretch>
          <a:fillRect/>
        </a:stretch>
      </xdr:blipFill>
      <xdr:spPr>
        <a:xfrm>
          <a:off x="2216150" y="46990000"/>
          <a:ext cx="734060" cy="39370"/>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24765</xdr:rowOff>
    </xdr:to>
    <xdr:pic>
      <xdr:nvPicPr>
        <xdr:cNvPr id="28" name="Picture 9" descr="4526883221763349130845.png"/>
        <xdr:cNvPicPr/>
      </xdr:nvPicPr>
      <xdr:blipFill>
        <a:blip r:embed="rId11"/>
        <a:stretch>
          <a:fillRect/>
        </a:stretch>
      </xdr:blipFill>
      <xdr:spPr>
        <a:xfrm>
          <a:off x="2216150" y="46990000"/>
          <a:ext cx="790575" cy="2476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39370</xdr:rowOff>
    </xdr:to>
    <xdr:pic>
      <xdr:nvPicPr>
        <xdr:cNvPr id="29" name="Picture 1" descr="6101606531763349130742.png"/>
        <xdr:cNvPicPr/>
      </xdr:nvPicPr>
      <xdr:blipFill>
        <a:blip r:embed="rId3"/>
        <a:stretch>
          <a:fillRect/>
        </a:stretch>
      </xdr:blipFill>
      <xdr:spPr>
        <a:xfrm>
          <a:off x="2216150" y="46990000"/>
          <a:ext cx="723265" cy="39370"/>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24765</xdr:rowOff>
    </xdr:to>
    <xdr:pic>
      <xdr:nvPicPr>
        <xdr:cNvPr id="30" name="Picture 2" descr="4769711351763349130770.png"/>
        <xdr:cNvPicPr/>
      </xdr:nvPicPr>
      <xdr:blipFill>
        <a:blip r:embed="rId4"/>
        <a:stretch>
          <a:fillRect/>
        </a:stretch>
      </xdr:blipFill>
      <xdr:spPr>
        <a:xfrm>
          <a:off x="2216150" y="46990000"/>
          <a:ext cx="734060"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39370</xdr:rowOff>
    </xdr:to>
    <xdr:pic>
      <xdr:nvPicPr>
        <xdr:cNvPr id="31" name="Picture 3" descr="8632309731763349130784.png"/>
        <xdr:cNvPicPr/>
      </xdr:nvPicPr>
      <xdr:blipFill>
        <a:blip r:embed="rId5"/>
        <a:stretch>
          <a:fillRect/>
        </a:stretch>
      </xdr:blipFill>
      <xdr:spPr>
        <a:xfrm>
          <a:off x="2216150" y="46990000"/>
          <a:ext cx="800100" cy="3937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24765</xdr:rowOff>
    </xdr:to>
    <xdr:pic>
      <xdr:nvPicPr>
        <xdr:cNvPr id="32" name="Picture 4" descr="2207322091763349130799.png"/>
        <xdr:cNvPicPr/>
      </xdr:nvPicPr>
      <xdr:blipFill>
        <a:blip r:embed="rId6"/>
        <a:stretch>
          <a:fillRect/>
        </a:stretch>
      </xdr:blipFill>
      <xdr:spPr>
        <a:xfrm>
          <a:off x="2216150" y="46990000"/>
          <a:ext cx="723265"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24765</xdr:rowOff>
    </xdr:to>
    <xdr:pic>
      <xdr:nvPicPr>
        <xdr:cNvPr id="33" name="Picture 5" descr="6298932841763349130814.png"/>
        <xdr:cNvPicPr/>
      </xdr:nvPicPr>
      <xdr:blipFill>
        <a:blip r:embed="rId7"/>
        <a:stretch>
          <a:fillRect/>
        </a:stretch>
      </xdr:blipFill>
      <xdr:spPr>
        <a:xfrm>
          <a:off x="2216150" y="46990000"/>
          <a:ext cx="800100" cy="24765"/>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39370</xdr:rowOff>
    </xdr:to>
    <xdr:pic>
      <xdr:nvPicPr>
        <xdr:cNvPr id="34" name="Picture 6" descr="7825622391763349130827.png"/>
        <xdr:cNvPicPr/>
      </xdr:nvPicPr>
      <xdr:blipFill>
        <a:blip r:embed="rId8"/>
        <a:stretch>
          <a:fillRect/>
        </a:stretch>
      </xdr:blipFill>
      <xdr:spPr>
        <a:xfrm>
          <a:off x="2216150" y="46990000"/>
          <a:ext cx="818515" cy="39370"/>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24765</xdr:rowOff>
    </xdr:to>
    <xdr:pic>
      <xdr:nvPicPr>
        <xdr:cNvPr id="35" name="Picture 7" descr="1879521311763349130835.png"/>
        <xdr:cNvPicPr/>
      </xdr:nvPicPr>
      <xdr:blipFill>
        <a:blip r:embed="rId9"/>
        <a:stretch>
          <a:fillRect/>
        </a:stretch>
      </xdr:blipFill>
      <xdr:spPr>
        <a:xfrm>
          <a:off x="2216150" y="46990000"/>
          <a:ext cx="818515" cy="24765"/>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39370</xdr:rowOff>
    </xdr:to>
    <xdr:pic>
      <xdr:nvPicPr>
        <xdr:cNvPr id="36" name="Picture 8" descr="978811301763349130839.png"/>
        <xdr:cNvPicPr/>
      </xdr:nvPicPr>
      <xdr:blipFill>
        <a:blip r:embed="rId10"/>
        <a:stretch>
          <a:fillRect/>
        </a:stretch>
      </xdr:blipFill>
      <xdr:spPr>
        <a:xfrm>
          <a:off x="2216150" y="46990000"/>
          <a:ext cx="734060" cy="39370"/>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24765</xdr:rowOff>
    </xdr:to>
    <xdr:pic>
      <xdr:nvPicPr>
        <xdr:cNvPr id="37" name="Picture 9" descr="4526883221763349130845.png"/>
        <xdr:cNvPicPr/>
      </xdr:nvPicPr>
      <xdr:blipFill>
        <a:blip r:embed="rId11"/>
        <a:stretch>
          <a:fillRect/>
        </a:stretch>
      </xdr:blipFill>
      <xdr:spPr>
        <a:xfrm>
          <a:off x="2216150" y="46990000"/>
          <a:ext cx="790575" cy="24765"/>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53</xdr:row>
      <xdr:rowOff>0</xdr:rowOff>
    </xdr:from>
    <xdr:to>
      <xdr:col>4</xdr:col>
      <xdr:colOff>725170</xdr:colOff>
      <xdr:row>53</xdr:row>
      <xdr:rowOff>37465</xdr:rowOff>
    </xdr:to>
    <xdr:pic>
      <xdr:nvPicPr>
        <xdr:cNvPr id="953567" name="Picture 15316" descr="clip_image47879"/>
        <xdr:cNvPicPr>
          <a:picLocks noChangeAspect="1"/>
        </xdr:cNvPicPr>
      </xdr:nvPicPr>
      <xdr:blipFill>
        <a:blip r:embed="rId1"/>
        <a:stretch>
          <a:fillRect/>
        </a:stretch>
      </xdr:blipFill>
      <xdr:spPr>
        <a:xfrm>
          <a:off x="3880485" y="58191400"/>
          <a:ext cx="725170" cy="37465"/>
        </a:xfrm>
        <a:prstGeom prst="rect">
          <a:avLst/>
        </a:prstGeom>
        <a:noFill/>
        <a:ln w="9525">
          <a:noFill/>
        </a:ln>
      </xdr:spPr>
    </xdr:pic>
    <xdr:clientData/>
  </xdr:twoCellAnchor>
  <xdr:twoCellAnchor editAs="oneCell">
    <xdr:from>
      <xdr:col>4</xdr:col>
      <xdr:colOff>0</xdr:colOff>
      <xdr:row>53</xdr:row>
      <xdr:rowOff>0</xdr:rowOff>
    </xdr:from>
    <xdr:to>
      <xdr:col>4</xdr:col>
      <xdr:colOff>745490</xdr:colOff>
      <xdr:row>53</xdr:row>
      <xdr:rowOff>37465</xdr:rowOff>
    </xdr:to>
    <xdr:pic>
      <xdr:nvPicPr>
        <xdr:cNvPr id="953568" name="Picture 15347" descr="clip_image47946"/>
        <xdr:cNvPicPr>
          <a:picLocks noChangeAspect="1"/>
        </xdr:cNvPicPr>
      </xdr:nvPicPr>
      <xdr:blipFill>
        <a:blip r:embed="rId2"/>
        <a:stretch>
          <a:fillRect/>
        </a:stretch>
      </xdr:blipFill>
      <xdr:spPr>
        <a:xfrm>
          <a:off x="3880485" y="58191400"/>
          <a:ext cx="745490" cy="37465"/>
        </a:xfrm>
        <a:prstGeom prst="rect">
          <a:avLst/>
        </a:prstGeom>
        <a:noFill/>
        <a:ln w="9525">
          <a:noFill/>
        </a:ln>
      </xdr:spPr>
    </xdr:pic>
    <xdr:clientData/>
  </xdr:twoCellAnchor>
  <xdr:twoCellAnchor editAs="oneCell">
    <xdr:from>
      <xdr:col>4</xdr:col>
      <xdr:colOff>0</xdr:colOff>
      <xdr:row>53</xdr:row>
      <xdr:rowOff>0</xdr:rowOff>
    </xdr:from>
    <xdr:to>
      <xdr:col>4</xdr:col>
      <xdr:colOff>745490</xdr:colOff>
      <xdr:row>53</xdr:row>
      <xdr:rowOff>11430</xdr:rowOff>
    </xdr:to>
    <xdr:pic>
      <xdr:nvPicPr>
        <xdr:cNvPr id="953569" name="Picture 15347" descr="clip_image47946"/>
        <xdr:cNvPicPr>
          <a:picLocks noChangeAspect="1"/>
        </xdr:cNvPicPr>
      </xdr:nvPicPr>
      <xdr:blipFill>
        <a:blip r:embed="rId2"/>
        <a:stretch>
          <a:fillRect/>
        </a:stretch>
      </xdr:blipFill>
      <xdr:spPr>
        <a:xfrm>
          <a:off x="3880485" y="58191400"/>
          <a:ext cx="745490" cy="11430"/>
        </a:xfrm>
        <a:prstGeom prst="rect">
          <a:avLst/>
        </a:prstGeom>
        <a:noFill/>
        <a:ln w="9525">
          <a:noFill/>
        </a:ln>
      </xdr:spPr>
    </xdr:pic>
    <xdr:clientData/>
  </xdr:twoCellAnchor>
  <xdr:twoCellAnchor editAs="oneCell">
    <xdr:from>
      <xdr:col>4</xdr:col>
      <xdr:colOff>0</xdr:colOff>
      <xdr:row>53</xdr:row>
      <xdr:rowOff>0</xdr:rowOff>
    </xdr:from>
    <xdr:to>
      <xdr:col>4</xdr:col>
      <xdr:colOff>789305</xdr:colOff>
      <xdr:row>53</xdr:row>
      <xdr:rowOff>11430</xdr:rowOff>
    </xdr:to>
    <xdr:pic>
      <xdr:nvPicPr>
        <xdr:cNvPr id="953570" name="Picture 15316" descr="clip_image47879"/>
        <xdr:cNvPicPr>
          <a:picLocks noChangeAspect="1"/>
        </xdr:cNvPicPr>
      </xdr:nvPicPr>
      <xdr:blipFill>
        <a:blip r:embed="rId1"/>
        <a:stretch>
          <a:fillRect/>
        </a:stretch>
      </xdr:blipFill>
      <xdr:spPr>
        <a:xfrm>
          <a:off x="3880485" y="58191400"/>
          <a:ext cx="789305" cy="11430"/>
        </a:xfrm>
        <a:prstGeom prst="rect">
          <a:avLst/>
        </a:prstGeom>
        <a:noFill/>
        <a:ln w="9525">
          <a:noFill/>
        </a:ln>
      </xdr:spPr>
    </xdr:pic>
    <xdr:clientData/>
  </xdr:twoCellAnchor>
  <xdr:twoCellAnchor editAs="oneCell">
    <xdr:from>
      <xdr:col>4</xdr:col>
      <xdr:colOff>0</xdr:colOff>
      <xdr:row>53</xdr:row>
      <xdr:rowOff>0</xdr:rowOff>
    </xdr:from>
    <xdr:to>
      <xdr:col>4</xdr:col>
      <xdr:colOff>819785</xdr:colOff>
      <xdr:row>53</xdr:row>
      <xdr:rowOff>11430</xdr:rowOff>
    </xdr:to>
    <xdr:pic>
      <xdr:nvPicPr>
        <xdr:cNvPr id="953571" name="Picture 15347" descr="clip_image47946"/>
        <xdr:cNvPicPr>
          <a:picLocks noChangeAspect="1"/>
        </xdr:cNvPicPr>
      </xdr:nvPicPr>
      <xdr:blipFill>
        <a:blip r:embed="rId2"/>
        <a:stretch>
          <a:fillRect/>
        </a:stretch>
      </xdr:blipFill>
      <xdr:spPr>
        <a:xfrm>
          <a:off x="3880485" y="58191400"/>
          <a:ext cx="819785" cy="11430"/>
        </a:xfrm>
        <a:prstGeom prst="rect">
          <a:avLst/>
        </a:prstGeom>
        <a:noFill/>
        <a:ln w="9525">
          <a:noFill/>
        </a:ln>
      </xdr:spPr>
    </xdr:pic>
    <xdr:clientData/>
  </xdr:twoCellAnchor>
  <xdr:twoCellAnchor editAs="oneCell">
    <xdr:from>
      <xdr:col>4</xdr:col>
      <xdr:colOff>0</xdr:colOff>
      <xdr:row>53</xdr:row>
      <xdr:rowOff>0</xdr:rowOff>
    </xdr:from>
    <xdr:to>
      <xdr:col>4</xdr:col>
      <xdr:colOff>809625</xdr:colOff>
      <xdr:row>53</xdr:row>
      <xdr:rowOff>11430</xdr:rowOff>
    </xdr:to>
    <xdr:pic>
      <xdr:nvPicPr>
        <xdr:cNvPr id="953572" name="Picture 15316" descr="clip_image47879"/>
        <xdr:cNvPicPr>
          <a:picLocks noChangeAspect="1"/>
        </xdr:cNvPicPr>
      </xdr:nvPicPr>
      <xdr:blipFill>
        <a:blip r:embed="rId1"/>
        <a:stretch>
          <a:fillRect/>
        </a:stretch>
      </xdr:blipFill>
      <xdr:spPr>
        <a:xfrm>
          <a:off x="3880485" y="58191400"/>
          <a:ext cx="809625" cy="11430"/>
        </a:xfrm>
        <a:prstGeom prst="rect">
          <a:avLst/>
        </a:prstGeom>
        <a:noFill/>
        <a:ln w="9525">
          <a:noFill/>
        </a:ln>
      </xdr:spPr>
    </xdr:pic>
    <xdr:clientData/>
  </xdr:twoCellAnchor>
  <xdr:twoCellAnchor editAs="oneCell">
    <xdr:from>
      <xdr:col>4</xdr:col>
      <xdr:colOff>0</xdr:colOff>
      <xdr:row>53</xdr:row>
      <xdr:rowOff>0</xdr:rowOff>
    </xdr:from>
    <xdr:to>
      <xdr:col>4</xdr:col>
      <xdr:colOff>809625</xdr:colOff>
      <xdr:row>53</xdr:row>
      <xdr:rowOff>37465</xdr:rowOff>
    </xdr:to>
    <xdr:pic>
      <xdr:nvPicPr>
        <xdr:cNvPr id="953573" name="Picture 15316" descr="clip_image47879"/>
        <xdr:cNvPicPr>
          <a:picLocks noChangeAspect="1"/>
        </xdr:cNvPicPr>
      </xdr:nvPicPr>
      <xdr:blipFill>
        <a:blip r:embed="rId1"/>
        <a:stretch>
          <a:fillRect/>
        </a:stretch>
      </xdr:blipFill>
      <xdr:spPr>
        <a:xfrm>
          <a:off x="3880485" y="58191400"/>
          <a:ext cx="809625" cy="37465"/>
        </a:xfrm>
        <a:prstGeom prst="rect">
          <a:avLst/>
        </a:prstGeom>
        <a:noFill/>
        <a:ln w="9525">
          <a:noFill/>
        </a:ln>
      </xdr:spPr>
    </xdr:pic>
    <xdr:clientData/>
  </xdr:twoCellAnchor>
  <xdr:twoCellAnchor editAs="oneCell">
    <xdr:from>
      <xdr:col>4</xdr:col>
      <xdr:colOff>0</xdr:colOff>
      <xdr:row>53</xdr:row>
      <xdr:rowOff>0</xdr:rowOff>
    </xdr:from>
    <xdr:to>
      <xdr:col>4</xdr:col>
      <xdr:colOff>819785</xdr:colOff>
      <xdr:row>53</xdr:row>
      <xdr:rowOff>37465</xdr:rowOff>
    </xdr:to>
    <xdr:pic>
      <xdr:nvPicPr>
        <xdr:cNvPr id="953574" name="Picture 15347" descr="clip_image47946"/>
        <xdr:cNvPicPr>
          <a:picLocks noChangeAspect="1"/>
        </xdr:cNvPicPr>
      </xdr:nvPicPr>
      <xdr:blipFill>
        <a:blip r:embed="rId2"/>
        <a:stretch>
          <a:fillRect/>
        </a:stretch>
      </xdr:blipFill>
      <xdr:spPr>
        <a:xfrm>
          <a:off x="3880485" y="58191400"/>
          <a:ext cx="819785" cy="37465"/>
        </a:xfrm>
        <a:prstGeom prst="rect">
          <a:avLst/>
        </a:prstGeom>
        <a:noFill/>
        <a:ln w="9525">
          <a:noFill/>
        </a:ln>
      </xdr:spPr>
    </xdr:pic>
    <xdr:clientData/>
  </xdr:twoCellAnchor>
  <xdr:twoCellAnchor editAs="oneCell">
    <xdr:from>
      <xdr:col>4</xdr:col>
      <xdr:colOff>0</xdr:colOff>
      <xdr:row>53</xdr:row>
      <xdr:rowOff>0</xdr:rowOff>
    </xdr:from>
    <xdr:to>
      <xdr:col>4</xdr:col>
      <xdr:colOff>725170</xdr:colOff>
      <xdr:row>53</xdr:row>
      <xdr:rowOff>11430</xdr:rowOff>
    </xdr:to>
    <xdr:pic>
      <xdr:nvPicPr>
        <xdr:cNvPr id="953575" name="Picture 15316" descr="clip_image47879"/>
        <xdr:cNvPicPr>
          <a:picLocks noChangeAspect="1"/>
        </xdr:cNvPicPr>
      </xdr:nvPicPr>
      <xdr:blipFill>
        <a:blip r:embed="rId1"/>
        <a:stretch>
          <a:fillRect/>
        </a:stretch>
      </xdr:blipFill>
      <xdr:spPr>
        <a:xfrm>
          <a:off x="3880485" y="58191400"/>
          <a:ext cx="725170" cy="11430"/>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953576" name="Picture 15316" descr="clip_image47879"/>
        <xdr:cNvPicPr>
          <a:picLocks noChangeAspect="1"/>
        </xdr:cNvPicPr>
      </xdr:nvPicPr>
      <xdr:blipFill>
        <a:blip r:embed="rId1"/>
        <a:stretch>
          <a:fillRect/>
        </a:stretch>
      </xdr:blipFill>
      <xdr:spPr>
        <a:xfrm>
          <a:off x="2633980" y="60121800"/>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125095</xdr:colOff>
      <xdr:row>55</xdr:row>
      <xdr:rowOff>37465</xdr:rowOff>
    </xdr:to>
    <xdr:pic>
      <xdr:nvPicPr>
        <xdr:cNvPr id="953577" name="Picture 15347" descr="clip_image47946"/>
        <xdr:cNvPicPr>
          <a:picLocks noChangeAspect="1"/>
        </xdr:cNvPicPr>
      </xdr:nvPicPr>
      <xdr:blipFill>
        <a:blip r:embed="rId2"/>
        <a:stretch>
          <a:fillRect/>
        </a:stretch>
      </xdr:blipFill>
      <xdr:spPr>
        <a:xfrm>
          <a:off x="2633980" y="60121800"/>
          <a:ext cx="742950" cy="37465"/>
        </a:xfrm>
        <a:prstGeom prst="rect">
          <a:avLst/>
        </a:prstGeom>
        <a:noFill/>
        <a:ln w="9525">
          <a:noFill/>
        </a:ln>
      </xdr:spPr>
    </xdr:pic>
    <xdr:clientData/>
  </xdr:twoCellAnchor>
  <xdr:twoCellAnchor editAs="oneCell">
    <xdr:from>
      <xdr:col>2</xdr:col>
      <xdr:colOff>0</xdr:colOff>
      <xdr:row>55</xdr:row>
      <xdr:rowOff>0</xdr:rowOff>
    </xdr:from>
    <xdr:to>
      <xdr:col>3</xdr:col>
      <xdr:colOff>125095</xdr:colOff>
      <xdr:row>55</xdr:row>
      <xdr:rowOff>9525</xdr:rowOff>
    </xdr:to>
    <xdr:pic>
      <xdr:nvPicPr>
        <xdr:cNvPr id="953578" name="Picture 15347" descr="clip_image47946"/>
        <xdr:cNvPicPr>
          <a:picLocks noChangeAspect="1"/>
        </xdr:cNvPicPr>
      </xdr:nvPicPr>
      <xdr:blipFill>
        <a:blip r:embed="rId2"/>
        <a:stretch>
          <a:fillRect/>
        </a:stretch>
      </xdr:blipFill>
      <xdr:spPr>
        <a:xfrm>
          <a:off x="2633980" y="60121800"/>
          <a:ext cx="742950" cy="952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9525</xdr:rowOff>
    </xdr:to>
    <xdr:pic>
      <xdr:nvPicPr>
        <xdr:cNvPr id="953579" name="Picture 15316" descr="clip_image47879"/>
        <xdr:cNvPicPr>
          <a:picLocks noChangeAspect="1"/>
        </xdr:cNvPicPr>
      </xdr:nvPicPr>
      <xdr:blipFill>
        <a:blip r:embed="rId1"/>
        <a:stretch>
          <a:fillRect/>
        </a:stretch>
      </xdr:blipFill>
      <xdr:spPr>
        <a:xfrm>
          <a:off x="2633980" y="60121800"/>
          <a:ext cx="789940" cy="952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9525</xdr:rowOff>
    </xdr:to>
    <xdr:pic>
      <xdr:nvPicPr>
        <xdr:cNvPr id="953580" name="Picture 15347" descr="clip_image47946"/>
        <xdr:cNvPicPr>
          <a:picLocks noChangeAspect="1"/>
        </xdr:cNvPicPr>
      </xdr:nvPicPr>
      <xdr:blipFill>
        <a:blip r:embed="rId2"/>
        <a:stretch>
          <a:fillRect/>
        </a:stretch>
      </xdr:blipFill>
      <xdr:spPr>
        <a:xfrm>
          <a:off x="2633980" y="60121800"/>
          <a:ext cx="818515" cy="952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9525</xdr:rowOff>
    </xdr:to>
    <xdr:pic>
      <xdr:nvPicPr>
        <xdr:cNvPr id="953581" name="Picture 15316" descr="clip_image47879"/>
        <xdr:cNvPicPr>
          <a:picLocks noChangeAspect="1"/>
        </xdr:cNvPicPr>
      </xdr:nvPicPr>
      <xdr:blipFill>
        <a:blip r:embed="rId1"/>
        <a:stretch>
          <a:fillRect/>
        </a:stretch>
      </xdr:blipFill>
      <xdr:spPr>
        <a:xfrm>
          <a:off x="2633980" y="60121800"/>
          <a:ext cx="800100" cy="952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953582" name="Picture 15316" descr="clip_image47879"/>
        <xdr:cNvPicPr>
          <a:picLocks noChangeAspect="1"/>
        </xdr:cNvPicPr>
      </xdr:nvPicPr>
      <xdr:blipFill>
        <a:blip r:embed="rId1"/>
        <a:stretch>
          <a:fillRect/>
        </a:stretch>
      </xdr:blipFill>
      <xdr:spPr>
        <a:xfrm>
          <a:off x="2633980" y="60121800"/>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953583" name="Picture 15347" descr="clip_image47946"/>
        <xdr:cNvPicPr>
          <a:picLocks noChangeAspect="1"/>
        </xdr:cNvPicPr>
      </xdr:nvPicPr>
      <xdr:blipFill>
        <a:blip r:embed="rId2"/>
        <a:stretch>
          <a:fillRect/>
        </a:stretch>
      </xdr:blipFill>
      <xdr:spPr>
        <a:xfrm>
          <a:off x="2633980" y="60121800"/>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9525</xdr:rowOff>
    </xdr:to>
    <xdr:pic>
      <xdr:nvPicPr>
        <xdr:cNvPr id="953584" name="Picture 15316" descr="clip_image47879"/>
        <xdr:cNvPicPr>
          <a:picLocks noChangeAspect="1"/>
        </xdr:cNvPicPr>
      </xdr:nvPicPr>
      <xdr:blipFill>
        <a:blip r:embed="rId1"/>
        <a:stretch>
          <a:fillRect/>
        </a:stretch>
      </xdr:blipFill>
      <xdr:spPr>
        <a:xfrm>
          <a:off x="2633980" y="60121800"/>
          <a:ext cx="723900" cy="952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953585" name="Picture 1" descr="6101606531763349130742.png"/>
        <xdr:cNvPicPr/>
      </xdr:nvPicPr>
      <xdr:blipFill>
        <a:blip r:embed="rId3"/>
        <a:stretch>
          <a:fillRect/>
        </a:stretch>
      </xdr:blipFill>
      <xdr:spPr>
        <a:xfrm>
          <a:off x="2633980" y="60121800"/>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28575</xdr:rowOff>
    </xdr:to>
    <xdr:pic>
      <xdr:nvPicPr>
        <xdr:cNvPr id="953586" name="Picture 2" descr="4769711351763349130770.png"/>
        <xdr:cNvPicPr/>
      </xdr:nvPicPr>
      <xdr:blipFill>
        <a:blip r:embed="rId4"/>
        <a:stretch>
          <a:fillRect/>
        </a:stretch>
      </xdr:blipFill>
      <xdr:spPr>
        <a:xfrm>
          <a:off x="2633980" y="60121800"/>
          <a:ext cx="73406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953587" name="Picture 3" descr="8632309731763349130784.png"/>
        <xdr:cNvPicPr/>
      </xdr:nvPicPr>
      <xdr:blipFill>
        <a:blip r:embed="rId5"/>
        <a:stretch>
          <a:fillRect/>
        </a:stretch>
      </xdr:blipFill>
      <xdr:spPr>
        <a:xfrm>
          <a:off x="2633980" y="60121800"/>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28575</xdr:rowOff>
    </xdr:to>
    <xdr:pic>
      <xdr:nvPicPr>
        <xdr:cNvPr id="953588" name="Picture 4" descr="2207322091763349130799.png"/>
        <xdr:cNvPicPr/>
      </xdr:nvPicPr>
      <xdr:blipFill>
        <a:blip r:embed="rId6"/>
        <a:stretch>
          <a:fillRect/>
        </a:stretch>
      </xdr:blipFill>
      <xdr:spPr>
        <a:xfrm>
          <a:off x="2633980" y="60121800"/>
          <a:ext cx="72390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28575</xdr:rowOff>
    </xdr:to>
    <xdr:pic>
      <xdr:nvPicPr>
        <xdr:cNvPr id="953589" name="Picture 5" descr="6298932841763349130814.png"/>
        <xdr:cNvPicPr/>
      </xdr:nvPicPr>
      <xdr:blipFill>
        <a:blip r:embed="rId7"/>
        <a:stretch>
          <a:fillRect/>
        </a:stretch>
      </xdr:blipFill>
      <xdr:spPr>
        <a:xfrm>
          <a:off x="2633980" y="60121800"/>
          <a:ext cx="800100" cy="2857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953590" name="Picture 6" descr="7825622391763349130827.png"/>
        <xdr:cNvPicPr/>
      </xdr:nvPicPr>
      <xdr:blipFill>
        <a:blip r:embed="rId8"/>
        <a:stretch>
          <a:fillRect/>
        </a:stretch>
      </xdr:blipFill>
      <xdr:spPr>
        <a:xfrm>
          <a:off x="2633980" y="60121800"/>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28575</xdr:rowOff>
    </xdr:to>
    <xdr:pic>
      <xdr:nvPicPr>
        <xdr:cNvPr id="953591" name="Picture 7" descr="1879521311763349130835.png"/>
        <xdr:cNvPicPr/>
      </xdr:nvPicPr>
      <xdr:blipFill>
        <a:blip r:embed="rId9"/>
        <a:stretch>
          <a:fillRect/>
        </a:stretch>
      </xdr:blipFill>
      <xdr:spPr>
        <a:xfrm>
          <a:off x="2633980" y="60121800"/>
          <a:ext cx="818515" cy="2857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953592" name="Picture 8" descr="978811301763349130839.png"/>
        <xdr:cNvPicPr/>
      </xdr:nvPicPr>
      <xdr:blipFill>
        <a:blip r:embed="rId10"/>
        <a:stretch>
          <a:fillRect/>
        </a:stretch>
      </xdr:blipFill>
      <xdr:spPr>
        <a:xfrm>
          <a:off x="2633980" y="60121800"/>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28575</xdr:rowOff>
    </xdr:to>
    <xdr:pic>
      <xdr:nvPicPr>
        <xdr:cNvPr id="953593" name="Picture 9" descr="4526883221763349130845.png"/>
        <xdr:cNvPicPr/>
      </xdr:nvPicPr>
      <xdr:blipFill>
        <a:blip r:embed="rId11"/>
        <a:stretch>
          <a:fillRect/>
        </a:stretch>
      </xdr:blipFill>
      <xdr:spPr>
        <a:xfrm>
          <a:off x="2633980" y="60121800"/>
          <a:ext cx="789940" cy="2857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953594" name="Picture 1" descr="6101606531763349130742.png"/>
        <xdr:cNvPicPr/>
      </xdr:nvPicPr>
      <xdr:blipFill>
        <a:blip r:embed="rId3"/>
        <a:stretch>
          <a:fillRect/>
        </a:stretch>
      </xdr:blipFill>
      <xdr:spPr>
        <a:xfrm>
          <a:off x="2633980" y="60121800"/>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28575</xdr:rowOff>
    </xdr:to>
    <xdr:pic>
      <xdr:nvPicPr>
        <xdr:cNvPr id="953595" name="Picture 2" descr="4769711351763349130770.png"/>
        <xdr:cNvPicPr/>
      </xdr:nvPicPr>
      <xdr:blipFill>
        <a:blip r:embed="rId4"/>
        <a:stretch>
          <a:fillRect/>
        </a:stretch>
      </xdr:blipFill>
      <xdr:spPr>
        <a:xfrm>
          <a:off x="2633980" y="60121800"/>
          <a:ext cx="73406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953596" name="Picture 3" descr="8632309731763349130784.png"/>
        <xdr:cNvPicPr/>
      </xdr:nvPicPr>
      <xdr:blipFill>
        <a:blip r:embed="rId5"/>
        <a:stretch>
          <a:fillRect/>
        </a:stretch>
      </xdr:blipFill>
      <xdr:spPr>
        <a:xfrm>
          <a:off x="2633980" y="60121800"/>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28575</xdr:rowOff>
    </xdr:to>
    <xdr:pic>
      <xdr:nvPicPr>
        <xdr:cNvPr id="953597" name="Picture 4" descr="2207322091763349130799.png"/>
        <xdr:cNvPicPr/>
      </xdr:nvPicPr>
      <xdr:blipFill>
        <a:blip r:embed="rId6"/>
        <a:stretch>
          <a:fillRect/>
        </a:stretch>
      </xdr:blipFill>
      <xdr:spPr>
        <a:xfrm>
          <a:off x="2633980" y="60121800"/>
          <a:ext cx="72390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28575</xdr:rowOff>
    </xdr:to>
    <xdr:pic>
      <xdr:nvPicPr>
        <xdr:cNvPr id="953598" name="Picture 5" descr="6298932841763349130814.png"/>
        <xdr:cNvPicPr/>
      </xdr:nvPicPr>
      <xdr:blipFill>
        <a:blip r:embed="rId7"/>
        <a:stretch>
          <a:fillRect/>
        </a:stretch>
      </xdr:blipFill>
      <xdr:spPr>
        <a:xfrm>
          <a:off x="2633980" y="60121800"/>
          <a:ext cx="800100" cy="2857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953599" name="Picture 6" descr="7825622391763349130827.png"/>
        <xdr:cNvPicPr/>
      </xdr:nvPicPr>
      <xdr:blipFill>
        <a:blip r:embed="rId8"/>
        <a:stretch>
          <a:fillRect/>
        </a:stretch>
      </xdr:blipFill>
      <xdr:spPr>
        <a:xfrm>
          <a:off x="2633980" y="60121800"/>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28575</xdr:rowOff>
    </xdr:to>
    <xdr:pic>
      <xdr:nvPicPr>
        <xdr:cNvPr id="953600" name="Picture 7" descr="1879521311763349130835.png"/>
        <xdr:cNvPicPr/>
      </xdr:nvPicPr>
      <xdr:blipFill>
        <a:blip r:embed="rId9"/>
        <a:stretch>
          <a:fillRect/>
        </a:stretch>
      </xdr:blipFill>
      <xdr:spPr>
        <a:xfrm>
          <a:off x="2633980" y="60121800"/>
          <a:ext cx="818515" cy="2857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953601" name="Picture 8" descr="978811301763349130839.png"/>
        <xdr:cNvPicPr/>
      </xdr:nvPicPr>
      <xdr:blipFill>
        <a:blip r:embed="rId10"/>
        <a:stretch>
          <a:fillRect/>
        </a:stretch>
      </xdr:blipFill>
      <xdr:spPr>
        <a:xfrm>
          <a:off x="2633980" y="60121800"/>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28575</xdr:rowOff>
    </xdr:to>
    <xdr:pic>
      <xdr:nvPicPr>
        <xdr:cNvPr id="953602" name="Picture 9" descr="4526883221763349130845.png"/>
        <xdr:cNvPicPr/>
      </xdr:nvPicPr>
      <xdr:blipFill>
        <a:blip r:embed="rId11"/>
        <a:stretch>
          <a:fillRect/>
        </a:stretch>
      </xdr:blipFill>
      <xdr:spPr>
        <a:xfrm>
          <a:off x="2633980" y="60121800"/>
          <a:ext cx="789940" cy="2857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953603" name="Picture 1" descr="6101606531763349130742.png"/>
        <xdr:cNvPicPr/>
      </xdr:nvPicPr>
      <xdr:blipFill>
        <a:blip r:embed="rId3"/>
        <a:stretch>
          <a:fillRect/>
        </a:stretch>
      </xdr:blipFill>
      <xdr:spPr>
        <a:xfrm>
          <a:off x="2633980" y="60121800"/>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28575</xdr:rowOff>
    </xdr:to>
    <xdr:pic>
      <xdr:nvPicPr>
        <xdr:cNvPr id="953604" name="Picture 2" descr="4769711351763349130770.png"/>
        <xdr:cNvPicPr/>
      </xdr:nvPicPr>
      <xdr:blipFill>
        <a:blip r:embed="rId4"/>
        <a:stretch>
          <a:fillRect/>
        </a:stretch>
      </xdr:blipFill>
      <xdr:spPr>
        <a:xfrm>
          <a:off x="2633980" y="60121800"/>
          <a:ext cx="73406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953605" name="Picture 3" descr="8632309731763349130784.png"/>
        <xdr:cNvPicPr/>
      </xdr:nvPicPr>
      <xdr:blipFill>
        <a:blip r:embed="rId5"/>
        <a:stretch>
          <a:fillRect/>
        </a:stretch>
      </xdr:blipFill>
      <xdr:spPr>
        <a:xfrm>
          <a:off x="2633980" y="60121800"/>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28575</xdr:rowOff>
    </xdr:to>
    <xdr:pic>
      <xdr:nvPicPr>
        <xdr:cNvPr id="953606" name="Picture 4" descr="2207322091763349130799.png"/>
        <xdr:cNvPicPr/>
      </xdr:nvPicPr>
      <xdr:blipFill>
        <a:blip r:embed="rId6"/>
        <a:stretch>
          <a:fillRect/>
        </a:stretch>
      </xdr:blipFill>
      <xdr:spPr>
        <a:xfrm>
          <a:off x="2633980" y="60121800"/>
          <a:ext cx="72390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28575</xdr:rowOff>
    </xdr:to>
    <xdr:pic>
      <xdr:nvPicPr>
        <xdr:cNvPr id="953607" name="Picture 5" descr="6298932841763349130814.png"/>
        <xdr:cNvPicPr/>
      </xdr:nvPicPr>
      <xdr:blipFill>
        <a:blip r:embed="rId7"/>
        <a:stretch>
          <a:fillRect/>
        </a:stretch>
      </xdr:blipFill>
      <xdr:spPr>
        <a:xfrm>
          <a:off x="2633980" y="60121800"/>
          <a:ext cx="800100" cy="2857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953608" name="Picture 6" descr="7825622391763349130827.png"/>
        <xdr:cNvPicPr/>
      </xdr:nvPicPr>
      <xdr:blipFill>
        <a:blip r:embed="rId8"/>
        <a:stretch>
          <a:fillRect/>
        </a:stretch>
      </xdr:blipFill>
      <xdr:spPr>
        <a:xfrm>
          <a:off x="2633980" y="60121800"/>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28575</xdr:rowOff>
    </xdr:to>
    <xdr:pic>
      <xdr:nvPicPr>
        <xdr:cNvPr id="953609" name="Picture 7" descr="1879521311763349130835.png"/>
        <xdr:cNvPicPr/>
      </xdr:nvPicPr>
      <xdr:blipFill>
        <a:blip r:embed="rId9"/>
        <a:stretch>
          <a:fillRect/>
        </a:stretch>
      </xdr:blipFill>
      <xdr:spPr>
        <a:xfrm>
          <a:off x="2633980" y="60121800"/>
          <a:ext cx="818515" cy="2857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953610" name="Picture 8" descr="978811301763349130839.png"/>
        <xdr:cNvPicPr/>
      </xdr:nvPicPr>
      <xdr:blipFill>
        <a:blip r:embed="rId10"/>
        <a:stretch>
          <a:fillRect/>
        </a:stretch>
      </xdr:blipFill>
      <xdr:spPr>
        <a:xfrm>
          <a:off x="2633980" y="60121800"/>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28575</xdr:rowOff>
    </xdr:to>
    <xdr:pic>
      <xdr:nvPicPr>
        <xdr:cNvPr id="953611" name="Picture 9" descr="4526883221763349130845.png"/>
        <xdr:cNvPicPr/>
      </xdr:nvPicPr>
      <xdr:blipFill>
        <a:blip r:embed="rId11"/>
        <a:stretch>
          <a:fillRect/>
        </a:stretch>
      </xdr:blipFill>
      <xdr:spPr>
        <a:xfrm>
          <a:off x="2633980" y="60121800"/>
          <a:ext cx="789940" cy="2857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953612" name="Picture 15316" descr="clip_image47879"/>
        <xdr:cNvPicPr>
          <a:picLocks noChangeAspect="1"/>
        </xdr:cNvPicPr>
      </xdr:nvPicPr>
      <xdr:blipFill>
        <a:blip r:embed="rId1"/>
        <a:stretch>
          <a:fillRect/>
        </a:stretch>
      </xdr:blipFill>
      <xdr:spPr>
        <a:xfrm>
          <a:off x="2633980" y="60121800"/>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125095</xdr:colOff>
      <xdr:row>55</xdr:row>
      <xdr:rowOff>37465</xdr:rowOff>
    </xdr:to>
    <xdr:pic>
      <xdr:nvPicPr>
        <xdr:cNvPr id="953613" name="Picture 15347" descr="clip_image47946"/>
        <xdr:cNvPicPr>
          <a:picLocks noChangeAspect="1"/>
        </xdr:cNvPicPr>
      </xdr:nvPicPr>
      <xdr:blipFill>
        <a:blip r:embed="rId2"/>
        <a:stretch>
          <a:fillRect/>
        </a:stretch>
      </xdr:blipFill>
      <xdr:spPr>
        <a:xfrm>
          <a:off x="2633980" y="60121800"/>
          <a:ext cx="742950" cy="37465"/>
        </a:xfrm>
        <a:prstGeom prst="rect">
          <a:avLst/>
        </a:prstGeom>
        <a:noFill/>
        <a:ln w="9525">
          <a:noFill/>
        </a:ln>
      </xdr:spPr>
    </xdr:pic>
    <xdr:clientData/>
  </xdr:twoCellAnchor>
  <xdr:twoCellAnchor editAs="oneCell">
    <xdr:from>
      <xdr:col>2</xdr:col>
      <xdr:colOff>0</xdr:colOff>
      <xdr:row>55</xdr:row>
      <xdr:rowOff>0</xdr:rowOff>
    </xdr:from>
    <xdr:to>
      <xdr:col>3</xdr:col>
      <xdr:colOff>125095</xdr:colOff>
      <xdr:row>55</xdr:row>
      <xdr:rowOff>13970</xdr:rowOff>
    </xdr:to>
    <xdr:pic>
      <xdr:nvPicPr>
        <xdr:cNvPr id="953614" name="Picture 15347" descr="clip_image47946"/>
        <xdr:cNvPicPr>
          <a:picLocks noChangeAspect="1"/>
        </xdr:cNvPicPr>
      </xdr:nvPicPr>
      <xdr:blipFill>
        <a:blip r:embed="rId2"/>
        <a:stretch>
          <a:fillRect/>
        </a:stretch>
      </xdr:blipFill>
      <xdr:spPr>
        <a:xfrm>
          <a:off x="2633980" y="60121800"/>
          <a:ext cx="742950" cy="13970"/>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13970</xdr:rowOff>
    </xdr:to>
    <xdr:pic>
      <xdr:nvPicPr>
        <xdr:cNvPr id="953615" name="Picture 15316" descr="clip_image47879"/>
        <xdr:cNvPicPr>
          <a:picLocks noChangeAspect="1"/>
        </xdr:cNvPicPr>
      </xdr:nvPicPr>
      <xdr:blipFill>
        <a:blip r:embed="rId1"/>
        <a:stretch>
          <a:fillRect/>
        </a:stretch>
      </xdr:blipFill>
      <xdr:spPr>
        <a:xfrm>
          <a:off x="2633980" y="60121800"/>
          <a:ext cx="789940" cy="13970"/>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13970</xdr:rowOff>
    </xdr:to>
    <xdr:pic>
      <xdr:nvPicPr>
        <xdr:cNvPr id="953616" name="Picture 15347" descr="clip_image47946"/>
        <xdr:cNvPicPr>
          <a:picLocks noChangeAspect="1"/>
        </xdr:cNvPicPr>
      </xdr:nvPicPr>
      <xdr:blipFill>
        <a:blip r:embed="rId2"/>
        <a:stretch>
          <a:fillRect/>
        </a:stretch>
      </xdr:blipFill>
      <xdr:spPr>
        <a:xfrm>
          <a:off x="2633980" y="60121800"/>
          <a:ext cx="818515" cy="1397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13970</xdr:rowOff>
    </xdr:to>
    <xdr:pic>
      <xdr:nvPicPr>
        <xdr:cNvPr id="953617" name="Picture 15316" descr="clip_image47879"/>
        <xdr:cNvPicPr>
          <a:picLocks noChangeAspect="1"/>
        </xdr:cNvPicPr>
      </xdr:nvPicPr>
      <xdr:blipFill>
        <a:blip r:embed="rId1"/>
        <a:stretch>
          <a:fillRect/>
        </a:stretch>
      </xdr:blipFill>
      <xdr:spPr>
        <a:xfrm>
          <a:off x="2633980" y="60121800"/>
          <a:ext cx="800100" cy="1397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953618" name="Picture 15316" descr="clip_image47879"/>
        <xdr:cNvPicPr>
          <a:picLocks noChangeAspect="1"/>
        </xdr:cNvPicPr>
      </xdr:nvPicPr>
      <xdr:blipFill>
        <a:blip r:embed="rId1"/>
        <a:stretch>
          <a:fillRect/>
        </a:stretch>
      </xdr:blipFill>
      <xdr:spPr>
        <a:xfrm>
          <a:off x="2633980" y="60121800"/>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953619" name="Picture 15347" descr="clip_image47946"/>
        <xdr:cNvPicPr>
          <a:picLocks noChangeAspect="1"/>
        </xdr:cNvPicPr>
      </xdr:nvPicPr>
      <xdr:blipFill>
        <a:blip r:embed="rId2"/>
        <a:stretch>
          <a:fillRect/>
        </a:stretch>
      </xdr:blipFill>
      <xdr:spPr>
        <a:xfrm>
          <a:off x="2633980" y="60121800"/>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13970</xdr:rowOff>
    </xdr:to>
    <xdr:pic>
      <xdr:nvPicPr>
        <xdr:cNvPr id="953620" name="Picture 15316" descr="clip_image47879"/>
        <xdr:cNvPicPr>
          <a:picLocks noChangeAspect="1"/>
        </xdr:cNvPicPr>
      </xdr:nvPicPr>
      <xdr:blipFill>
        <a:blip r:embed="rId1"/>
        <a:stretch>
          <a:fillRect/>
        </a:stretch>
      </xdr:blipFill>
      <xdr:spPr>
        <a:xfrm>
          <a:off x="2633980" y="60121800"/>
          <a:ext cx="723900" cy="13970"/>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953621" name="Picture 1" descr="6101606531763349130742.png"/>
        <xdr:cNvPicPr/>
      </xdr:nvPicPr>
      <xdr:blipFill>
        <a:blip r:embed="rId3"/>
        <a:stretch>
          <a:fillRect/>
        </a:stretch>
      </xdr:blipFill>
      <xdr:spPr>
        <a:xfrm>
          <a:off x="2633980" y="60121800"/>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33020</xdr:rowOff>
    </xdr:to>
    <xdr:pic>
      <xdr:nvPicPr>
        <xdr:cNvPr id="953622" name="Picture 2" descr="4769711351763349130770.png"/>
        <xdr:cNvPicPr/>
      </xdr:nvPicPr>
      <xdr:blipFill>
        <a:blip r:embed="rId4"/>
        <a:stretch>
          <a:fillRect/>
        </a:stretch>
      </xdr:blipFill>
      <xdr:spPr>
        <a:xfrm>
          <a:off x="2633980" y="60121800"/>
          <a:ext cx="73406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953623" name="Picture 3" descr="8632309731763349130784.png"/>
        <xdr:cNvPicPr/>
      </xdr:nvPicPr>
      <xdr:blipFill>
        <a:blip r:embed="rId5"/>
        <a:stretch>
          <a:fillRect/>
        </a:stretch>
      </xdr:blipFill>
      <xdr:spPr>
        <a:xfrm>
          <a:off x="2633980" y="60121800"/>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33020</xdr:rowOff>
    </xdr:to>
    <xdr:pic>
      <xdr:nvPicPr>
        <xdr:cNvPr id="953624" name="Picture 4" descr="2207322091763349130799.png"/>
        <xdr:cNvPicPr/>
      </xdr:nvPicPr>
      <xdr:blipFill>
        <a:blip r:embed="rId6"/>
        <a:stretch>
          <a:fillRect/>
        </a:stretch>
      </xdr:blipFill>
      <xdr:spPr>
        <a:xfrm>
          <a:off x="2633980" y="60121800"/>
          <a:ext cx="72390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33020</xdr:rowOff>
    </xdr:to>
    <xdr:pic>
      <xdr:nvPicPr>
        <xdr:cNvPr id="953625" name="Picture 5" descr="6298932841763349130814.png"/>
        <xdr:cNvPicPr/>
      </xdr:nvPicPr>
      <xdr:blipFill>
        <a:blip r:embed="rId7"/>
        <a:stretch>
          <a:fillRect/>
        </a:stretch>
      </xdr:blipFill>
      <xdr:spPr>
        <a:xfrm>
          <a:off x="2633980" y="60121800"/>
          <a:ext cx="800100" cy="33020"/>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953626" name="Picture 6" descr="7825622391763349130827.png"/>
        <xdr:cNvPicPr/>
      </xdr:nvPicPr>
      <xdr:blipFill>
        <a:blip r:embed="rId8"/>
        <a:stretch>
          <a:fillRect/>
        </a:stretch>
      </xdr:blipFill>
      <xdr:spPr>
        <a:xfrm>
          <a:off x="2633980" y="60121800"/>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33020</xdr:rowOff>
    </xdr:to>
    <xdr:pic>
      <xdr:nvPicPr>
        <xdr:cNvPr id="953627" name="Picture 7" descr="1879521311763349130835.png"/>
        <xdr:cNvPicPr/>
      </xdr:nvPicPr>
      <xdr:blipFill>
        <a:blip r:embed="rId9"/>
        <a:stretch>
          <a:fillRect/>
        </a:stretch>
      </xdr:blipFill>
      <xdr:spPr>
        <a:xfrm>
          <a:off x="2633980" y="60121800"/>
          <a:ext cx="818515" cy="33020"/>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953628" name="Picture 8" descr="978811301763349130839.png"/>
        <xdr:cNvPicPr/>
      </xdr:nvPicPr>
      <xdr:blipFill>
        <a:blip r:embed="rId10"/>
        <a:stretch>
          <a:fillRect/>
        </a:stretch>
      </xdr:blipFill>
      <xdr:spPr>
        <a:xfrm>
          <a:off x="2633980" y="60121800"/>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33020</xdr:rowOff>
    </xdr:to>
    <xdr:pic>
      <xdr:nvPicPr>
        <xdr:cNvPr id="953629" name="Picture 9" descr="4526883221763349130845.png"/>
        <xdr:cNvPicPr/>
      </xdr:nvPicPr>
      <xdr:blipFill>
        <a:blip r:embed="rId11"/>
        <a:stretch>
          <a:fillRect/>
        </a:stretch>
      </xdr:blipFill>
      <xdr:spPr>
        <a:xfrm>
          <a:off x="2633980" y="60121800"/>
          <a:ext cx="789940" cy="33020"/>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953630" name="Picture 1" descr="6101606531763349130742.png"/>
        <xdr:cNvPicPr/>
      </xdr:nvPicPr>
      <xdr:blipFill>
        <a:blip r:embed="rId3"/>
        <a:stretch>
          <a:fillRect/>
        </a:stretch>
      </xdr:blipFill>
      <xdr:spPr>
        <a:xfrm>
          <a:off x="2633980" y="60121800"/>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33020</xdr:rowOff>
    </xdr:to>
    <xdr:pic>
      <xdr:nvPicPr>
        <xdr:cNvPr id="953631" name="Picture 2" descr="4769711351763349130770.png"/>
        <xdr:cNvPicPr/>
      </xdr:nvPicPr>
      <xdr:blipFill>
        <a:blip r:embed="rId4"/>
        <a:stretch>
          <a:fillRect/>
        </a:stretch>
      </xdr:blipFill>
      <xdr:spPr>
        <a:xfrm>
          <a:off x="2633980" y="60121800"/>
          <a:ext cx="73406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953632" name="Picture 3" descr="8632309731763349130784.png"/>
        <xdr:cNvPicPr/>
      </xdr:nvPicPr>
      <xdr:blipFill>
        <a:blip r:embed="rId5"/>
        <a:stretch>
          <a:fillRect/>
        </a:stretch>
      </xdr:blipFill>
      <xdr:spPr>
        <a:xfrm>
          <a:off x="2633980" y="60121800"/>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33020</xdr:rowOff>
    </xdr:to>
    <xdr:pic>
      <xdr:nvPicPr>
        <xdr:cNvPr id="953633" name="Picture 4" descr="2207322091763349130799.png"/>
        <xdr:cNvPicPr/>
      </xdr:nvPicPr>
      <xdr:blipFill>
        <a:blip r:embed="rId6"/>
        <a:stretch>
          <a:fillRect/>
        </a:stretch>
      </xdr:blipFill>
      <xdr:spPr>
        <a:xfrm>
          <a:off x="2633980" y="60121800"/>
          <a:ext cx="72390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33020</xdr:rowOff>
    </xdr:to>
    <xdr:pic>
      <xdr:nvPicPr>
        <xdr:cNvPr id="953634" name="Picture 5" descr="6298932841763349130814.png"/>
        <xdr:cNvPicPr/>
      </xdr:nvPicPr>
      <xdr:blipFill>
        <a:blip r:embed="rId7"/>
        <a:stretch>
          <a:fillRect/>
        </a:stretch>
      </xdr:blipFill>
      <xdr:spPr>
        <a:xfrm>
          <a:off x="2633980" y="60121800"/>
          <a:ext cx="800100" cy="33020"/>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953635" name="Picture 6" descr="7825622391763349130827.png"/>
        <xdr:cNvPicPr/>
      </xdr:nvPicPr>
      <xdr:blipFill>
        <a:blip r:embed="rId8"/>
        <a:stretch>
          <a:fillRect/>
        </a:stretch>
      </xdr:blipFill>
      <xdr:spPr>
        <a:xfrm>
          <a:off x="2633980" y="60121800"/>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33020</xdr:rowOff>
    </xdr:to>
    <xdr:pic>
      <xdr:nvPicPr>
        <xdr:cNvPr id="953636" name="Picture 7" descr="1879521311763349130835.png"/>
        <xdr:cNvPicPr/>
      </xdr:nvPicPr>
      <xdr:blipFill>
        <a:blip r:embed="rId9"/>
        <a:stretch>
          <a:fillRect/>
        </a:stretch>
      </xdr:blipFill>
      <xdr:spPr>
        <a:xfrm>
          <a:off x="2633980" y="60121800"/>
          <a:ext cx="818515" cy="33020"/>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953637" name="Picture 8" descr="978811301763349130839.png"/>
        <xdr:cNvPicPr/>
      </xdr:nvPicPr>
      <xdr:blipFill>
        <a:blip r:embed="rId10"/>
        <a:stretch>
          <a:fillRect/>
        </a:stretch>
      </xdr:blipFill>
      <xdr:spPr>
        <a:xfrm>
          <a:off x="2633980" y="60121800"/>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33020</xdr:rowOff>
    </xdr:to>
    <xdr:pic>
      <xdr:nvPicPr>
        <xdr:cNvPr id="953638" name="Picture 9" descr="4526883221763349130845.png"/>
        <xdr:cNvPicPr/>
      </xdr:nvPicPr>
      <xdr:blipFill>
        <a:blip r:embed="rId11"/>
        <a:stretch>
          <a:fillRect/>
        </a:stretch>
      </xdr:blipFill>
      <xdr:spPr>
        <a:xfrm>
          <a:off x="2633980" y="60121800"/>
          <a:ext cx="789940" cy="33020"/>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953639" name="Picture 1" descr="6101606531763349130742.png"/>
        <xdr:cNvPicPr/>
      </xdr:nvPicPr>
      <xdr:blipFill>
        <a:blip r:embed="rId3"/>
        <a:stretch>
          <a:fillRect/>
        </a:stretch>
      </xdr:blipFill>
      <xdr:spPr>
        <a:xfrm>
          <a:off x="2633980" y="60121800"/>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33020</xdr:rowOff>
    </xdr:to>
    <xdr:pic>
      <xdr:nvPicPr>
        <xdr:cNvPr id="953640" name="Picture 2" descr="4769711351763349130770.png"/>
        <xdr:cNvPicPr/>
      </xdr:nvPicPr>
      <xdr:blipFill>
        <a:blip r:embed="rId4"/>
        <a:stretch>
          <a:fillRect/>
        </a:stretch>
      </xdr:blipFill>
      <xdr:spPr>
        <a:xfrm>
          <a:off x="2633980" y="60121800"/>
          <a:ext cx="73406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953641" name="Picture 3" descr="8632309731763349130784.png"/>
        <xdr:cNvPicPr/>
      </xdr:nvPicPr>
      <xdr:blipFill>
        <a:blip r:embed="rId5"/>
        <a:stretch>
          <a:fillRect/>
        </a:stretch>
      </xdr:blipFill>
      <xdr:spPr>
        <a:xfrm>
          <a:off x="2633980" y="60121800"/>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33020</xdr:rowOff>
    </xdr:to>
    <xdr:pic>
      <xdr:nvPicPr>
        <xdr:cNvPr id="953642" name="Picture 4" descr="2207322091763349130799.png"/>
        <xdr:cNvPicPr/>
      </xdr:nvPicPr>
      <xdr:blipFill>
        <a:blip r:embed="rId6"/>
        <a:stretch>
          <a:fillRect/>
        </a:stretch>
      </xdr:blipFill>
      <xdr:spPr>
        <a:xfrm>
          <a:off x="2633980" y="60121800"/>
          <a:ext cx="72390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33020</xdr:rowOff>
    </xdr:to>
    <xdr:pic>
      <xdr:nvPicPr>
        <xdr:cNvPr id="953643" name="Picture 5" descr="6298932841763349130814.png"/>
        <xdr:cNvPicPr/>
      </xdr:nvPicPr>
      <xdr:blipFill>
        <a:blip r:embed="rId7"/>
        <a:stretch>
          <a:fillRect/>
        </a:stretch>
      </xdr:blipFill>
      <xdr:spPr>
        <a:xfrm>
          <a:off x="2633980" y="60121800"/>
          <a:ext cx="800100" cy="33020"/>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953644" name="Picture 6" descr="7825622391763349130827.png"/>
        <xdr:cNvPicPr/>
      </xdr:nvPicPr>
      <xdr:blipFill>
        <a:blip r:embed="rId8"/>
        <a:stretch>
          <a:fillRect/>
        </a:stretch>
      </xdr:blipFill>
      <xdr:spPr>
        <a:xfrm>
          <a:off x="2633980" y="60121800"/>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33020</xdr:rowOff>
    </xdr:to>
    <xdr:pic>
      <xdr:nvPicPr>
        <xdr:cNvPr id="953645" name="Picture 7" descr="1879521311763349130835.png"/>
        <xdr:cNvPicPr/>
      </xdr:nvPicPr>
      <xdr:blipFill>
        <a:blip r:embed="rId9"/>
        <a:stretch>
          <a:fillRect/>
        </a:stretch>
      </xdr:blipFill>
      <xdr:spPr>
        <a:xfrm>
          <a:off x="2633980" y="60121800"/>
          <a:ext cx="818515" cy="33020"/>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953646" name="Picture 8" descr="978811301763349130839.png"/>
        <xdr:cNvPicPr/>
      </xdr:nvPicPr>
      <xdr:blipFill>
        <a:blip r:embed="rId10"/>
        <a:stretch>
          <a:fillRect/>
        </a:stretch>
      </xdr:blipFill>
      <xdr:spPr>
        <a:xfrm>
          <a:off x="2633980" y="60121800"/>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33020</xdr:rowOff>
    </xdr:to>
    <xdr:pic>
      <xdr:nvPicPr>
        <xdr:cNvPr id="953647" name="Picture 9" descr="4526883221763349130845.png"/>
        <xdr:cNvPicPr/>
      </xdr:nvPicPr>
      <xdr:blipFill>
        <a:blip r:embed="rId11"/>
        <a:stretch>
          <a:fillRect/>
        </a:stretch>
      </xdr:blipFill>
      <xdr:spPr>
        <a:xfrm>
          <a:off x="2633980" y="60121800"/>
          <a:ext cx="789940" cy="33020"/>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37465</xdr:rowOff>
    </xdr:to>
    <xdr:pic>
      <xdr:nvPicPr>
        <xdr:cNvPr id="953648" name="Picture 15316" descr="clip_image47879"/>
        <xdr:cNvPicPr>
          <a:picLocks noChangeAspect="1"/>
        </xdr:cNvPicPr>
      </xdr:nvPicPr>
      <xdr:blipFill>
        <a:blip r:embed="rId1"/>
        <a:stretch>
          <a:fillRect/>
        </a:stretch>
      </xdr:blipFill>
      <xdr:spPr>
        <a:xfrm>
          <a:off x="7334250" y="60121800"/>
          <a:ext cx="723900" cy="37465"/>
        </a:xfrm>
        <a:prstGeom prst="rect">
          <a:avLst/>
        </a:prstGeom>
        <a:noFill/>
        <a:ln w="9525">
          <a:noFill/>
        </a:ln>
      </xdr:spPr>
    </xdr:pic>
    <xdr:clientData/>
  </xdr:twoCellAnchor>
  <xdr:twoCellAnchor editAs="oneCell">
    <xdr:from>
      <xdr:col>5</xdr:col>
      <xdr:colOff>0</xdr:colOff>
      <xdr:row>55</xdr:row>
      <xdr:rowOff>0</xdr:rowOff>
    </xdr:from>
    <xdr:to>
      <xdr:col>5</xdr:col>
      <xdr:colOff>742315</xdr:colOff>
      <xdr:row>55</xdr:row>
      <xdr:rowOff>37465</xdr:rowOff>
    </xdr:to>
    <xdr:pic>
      <xdr:nvPicPr>
        <xdr:cNvPr id="953649" name="Picture 15347" descr="clip_image47946"/>
        <xdr:cNvPicPr>
          <a:picLocks noChangeAspect="1"/>
        </xdr:cNvPicPr>
      </xdr:nvPicPr>
      <xdr:blipFill>
        <a:blip r:embed="rId2"/>
        <a:stretch>
          <a:fillRect/>
        </a:stretch>
      </xdr:blipFill>
      <xdr:spPr>
        <a:xfrm>
          <a:off x="7334250" y="60121800"/>
          <a:ext cx="742315" cy="37465"/>
        </a:xfrm>
        <a:prstGeom prst="rect">
          <a:avLst/>
        </a:prstGeom>
        <a:noFill/>
        <a:ln w="9525">
          <a:noFill/>
        </a:ln>
      </xdr:spPr>
    </xdr:pic>
    <xdr:clientData/>
  </xdr:twoCellAnchor>
  <xdr:twoCellAnchor editAs="oneCell">
    <xdr:from>
      <xdr:col>5</xdr:col>
      <xdr:colOff>0</xdr:colOff>
      <xdr:row>55</xdr:row>
      <xdr:rowOff>0</xdr:rowOff>
    </xdr:from>
    <xdr:to>
      <xdr:col>5</xdr:col>
      <xdr:colOff>742315</xdr:colOff>
      <xdr:row>55</xdr:row>
      <xdr:rowOff>9525</xdr:rowOff>
    </xdr:to>
    <xdr:pic>
      <xdr:nvPicPr>
        <xdr:cNvPr id="953650" name="Picture 15347" descr="clip_image47946"/>
        <xdr:cNvPicPr>
          <a:picLocks noChangeAspect="1"/>
        </xdr:cNvPicPr>
      </xdr:nvPicPr>
      <xdr:blipFill>
        <a:blip r:embed="rId2"/>
        <a:stretch>
          <a:fillRect/>
        </a:stretch>
      </xdr:blipFill>
      <xdr:spPr>
        <a:xfrm>
          <a:off x="7334250" y="60121800"/>
          <a:ext cx="742315" cy="9525"/>
        </a:xfrm>
        <a:prstGeom prst="rect">
          <a:avLst/>
        </a:prstGeom>
        <a:noFill/>
        <a:ln w="9525">
          <a:noFill/>
        </a:ln>
      </xdr:spPr>
    </xdr:pic>
    <xdr:clientData/>
  </xdr:twoCellAnchor>
  <xdr:twoCellAnchor editAs="oneCell">
    <xdr:from>
      <xdr:col>5</xdr:col>
      <xdr:colOff>0</xdr:colOff>
      <xdr:row>55</xdr:row>
      <xdr:rowOff>0</xdr:rowOff>
    </xdr:from>
    <xdr:to>
      <xdr:col>5</xdr:col>
      <xdr:colOff>789940</xdr:colOff>
      <xdr:row>55</xdr:row>
      <xdr:rowOff>9525</xdr:rowOff>
    </xdr:to>
    <xdr:pic>
      <xdr:nvPicPr>
        <xdr:cNvPr id="953651" name="Picture 15316" descr="clip_image47879"/>
        <xdr:cNvPicPr>
          <a:picLocks noChangeAspect="1"/>
        </xdr:cNvPicPr>
      </xdr:nvPicPr>
      <xdr:blipFill>
        <a:blip r:embed="rId1"/>
        <a:stretch>
          <a:fillRect/>
        </a:stretch>
      </xdr:blipFill>
      <xdr:spPr>
        <a:xfrm>
          <a:off x="7334250" y="60121800"/>
          <a:ext cx="789940" cy="952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9525</xdr:rowOff>
    </xdr:to>
    <xdr:pic>
      <xdr:nvPicPr>
        <xdr:cNvPr id="953652" name="Picture 15347" descr="clip_image47946"/>
        <xdr:cNvPicPr>
          <a:picLocks noChangeAspect="1"/>
        </xdr:cNvPicPr>
      </xdr:nvPicPr>
      <xdr:blipFill>
        <a:blip r:embed="rId2"/>
        <a:stretch>
          <a:fillRect/>
        </a:stretch>
      </xdr:blipFill>
      <xdr:spPr>
        <a:xfrm>
          <a:off x="7334250" y="60121800"/>
          <a:ext cx="817880" cy="9525"/>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9525</xdr:rowOff>
    </xdr:to>
    <xdr:pic>
      <xdr:nvPicPr>
        <xdr:cNvPr id="953653" name="Picture 15316" descr="clip_image47879"/>
        <xdr:cNvPicPr>
          <a:picLocks noChangeAspect="1"/>
        </xdr:cNvPicPr>
      </xdr:nvPicPr>
      <xdr:blipFill>
        <a:blip r:embed="rId1"/>
        <a:stretch>
          <a:fillRect/>
        </a:stretch>
      </xdr:blipFill>
      <xdr:spPr>
        <a:xfrm>
          <a:off x="7334250" y="60121800"/>
          <a:ext cx="800100" cy="9525"/>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37465</xdr:rowOff>
    </xdr:to>
    <xdr:pic>
      <xdr:nvPicPr>
        <xdr:cNvPr id="953654" name="Picture 15316" descr="clip_image47879"/>
        <xdr:cNvPicPr>
          <a:picLocks noChangeAspect="1"/>
        </xdr:cNvPicPr>
      </xdr:nvPicPr>
      <xdr:blipFill>
        <a:blip r:embed="rId1"/>
        <a:stretch>
          <a:fillRect/>
        </a:stretch>
      </xdr:blipFill>
      <xdr:spPr>
        <a:xfrm>
          <a:off x="7334250" y="60121800"/>
          <a:ext cx="800100" cy="3746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37465</xdr:rowOff>
    </xdr:to>
    <xdr:pic>
      <xdr:nvPicPr>
        <xdr:cNvPr id="953655" name="Picture 15347" descr="clip_image47946"/>
        <xdr:cNvPicPr>
          <a:picLocks noChangeAspect="1"/>
        </xdr:cNvPicPr>
      </xdr:nvPicPr>
      <xdr:blipFill>
        <a:blip r:embed="rId2"/>
        <a:stretch>
          <a:fillRect/>
        </a:stretch>
      </xdr:blipFill>
      <xdr:spPr>
        <a:xfrm>
          <a:off x="7334250" y="60121800"/>
          <a:ext cx="817880" cy="3746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9525</xdr:rowOff>
    </xdr:to>
    <xdr:pic>
      <xdr:nvPicPr>
        <xdr:cNvPr id="953656" name="Picture 15316" descr="clip_image47879"/>
        <xdr:cNvPicPr>
          <a:picLocks noChangeAspect="1"/>
        </xdr:cNvPicPr>
      </xdr:nvPicPr>
      <xdr:blipFill>
        <a:blip r:embed="rId1"/>
        <a:stretch>
          <a:fillRect/>
        </a:stretch>
      </xdr:blipFill>
      <xdr:spPr>
        <a:xfrm>
          <a:off x="7334250" y="60121800"/>
          <a:ext cx="723900" cy="952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37465</xdr:rowOff>
    </xdr:to>
    <xdr:pic>
      <xdr:nvPicPr>
        <xdr:cNvPr id="953657" name="Picture 1" descr="6101606531763349130742.png"/>
        <xdr:cNvPicPr/>
      </xdr:nvPicPr>
      <xdr:blipFill>
        <a:blip r:embed="rId3"/>
        <a:stretch>
          <a:fillRect/>
        </a:stretch>
      </xdr:blipFill>
      <xdr:spPr>
        <a:xfrm>
          <a:off x="7334250" y="60121800"/>
          <a:ext cx="723900" cy="37465"/>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28575</xdr:rowOff>
    </xdr:to>
    <xdr:pic>
      <xdr:nvPicPr>
        <xdr:cNvPr id="953658" name="Picture 2" descr="4769711351763349130770.png"/>
        <xdr:cNvPicPr/>
      </xdr:nvPicPr>
      <xdr:blipFill>
        <a:blip r:embed="rId4"/>
        <a:stretch>
          <a:fillRect/>
        </a:stretch>
      </xdr:blipFill>
      <xdr:spPr>
        <a:xfrm>
          <a:off x="7334250" y="60121800"/>
          <a:ext cx="734695" cy="28575"/>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37465</xdr:rowOff>
    </xdr:to>
    <xdr:pic>
      <xdr:nvPicPr>
        <xdr:cNvPr id="953659" name="Picture 3" descr="8632309731763349130784.png"/>
        <xdr:cNvPicPr/>
      </xdr:nvPicPr>
      <xdr:blipFill>
        <a:blip r:embed="rId5"/>
        <a:stretch>
          <a:fillRect/>
        </a:stretch>
      </xdr:blipFill>
      <xdr:spPr>
        <a:xfrm>
          <a:off x="7334250" y="60121800"/>
          <a:ext cx="800100" cy="3746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28575</xdr:rowOff>
    </xdr:to>
    <xdr:pic>
      <xdr:nvPicPr>
        <xdr:cNvPr id="953660" name="Picture 4" descr="2207322091763349130799.png"/>
        <xdr:cNvPicPr/>
      </xdr:nvPicPr>
      <xdr:blipFill>
        <a:blip r:embed="rId6"/>
        <a:stretch>
          <a:fillRect/>
        </a:stretch>
      </xdr:blipFill>
      <xdr:spPr>
        <a:xfrm>
          <a:off x="7334250" y="60121800"/>
          <a:ext cx="723900" cy="28575"/>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28575</xdr:rowOff>
    </xdr:to>
    <xdr:pic>
      <xdr:nvPicPr>
        <xdr:cNvPr id="953661" name="Picture 5" descr="6298932841763349130814.png"/>
        <xdr:cNvPicPr/>
      </xdr:nvPicPr>
      <xdr:blipFill>
        <a:blip r:embed="rId7"/>
        <a:stretch>
          <a:fillRect/>
        </a:stretch>
      </xdr:blipFill>
      <xdr:spPr>
        <a:xfrm>
          <a:off x="7334250" y="60121800"/>
          <a:ext cx="800100" cy="2857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37465</xdr:rowOff>
    </xdr:to>
    <xdr:pic>
      <xdr:nvPicPr>
        <xdr:cNvPr id="953662" name="Picture 6" descr="7825622391763349130827.png"/>
        <xdr:cNvPicPr/>
      </xdr:nvPicPr>
      <xdr:blipFill>
        <a:blip r:embed="rId8"/>
        <a:stretch>
          <a:fillRect/>
        </a:stretch>
      </xdr:blipFill>
      <xdr:spPr>
        <a:xfrm>
          <a:off x="7334250" y="60121800"/>
          <a:ext cx="817880" cy="3746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28575</xdr:rowOff>
    </xdr:to>
    <xdr:pic>
      <xdr:nvPicPr>
        <xdr:cNvPr id="953663" name="Picture 7" descr="1879521311763349130835.png"/>
        <xdr:cNvPicPr/>
      </xdr:nvPicPr>
      <xdr:blipFill>
        <a:blip r:embed="rId9"/>
        <a:stretch>
          <a:fillRect/>
        </a:stretch>
      </xdr:blipFill>
      <xdr:spPr>
        <a:xfrm>
          <a:off x="7334250" y="60121800"/>
          <a:ext cx="817880" cy="28575"/>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37465</xdr:rowOff>
    </xdr:to>
    <xdr:pic>
      <xdr:nvPicPr>
        <xdr:cNvPr id="953664" name="Picture 8" descr="978811301763349130839.png"/>
        <xdr:cNvPicPr/>
      </xdr:nvPicPr>
      <xdr:blipFill>
        <a:blip r:embed="rId10"/>
        <a:stretch>
          <a:fillRect/>
        </a:stretch>
      </xdr:blipFill>
      <xdr:spPr>
        <a:xfrm>
          <a:off x="7334250" y="60121800"/>
          <a:ext cx="734695" cy="37465"/>
        </a:xfrm>
        <a:prstGeom prst="rect">
          <a:avLst/>
        </a:prstGeom>
        <a:noFill/>
        <a:ln w="9525">
          <a:noFill/>
        </a:ln>
      </xdr:spPr>
    </xdr:pic>
    <xdr:clientData/>
  </xdr:twoCellAnchor>
  <xdr:twoCellAnchor editAs="oneCell">
    <xdr:from>
      <xdr:col>5</xdr:col>
      <xdr:colOff>0</xdr:colOff>
      <xdr:row>55</xdr:row>
      <xdr:rowOff>0</xdr:rowOff>
    </xdr:from>
    <xdr:to>
      <xdr:col>5</xdr:col>
      <xdr:colOff>789940</xdr:colOff>
      <xdr:row>55</xdr:row>
      <xdr:rowOff>28575</xdr:rowOff>
    </xdr:to>
    <xdr:pic>
      <xdr:nvPicPr>
        <xdr:cNvPr id="953665" name="Picture 9" descr="4526883221763349130845.png"/>
        <xdr:cNvPicPr/>
      </xdr:nvPicPr>
      <xdr:blipFill>
        <a:blip r:embed="rId11"/>
        <a:stretch>
          <a:fillRect/>
        </a:stretch>
      </xdr:blipFill>
      <xdr:spPr>
        <a:xfrm>
          <a:off x="7334250" y="60121800"/>
          <a:ext cx="789940" cy="2857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37465</xdr:rowOff>
    </xdr:to>
    <xdr:pic>
      <xdr:nvPicPr>
        <xdr:cNvPr id="953666" name="Picture 1" descr="6101606531763349130742.png"/>
        <xdr:cNvPicPr/>
      </xdr:nvPicPr>
      <xdr:blipFill>
        <a:blip r:embed="rId3"/>
        <a:stretch>
          <a:fillRect/>
        </a:stretch>
      </xdr:blipFill>
      <xdr:spPr>
        <a:xfrm>
          <a:off x="7334250" y="60121800"/>
          <a:ext cx="723900" cy="37465"/>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28575</xdr:rowOff>
    </xdr:to>
    <xdr:pic>
      <xdr:nvPicPr>
        <xdr:cNvPr id="953667" name="Picture 2" descr="4769711351763349130770.png"/>
        <xdr:cNvPicPr/>
      </xdr:nvPicPr>
      <xdr:blipFill>
        <a:blip r:embed="rId4"/>
        <a:stretch>
          <a:fillRect/>
        </a:stretch>
      </xdr:blipFill>
      <xdr:spPr>
        <a:xfrm>
          <a:off x="7334250" y="60121800"/>
          <a:ext cx="734695" cy="28575"/>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37465</xdr:rowOff>
    </xdr:to>
    <xdr:pic>
      <xdr:nvPicPr>
        <xdr:cNvPr id="953668" name="Picture 3" descr="8632309731763349130784.png"/>
        <xdr:cNvPicPr/>
      </xdr:nvPicPr>
      <xdr:blipFill>
        <a:blip r:embed="rId5"/>
        <a:stretch>
          <a:fillRect/>
        </a:stretch>
      </xdr:blipFill>
      <xdr:spPr>
        <a:xfrm>
          <a:off x="7334250" y="60121800"/>
          <a:ext cx="800100" cy="3746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28575</xdr:rowOff>
    </xdr:to>
    <xdr:pic>
      <xdr:nvPicPr>
        <xdr:cNvPr id="953669" name="Picture 4" descr="2207322091763349130799.png"/>
        <xdr:cNvPicPr/>
      </xdr:nvPicPr>
      <xdr:blipFill>
        <a:blip r:embed="rId6"/>
        <a:stretch>
          <a:fillRect/>
        </a:stretch>
      </xdr:blipFill>
      <xdr:spPr>
        <a:xfrm>
          <a:off x="7334250" y="60121800"/>
          <a:ext cx="723900" cy="28575"/>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28575</xdr:rowOff>
    </xdr:to>
    <xdr:pic>
      <xdr:nvPicPr>
        <xdr:cNvPr id="953670" name="Picture 5" descr="6298932841763349130814.png"/>
        <xdr:cNvPicPr/>
      </xdr:nvPicPr>
      <xdr:blipFill>
        <a:blip r:embed="rId7"/>
        <a:stretch>
          <a:fillRect/>
        </a:stretch>
      </xdr:blipFill>
      <xdr:spPr>
        <a:xfrm>
          <a:off x="7334250" y="60121800"/>
          <a:ext cx="800100" cy="2857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37465</xdr:rowOff>
    </xdr:to>
    <xdr:pic>
      <xdr:nvPicPr>
        <xdr:cNvPr id="953671" name="Picture 6" descr="7825622391763349130827.png"/>
        <xdr:cNvPicPr/>
      </xdr:nvPicPr>
      <xdr:blipFill>
        <a:blip r:embed="rId8"/>
        <a:stretch>
          <a:fillRect/>
        </a:stretch>
      </xdr:blipFill>
      <xdr:spPr>
        <a:xfrm>
          <a:off x="7334250" y="60121800"/>
          <a:ext cx="817880" cy="3746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28575</xdr:rowOff>
    </xdr:to>
    <xdr:pic>
      <xdr:nvPicPr>
        <xdr:cNvPr id="953672" name="Picture 7" descr="1879521311763349130835.png"/>
        <xdr:cNvPicPr/>
      </xdr:nvPicPr>
      <xdr:blipFill>
        <a:blip r:embed="rId9"/>
        <a:stretch>
          <a:fillRect/>
        </a:stretch>
      </xdr:blipFill>
      <xdr:spPr>
        <a:xfrm>
          <a:off x="7334250" y="60121800"/>
          <a:ext cx="817880" cy="28575"/>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37465</xdr:rowOff>
    </xdr:to>
    <xdr:pic>
      <xdr:nvPicPr>
        <xdr:cNvPr id="953673" name="Picture 8" descr="978811301763349130839.png"/>
        <xdr:cNvPicPr/>
      </xdr:nvPicPr>
      <xdr:blipFill>
        <a:blip r:embed="rId10"/>
        <a:stretch>
          <a:fillRect/>
        </a:stretch>
      </xdr:blipFill>
      <xdr:spPr>
        <a:xfrm>
          <a:off x="7334250" y="60121800"/>
          <a:ext cx="734695" cy="37465"/>
        </a:xfrm>
        <a:prstGeom prst="rect">
          <a:avLst/>
        </a:prstGeom>
        <a:noFill/>
        <a:ln w="9525">
          <a:noFill/>
        </a:ln>
      </xdr:spPr>
    </xdr:pic>
    <xdr:clientData/>
  </xdr:twoCellAnchor>
  <xdr:twoCellAnchor editAs="oneCell">
    <xdr:from>
      <xdr:col>5</xdr:col>
      <xdr:colOff>0</xdr:colOff>
      <xdr:row>55</xdr:row>
      <xdr:rowOff>0</xdr:rowOff>
    </xdr:from>
    <xdr:to>
      <xdr:col>5</xdr:col>
      <xdr:colOff>789940</xdr:colOff>
      <xdr:row>55</xdr:row>
      <xdr:rowOff>28575</xdr:rowOff>
    </xdr:to>
    <xdr:pic>
      <xdr:nvPicPr>
        <xdr:cNvPr id="953674" name="Picture 9" descr="4526883221763349130845.png"/>
        <xdr:cNvPicPr/>
      </xdr:nvPicPr>
      <xdr:blipFill>
        <a:blip r:embed="rId11"/>
        <a:stretch>
          <a:fillRect/>
        </a:stretch>
      </xdr:blipFill>
      <xdr:spPr>
        <a:xfrm>
          <a:off x="7334250" y="60121800"/>
          <a:ext cx="789940" cy="2857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37465</xdr:rowOff>
    </xdr:to>
    <xdr:pic>
      <xdr:nvPicPr>
        <xdr:cNvPr id="953675" name="Picture 1" descr="6101606531763349130742.png"/>
        <xdr:cNvPicPr/>
      </xdr:nvPicPr>
      <xdr:blipFill>
        <a:blip r:embed="rId3"/>
        <a:stretch>
          <a:fillRect/>
        </a:stretch>
      </xdr:blipFill>
      <xdr:spPr>
        <a:xfrm>
          <a:off x="7334250" y="60121800"/>
          <a:ext cx="723900" cy="37465"/>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28575</xdr:rowOff>
    </xdr:to>
    <xdr:pic>
      <xdr:nvPicPr>
        <xdr:cNvPr id="953676" name="Picture 2" descr="4769711351763349130770.png"/>
        <xdr:cNvPicPr/>
      </xdr:nvPicPr>
      <xdr:blipFill>
        <a:blip r:embed="rId4"/>
        <a:stretch>
          <a:fillRect/>
        </a:stretch>
      </xdr:blipFill>
      <xdr:spPr>
        <a:xfrm>
          <a:off x="7334250" y="60121800"/>
          <a:ext cx="734695" cy="28575"/>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37465</xdr:rowOff>
    </xdr:to>
    <xdr:pic>
      <xdr:nvPicPr>
        <xdr:cNvPr id="953677" name="Picture 3" descr="8632309731763349130784.png"/>
        <xdr:cNvPicPr/>
      </xdr:nvPicPr>
      <xdr:blipFill>
        <a:blip r:embed="rId5"/>
        <a:stretch>
          <a:fillRect/>
        </a:stretch>
      </xdr:blipFill>
      <xdr:spPr>
        <a:xfrm>
          <a:off x="7334250" y="60121800"/>
          <a:ext cx="800100" cy="3746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28575</xdr:rowOff>
    </xdr:to>
    <xdr:pic>
      <xdr:nvPicPr>
        <xdr:cNvPr id="953678" name="Picture 4" descr="2207322091763349130799.png"/>
        <xdr:cNvPicPr/>
      </xdr:nvPicPr>
      <xdr:blipFill>
        <a:blip r:embed="rId6"/>
        <a:stretch>
          <a:fillRect/>
        </a:stretch>
      </xdr:blipFill>
      <xdr:spPr>
        <a:xfrm>
          <a:off x="7334250" y="60121800"/>
          <a:ext cx="723900" cy="28575"/>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28575</xdr:rowOff>
    </xdr:to>
    <xdr:pic>
      <xdr:nvPicPr>
        <xdr:cNvPr id="953679" name="Picture 5" descr="6298932841763349130814.png"/>
        <xdr:cNvPicPr/>
      </xdr:nvPicPr>
      <xdr:blipFill>
        <a:blip r:embed="rId7"/>
        <a:stretch>
          <a:fillRect/>
        </a:stretch>
      </xdr:blipFill>
      <xdr:spPr>
        <a:xfrm>
          <a:off x="7334250" y="60121800"/>
          <a:ext cx="800100" cy="2857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37465</xdr:rowOff>
    </xdr:to>
    <xdr:pic>
      <xdr:nvPicPr>
        <xdr:cNvPr id="953680" name="Picture 6" descr="7825622391763349130827.png"/>
        <xdr:cNvPicPr/>
      </xdr:nvPicPr>
      <xdr:blipFill>
        <a:blip r:embed="rId8"/>
        <a:stretch>
          <a:fillRect/>
        </a:stretch>
      </xdr:blipFill>
      <xdr:spPr>
        <a:xfrm>
          <a:off x="7334250" y="60121800"/>
          <a:ext cx="817880" cy="3746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28575</xdr:rowOff>
    </xdr:to>
    <xdr:pic>
      <xdr:nvPicPr>
        <xdr:cNvPr id="953681" name="Picture 7" descr="1879521311763349130835.png"/>
        <xdr:cNvPicPr/>
      </xdr:nvPicPr>
      <xdr:blipFill>
        <a:blip r:embed="rId9"/>
        <a:stretch>
          <a:fillRect/>
        </a:stretch>
      </xdr:blipFill>
      <xdr:spPr>
        <a:xfrm>
          <a:off x="7334250" y="60121800"/>
          <a:ext cx="817880" cy="28575"/>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37465</xdr:rowOff>
    </xdr:to>
    <xdr:pic>
      <xdr:nvPicPr>
        <xdr:cNvPr id="953682" name="Picture 8" descr="978811301763349130839.png"/>
        <xdr:cNvPicPr/>
      </xdr:nvPicPr>
      <xdr:blipFill>
        <a:blip r:embed="rId10"/>
        <a:stretch>
          <a:fillRect/>
        </a:stretch>
      </xdr:blipFill>
      <xdr:spPr>
        <a:xfrm>
          <a:off x="7334250" y="60121800"/>
          <a:ext cx="734695" cy="37465"/>
        </a:xfrm>
        <a:prstGeom prst="rect">
          <a:avLst/>
        </a:prstGeom>
        <a:noFill/>
        <a:ln w="9525">
          <a:noFill/>
        </a:ln>
      </xdr:spPr>
    </xdr:pic>
    <xdr:clientData/>
  </xdr:twoCellAnchor>
  <xdr:twoCellAnchor editAs="oneCell">
    <xdr:from>
      <xdr:col>5</xdr:col>
      <xdr:colOff>0</xdr:colOff>
      <xdr:row>55</xdr:row>
      <xdr:rowOff>0</xdr:rowOff>
    </xdr:from>
    <xdr:to>
      <xdr:col>5</xdr:col>
      <xdr:colOff>789940</xdr:colOff>
      <xdr:row>55</xdr:row>
      <xdr:rowOff>28575</xdr:rowOff>
    </xdr:to>
    <xdr:pic>
      <xdr:nvPicPr>
        <xdr:cNvPr id="953683" name="Picture 9" descr="4526883221763349130845.png"/>
        <xdr:cNvPicPr/>
      </xdr:nvPicPr>
      <xdr:blipFill>
        <a:blip r:embed="rId11"/>
        <a:stretch>
          <a:fillRect/>
        </a:stretch>
      </xdr:blipFill>
      <xdr:spPr>
        <a:xfrm>
          <a:off x="7334250" y="60121800"/>
          <a:ext cx="789940" cy="2857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37465</xdr:rowOff>
    </xdr:to>
    <xdr:pic>
      <xdr:nvPicPr>
        <xdr:cNvPr id="953684" name="Picture 15316" descr="clip_image47879"/>
        <xdr:cNvPicPr>
          <a:picLocks noChangeAspect="1"/>
        </xdr:cNvPicPr>
      </xdr:nvPicPr>
      <xdr:blipFill>
        <a:blip r:embed="rId1"/>
        <a:stretch>
          <a:fillRect/>
        </a:stretch>
      </xdr:blipFill>
      <xdr:spPr>
        <a:xfrm>
          <a:off x="7334250" y="60121800"/>
          <a:ext cx="723900" cy="37465"/>
        </a:xfrm>
        <a:prstGeom prst="rect">
          <a:avLst/>
        </a:prstGeom>
        <a:noFill/>
        <a:ln w="9525">
          <a:noFill/>
        </a:ln>
      </xdr:spPr>
    </xdr:pic>
    <xdr:clientData/>
  </xdr:twoCellAnchor>
  <xdr:twoCellAnchor editAs="oneCell">
    <xdr:from>
      <xdr:col>5</xdr:col>
      <xdr:colOff>0</xdr:colOff>
      <xdr:row>55</xdr:row>
      <xdr:rowOff>0</xdr:rowOff>
    </xdr:from>
    <xdr:to>
      <xdr:col>5</xdr:col>
      <xdr:colOff>742315</xdr:colOff>
      <xdr:row>55</xdr:row>
      <xdr:rowOff>37465</xdr:rowOff>
    </xdr:to>
    <xdr:pic>
      <xdr:nvPicPr>
        <xdr:cNvPr id="953685" name="Picture 15347" descr="clip_image47946"/>
        <xdr:cNvPicPr>
          <a:picLocks noChangeAspect="1"/>
        </xdr:cNvPicPr>
      </xdr:nvPicPr>
      <xdr:blipFill>
        <a:blip r:embed="rId2"/>
        <a:stretch>
          <a:fillRect/>
        </a:stretch>
      </xdr:blipFill>
      <xdr:spPr>
        <a:xfrm>
          <a:off x="7334250" y="60121800"/>
          <a:ext cx="742315" cy="37465"/>
        </a:xfrm>
        <a:prstGeom prst="rect">
          <a:avLst/>
        </a:prstGeom>
        <a:noFill/>
        <a:ln w="9525">
          <a:noFill/>
        </a:ln>
      </xdr:spPr>
    </xdr:pic>
    <xdr:clientData/>
  </xdr:twoCellAnchor>
  <xdr:twoCellAnchor editAs="oneCell">
    <xdr:from>
      <xdr:col>5</xdr:col>
      <xdr:colOff>0</xdr:colOff>
      <xdr:row>55</xdr:row>
      <xdr:rowOff>0</xdr:rowOff>
    </xdr:from>
    <xdr:to>
      <xdr:col>5</xdr:col>
      <xdr:colOff>742315</xdr:colOff>
      <xdr:row>55</xdr:row>
      <xdr:rowOff>13970</xdr:rowOff>
    </xdr:to>
    <xdr:pic>
      <xdr:nvPicPr>
        <xdr:cNvPr id="953686" name="Picture 15347" descr="clip_image47946"/>
        <xdr:cNvPicPr>
          <a:picLocks noChangeAspect="1"/>
        </xdr:cNvPicPr>
      </xdr:nvPicPr>
      <xdr:blipFill>
        <a:blip r:embed="rId2"/>
        <a:stretch>
          <a:fillRect/>
        </a:stretch>
      </xdr:blipFill>
      <xdr:spPr>
        <a:xfrm>
          <a:off x="7334250" y="60121800"/>
          <a:ext cx="742315" cy="13970"/>
        </a:xfrm>
        <a:prstGeom prst="rect">
          <a:avLst/>
        </a:prstGeom>
        <a:noFill/>
        <a:ln w="9525">
          <a:noFill/>
        </a:ln>
      </xdr:spPr>
    </xdr:pic>
    <xdr:clientData/>
  </xdr:twoCellAnchor>
  <xdr:twoCellAnchor editAs="oneCell">
    <xdr:from>
      <xdr:col>5</xdr:col>
      <xdr:colOff>0</xdr:colOff>
      <xdr:row>55</xdr:row>
      <xdr:rowOff>0</xdr:rowOff>
    </xdr:from>
    <xdr:to>
      <xdr:col>5</xdr:col>
      <xdr:colOff>789940</xdr:colOff>
      <xdr:row>55</xdr:row>
      <xdr:rowOff>13970</xdr:rowOff>
    </xdr:to>
    <xdr:pic>
      <xdr:nvPicPr>
        <xdr:cNvPr id="953687" name="Picture 15316" descr="clip_image47879"/>
        <xdr:cNvPicPr>
          <a:picLocks noChangeAspect="1"/>
        </xdr:cNvPicPr>
      </xdr:nvPicPr>
      <xdr:blipFill>
        <a:blip r:embed="rId1"/>
        <a:stretch>
          <a:fillRect/>
        </a:stretch>
      </xdr:blipFill>
      <xdr:spPr>
        <a:xfrm>
          <a:off x="7334250" y="60121800"/>
          <a:ext cx="789940" cy="13970"/>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13970</xdr:rowOff>
    </xdr:to>
    <xdr:pic>
      <xdr:nvPicPr>
        <xdr:cNvPr id="953688" name="Picture 15347" descr="clip_image47946"/>
        <xdr:cNvPicPr>
          <a:picLocks noChangeAspect="1"/>
        </xdr:cNvPicPr>
      </xdr:nvPicPr>
      <xdr:blipFill>
        <a:blip r:embed="rId2"/>
        <a:stretch>
          <a:fillRect/>
        </a:stretch>
      </xdr:blipFill>
      <xdr:spPr>
        <a:xfrm>
          <a:off x="7334250" y="60121800"/>
          <a:ext cx="817880" cy="13970"/>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13970</xdr:rowOff>
    </xdr:to>
    <xdr:pic>
      <xdr:nvPicPr>
        <xdr:cNvPr id="953689" name="Picture 15316" descr="clip_image47879"/>
        <xdr:cNvPicPr>
          <a:picLocks noChangeAspect="1"/>
        </xdr:cNvPicPr>
      </xdr:nvPicPr>
      <xdr:blipFill>
        <a:blip r:embed="rId1"/>
        <a:stretch>
          <a:fillRect/>
        </a:stretch>
      </xdr:blipFill>
      <xdr:spPr>
        <a:xfrm>
          <a:off x="7334250" y="60121800"/>
          <a:ext cx="800100" cy="13970"/>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37465</xdr:rowOff>
    </xdr:to>
    <xdr:pic>
      <xdr:nvPicPr>
        <xdr:cNvPr id="953690" name="Picture 15316" descr="clip_image47879"/>
        <xdr:cNvPicPr>
          <a:picLocks noChangeAspect="1"/>
        </xdr:cNvPicPr>
      </xdr:nvPicPr>
      <xdr:blipFill>
        <a:blip r:embed="rId1"/>
        <a:stretch>
          <a:fillRect/>
        </a:stretch>
      </xdr:blipFill>
      <xdr:spPr>
        <a:xfrm>
          <a:off x="7334250" y="60121800"/>
          <a:ext cx="800100" cy="3746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37465</xdr:rowOff>
    </xdr:to>
    <xdr:pic>
      <xdr:nvPicPr>
        <xdr:cNvPr id="953691" name="Picture 15347" descr="clip_image47946"/>
        <xdr:cNvPicPr>
          <a:picLocks noChangeAspect="1"/>
        </xdr:cNvPicPr>
      </xdr:nvPicPr>
      <xdr:blipFill>
        <a:blip r:embed="rId2"/>
        <a:stretch>
          <a:fillRect/>
        </a:stretch>
      </xdr:blipFill>
      <xdr:spPr>
        <a:xfrm>
          <a:off x="7334250" y="60121800"/>
          <a:ext cx="817880" cy="3746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13970</xdr:rowOff>
    </xdr:to>
    <xdr:pic>
      <xdr:nvPicPr>
        <xdr:cNvPr id="953692" name="Picture 15316" descr="clip_image47879"/>
        <xdr:cNvPicPr>
          <a:picLocks noChangeAspect="1"/>
        </xdr:cNvPicPr>
      </xdr:nvPicPr>
      <xdr:blipFill>
        <a:blip r:embed="rId1"/>
        <a:stretch>
          <a:fillRect/>
        </a:stretch>
      </xdr:blipFill>
      <xdr:spPr>
        <a:xfrm>
          <a:off x="7334250" y="60121800"/>
          <a:ext cx="723900" cy="13970"/>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37465</xdr:rowOff>
    </xdr:to>
    <xdr:pic>
      <xdr:nvPicPr>
        <xdr:cNvPr id="953693" name="Picture 1" descr="6101606531763349130742.png"/>
        <xdr:cNvPicPr/>
      </xdr:nvPicPr>
      <xdr:blipFill>
        <a:blip r:embed="rId3"/>
        <a:stretch>
          <a:fillRect/>
        </a:stretch>
      </xdr:blipFill>
      <xdr:spPr>
        <a:xfrm>
          <a:off x="7334250" y="60121800"/>
          <a:ext cx="723900" cy="37465"/>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33020</xdr:rowOff>
    </xdr:to>
    <xdr:pic>
      <xdr:nvPicPr>
        <xdr:cNvPr id="953694" name="Picture 2" descr="4769711351763349130770.png"/>
        <xdr:cNvPicPr/>
      </xdr:nvPicPr>
      <xdr:blipFill>
        <a:blip r:embed="rId4"/>
        <a:stretch>
          <a:fillRect/>
        </a:stretch>
      </xdr:blipFill>
      <xdr:spPr>
        <a:xfrm>
          <a:off x="7334250" y="60121800"/>
          <a:ext cx="734695" cy="33020"/>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37465</xdr:rowOff>
    </xdr:to>
    <xdr:pic>
      <xdr:nvPicPr>
        <xdr:cNvPr id="953695" name="Picture 3" descr="8632309731763349130784.png"/>
        <xdr:cNvPicPr/>
      </xdr:nvPicPr>
      <xdr:blipFill>
        <a:blip r:embed="rId5"/>
        <a:stretch>
          <a:fillRect/>
        </a:stretch>
      </xdr:blipFill>
      <xdr:spPr>
        <a:xfrm>
          <a:off x="7334250" y="60121800"/>
          <a:ext cx="800100" cy="3746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33020</xdr:rowOff>
    </xdr:to>
    <xdr:pic>
      <xdr:nvPicPr>
        <xdr:cNvPr id="953696" name="Picture 4" descr="2207322091763349130799.png"/>
        <xdr:cNvPicPr/>
      </xdr:nvPicPr>
      <xdr:blipFill>
        <a:blip r:embed="rId6"/>
        <a:stretch>
          <a:fillRect/>
        </a:stretch>
      </xdr:blipFill>
      <xdr:spPr>
        <a:xfrm>
          <a:off x="7334250" y="60121800"/>
          <a:ext cx="723900" cy="33020"/>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33020</xdr:rowOff>
    </xdr:to>
    <xdr:pic>
      <xdr:nvPicPr>
        <xdr:cNvPr id="953697" name="Picture 5" descr="6298932841763349130814.png"/>
        <xdr:cNvPicPr/>
      </xdr:nvPicPr>
      <xdr:blipFill>
        <a:blip r:embed="rId7"/>
        <a:stretch>
          <a:fillRect/>
        </a:stretch>
      </xdr:blipFill>
      <xdr:spPr>
        <a:xfrm>
          <a:off x="7334250" y="60121800"/>
          <a:ext cx="800100" cy="33020"/>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37465</xdr:rowOff>
    </xdr:to>
    <xdr:pic>
      <xdr:nvPicPr>
        <xdr:cNvPr id="953698" name="Picture 6" descr="7825622391763349130827.png"/>
        <xdr:cNvPicPr/>
      </xdr:nvPicPr>
      <xdr:blipFill>
        <a:blip r:embed="rId8"/>
        <a:stretch>
          <a:fillRect/>
        </a:stretch>
      </xdr:blipFill>
      <xdr:spPr>
        <a:xfrm>
          <a:off x="7334250" y="60121800"/>
          <a:ext cx="817880" cy="3746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33020</xdr:rowOff>
    </xdr:to>
    <xdr:pic>
      <xdr:nvPicPr>
        <xdr:cNvPr id="953699" name="Picture 7" descr="1879521311763349130835.png"/>
        <xdr:cNvPicPr/>
      </xdr:nvPicPr>
      <xdr:blipFill>
        <a:blip r:embed="rId9"/>
        <a:stretch>
          <a:fillRect/>
        </a:stretch>
      </xdr:blipFill>
      <xdr:spPr>
        <a:xfrm>
          <a:off x="7334250" y="60121800"/>
          <a:ext cx="817880" cy="33020"/>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37465</xdr:rowOff>
    </xdr:to>
    <xdr:pic>
      <xdr:nvPicPr>
        <xdr:cNvPr id="953700" name="Picture 8" descr="978811301763349130839.png"/>
        <xdr:cNvPicPr/>
      </xdr:nvPicPr>
      <xdr:blipFill>
        <a:blip r:embed="rId10"/>
        <a:stretch>
          <a:fillRect/>
        </a:stretch>
      </xdr:blipFill>
      <xdr:spPr>
        <a:xfrm>
          <a:off x="7334250" y="60121800"/>
          <a:ext cx="734695" cy="37465"/>
        </a:xfrm>
        <a:prstGeom prst="rect">
          <a:avLst/>
        </a:prstGeom>
        <a:noFill/>
        <a:ln w="9525">
          <a:noFill/>
        </a:ln>
      </xdr:spPr>
    </xdr:pic>
    <xdr:clientData/>
  </xdr:twoCellAnchor>
  <xdr:twoCellAnchor editAs="oneCell">
    <xdr:from>
      <xdr:col>5</xdr:col>
      <xdr:colOff>0</xdr:colOff>
      <xdr:row>55</xdr:row>
      <xdr:rowOff>0</xdr:rowOff>
    </xdr:from>
    <xdr:to>
      <xdr:col>5</xdr:col>
      <xdr:colOff>789940</xdr:colOff>
      <xdr:row>55</xdr:row>
      <xdr:rowOff>33020</xdr:rowOff>
    </xdr:to>
    <xdr:pic>
      <xdr:nvPicPr>
        <xdr:cNvPr id="953701" name="Picture 9" descr="4526883221763349130845.png"/>
        <xdr:cNvPicPr/>
      </xdr:nvPicPr>
      <xdr:blipFill>
        <a:blip r:embed="rId11"/>
        <a:stretch>
          <a:fillRect/>
        </a:stretch>
      </xdr:blipFill>
      <xdr:spPr>
        <a:xfrm>
          <a:off x="7334250" y="60121800"/>
          <a:ext cx="789940" cy="33020"/>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37465</xdr:rowOff>
    </xdr:to>
    <xdr:pic>
      <xdr:nvPicPr>
        <xdr:cNvPr id="953702" name="Picture 1" descr="6101606531763349130742.png"/>
        <xdr:cNvPicPr/>
      </xdr:nvPicPr>
      <xdr:blipFill>
        <a:blip r:embed="rId3"/>
        <a:stretch>
          <a:fillRect/>
        </a:stretch>
      </xdr:blipFill>
      <xdr:spPr>
        <a:xfrm>
          <a:off x="7334250" y="60121800"/>
          <a:ext cx="723900" cy="37465"/>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33020</xdr:rowOff>
    </xdr:to>
    <xdr:pic>
      <xdr:nvPicPr>
        <xdr:cNvPr id="953703" name="Picture 2" descr="4769711351763349130770.png"/>
        <xdr:cNvPicPr/>
      </xdr:nvPicPr>
      <xdr:blipFill>
        <a:blip r:embed="rId4"/>
        <a:stretch>
          <a:fillRect/>
        </a:stretch>
      </xdr:blipFill>
      <xdr:spPr>
        <a:xfrm>
          <a:off x="7334250" y="60121800"/>
          <a:ext cx="734695" cy="33020"/>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37465</xdr:rowOff>
    </xdr:to>
    <xdr:pic>
      <xdr:nvPicPr>
        <xdr:cNvPr id="953704" name="Picture 3" descr="8632309731763349130784.png"/>
        <xdr:cNvPicPr/>
      </xdr:nvPicPr>
      <xdr:blipFill>
        <a:blip r:embed="rId5"/>
        <a:stretch>
          <a:fillRect/>
        </a:stretch>
      </xdr:blipFill>
      <xdr:spPr>
        <a:xfrm>
          <a:off x="7334250" y="60121800"/>
          <a:ext cx="800100" cy="3746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33020</xdr:rowOff>
    </xdr:to>
    <xdr:pic>
      <xdr:nvPicPr>
        <xdr:cNvPr id="953705" name="Picture 4" descr="2207322091763349130799.png"/>
        <xdr:cNvPicPr/>
      </xdr:nvPicPr>
      <xdr:blipFill>
        <a:blip r:embed="rId6"/>
        <a:stretch>
          <a:fillRect/>
        </a:stretch>
      </xdr:blipFill>
      <xdr:spPr>
        <a:xfrm>
          <a:off x="7334250" y="60121800"/>
          <a:ext cx="723900" cy="33020"/>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33020</xdr:rowOff>
    </xdr:to>
    <xdr:pic>
      <xdr:nvPicPr>
        <xdr:cNvPr id="953706" name="Picture 5" descr="6298932841763349130814.png"/>
        <xdr:cNvPicPr/>
      </xdr:nvPicPr>
      <xdr:blipFill>
        <a:blip r:embed="rId7"/>
        <a:stretch>
          <a:fillRect/>
        </a:stretch>
      </xdr:blipFill>
      <xdr:spPr>
        <a:xfrm>
          <a:off x="7334250" y="60121800"/>
          <a:ext cx="800100" cy="33020"/>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37465</xdr:rowOff>
    </xdr:to>
    <xdr:pic>
      <xdr:nvPicPr>
        <xdr:cNvPr id="953707" name="Picture 6" descr="7825622391763349130827.png"/>
        <xdr:cNvPicPr/>
      </xdr:nvPicPr>
      <xdr:blipFill>
        <a:blip r:embed="rId8"/>
        <a:stretch>
          <a:fillRect/>
        </a:stretch>
      </xdr:blipFill>
      <xdr:spPr>
        <a:xfrm>
          <a:off x="7334250" y="60121800"/>
          <a:ext cx="817880" cy="3746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33020</xdr:rowOff>
    </xdr:to>
    <xdr:pic>
      <xdr:nvPicPr>
        <xdr:cNvPr id="953708" name="Picture 7" descr="1879521311763349130835.png"/>
        <xdr:cNvPicPr/>
      </xdr:nvPicPr>
      <xdr:blipFill>
        <a:blip r:embed="rId9"/>
        <a:stretch>
          <a:fillRect/>
        </a:stretch>
      </xdr:blipFill>
      <xdr:spPr>
        <a:xfrm>
          <a:off x="7334250" y="60121800"/>
          <a:ext cx="817880" cy="33020"/>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37465</xdr:rowOff>
    </xdr:to>
    <xdr:pic>
      <xdr:nvPicPr>
        <xdr:cNvPr id="953709" name="Picture 8" descr="978811301763349130839.png"/>
        <xdr:cNvPicPr/>
      </xdr:nvPicPr>
      <xdr:blipFill>
        <a:blip r:embed="rId10"/>
        <a:stretch>
          <a:fillRect/>
        </a:stretch>
      </xdr:blipFill>
      <xdr:spPr>
        <a:xfrm>
          <a:off x="7334250" y="60121800"/>
          <a:ext cx="734695" cy="37465"/>
        </a:xfrm>
        <a:prstGeom prst="rect">
          <a:avLst/>
        </a:prstGeom>
        <a:noFill/>
        <a:ln w="9525">
          <a:noFill/>
        </a:ln>
      </xdr:spPr>
    </xdr:pic>
    <xdr:clientData/>
  </xdr:twoCellAnchor>
  <xdr:twoCellAnchor editAs="oneCell">
    <xdr:from>
      <xdr:col>5</xdr:col>
      <xdr:colOff>0</xdr:colOff>
      <xdr:row>55</xdr:row>
      <xdr:rowOff>0</xdr:rowOff>
    </xdr:from>
    <xdr:to>
      <xdr:col>5</xdr:col>
      <xdr:colOff>789940</xdr:colOff>
      <xdr:row>55</xdr:row>
      <xdr:rowOff>33020</xdr:rowOff>
    </xdr:to>
    <xdr:pic>
      <xdr:nvPicPr>
        <xdr:cNvPr id="953710" name="Picture 9" descr="4526883221763349130845.png"/>
        <xdr:cNvPicPr/>
      </xdr:nvPicPr>
      <xdr:blipFill>
        <a:blip r:embed="rId11"/>
        <a:stretch>
          <a:fillRect/>
        </a:stretch>
      </xdr:blipFill>
      <xdr:spPr>
        <a:xfrm>
          <a:off x="7334250" y="60121800"/>
          <a:ext cx="789940" cy="33020"/>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37465</xdr:rowOff>
    </xdr:to>
    <xdr:pic>
      <xdr:nvPicPr>
        <xdr:cNvPr id="953711" name="Picture 1" descr="6101606531763349130742.png"/>
        <xdr:cNvPicPr/>
      </xdr:nvPicPr>
      <xdr:blipFill>
        <a:blip r:embed="rId3"/>
        <a:stretch>
          <a:fillRect/>
        </a:stretch>
      </xdr:blipFill>
      <xdr:spPr>
        <a:xfrm>
          <a:off x="7334250" y="60121800"/>
          <a:ext cx="723900" cy="37465"/>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33020</xdr:rowOff>
    </xdr:to>
    <xdr:pic>
      <xdr:nvPicPr>
        <xdr:cNvPr id="953712" name="Picture 2" descr="4769711351763349130770.png"/>
        <xdr:cNvPicPr/>
      </xdr:nvPicPr>
      <xdr:blipFill>
        <a:blip r:embed="rId4"/>
        <a:stretch>
          <a:fillRect/>
        </a:stretch>
      </xdr:blipFill>
      <xdr:spPr>
        <a:xfrm>
          <a:off x="7334250" y="60121800"/>
          <a:ext cx="734695" cy="33020"/>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37465</xdr:rowOff>
    </xdr:to>
    <xdr:pic>
      <xdr:nvPicPr>
        <xdr:cNvPr id="953713" name="Picture 3" descr="8632309731763349130784.png"/>
        <xdr:cNvPicPr/>
      </xdr:nvPicPr>
      <xdr:blipFill>
        <a:blip r:embed="rId5"/>
        <a:stretch>
          <a:fillRect/>
        </a:stretch>
      </xdr:blipFill>
      <xdr:spPr>
        <a:xfrm>
          <a:off x="7334250" y="60121800"/>
          <a:ext cx="800100" cy="3746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33020</xdr:rowOff>
    </xdr:to>
    <xdr:pic>
      <xdr:nvPicPr>
        <xdr:cNvPr id="953714" name="Picture 4" descr="2207322091763349130799.png"/>
        <xdr:cNvPicPr/>
      </xdr:nvPicPr>
      <xdr:blipFill>
        <a:blip r:embed="rId6"/>
        <a:stretch>
          <a:fillRect/>
        </a:stretch>
      </xdr:blipFill>
      <xdr:spPr>
        <a:xfrm>
          <a:off x="7334250" y="60121800"/>
          <a:ext cx="723900" cy="33020"/>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33020</xdr:rowOff>
    </xdr:to>
    <xdr:pic>
      <xdr:nvPicPr>
        <xdr:cNvPr id="953715" name="Picture 5" descr="6298932841763349130814.png"/>
        <xdr:cNvPicPr/>
      </xdr:nvPicPr>
      <xdr:blipFill>
        <a:blip r:embed="rId7"/>
        <a:stretch>
          <a:fillRect/>
        </a:stretch>
      </xdr:blipFill>
      <xdr:spPr>
        <a:xfrm>
          <a:off x="7334250" y="60121800"/>
          <a:ext cx="800100" cy="33020"/>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37465</xdr:rowOff>
    </xdr:to>
    <xdr:pic>
      <xdr:nvPicPr>
        <xdr:cNvPr id="953716" name="Picture 6" descr="7825622391763349130827.png"/>
        <xdr:cNvPicPr/>
      </xdr:nvPicPr>
      <xdr:blipFill>
        <a:blip r:embed="rId8"/>
        <a:stretch>
          <a:fillRect/>
        </a:stretch>
      </xdr:blipFill>
      <xdr:spPr>
        <a:xfrm>
          <a:off x="7334250" y="60121800"/>
          <a:ext cx="817880" cy="3746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33020</xdr:rowOff>
    </xdr:to>
    <xdr:pic>
      <xdr:nvPicPr>
        <xdr:cNvPr id="953717" name="Picture 7" descr="1879521311763349130835.png"/>
        <xdr:cNvPicPr/>
      </xdr:nvPicPr>
      <xdr:blipFill>
        <a:blip r:embed="rId9"/>
        <a:stretch>
          <a:fillRect/>
        </a:stretch>
      </xdr:blipFill>
      <xdr:spPr>
        <a:xfrm>
          <a:off x="7334250" y="60121800"/>
          <a:ext cx="817880" cy="33020"/>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37465</xdr:rowOff>
    </xdr:to>
    <xdr:pic>
      <xdr:nvPicPr>
        <xdr:cNvPr id="953718" name="Picture 8" descr="978811301763349130839.png"/>
        <xdr:cNvPicPr/>
      </xdr:nvPicPr>
      <xdr:blipFill>
        <a:blip r:embed="rId10"/>
        <a:stretch>
          <a:fillRect/>
        </a:stretch>
      </xdr:blipFill>
      <xdr:spPr>
        <a:xfrm>
          <a:off x="7334250" y="60121800"/>
          <a:ext cx="734695" cy="37465"/>
        </a:xfrm>
        <a:prstGeom prst="rect">
          <a:avLst/>
        </a:prstGeom>
        <a:noFill/>
        <a:ln w="9525">
          <a:noFill/>
        </a:ln>
      </xdr:spPr>
    </xdr:pic>
    <xdr:clientData/>
  </xdr:twoCellAnchor>
  <xdr:twoCellAnchor editAs="oneCell">
    <xdr:from>
      <xdr:col>5</xdr:col>
      <xdr:colOff>0</xdr:colOff>
      <xdr:row>55</xdr:row>
      <xdr:rowOff>0</xdr:rowOff>
    </xdr:from>
    <xdr:to>
      <xdr:col>5</xdr:col>
      <xdr:colOff>789940</xdr:colOff>
      <xdr:row>55</xdr:row>
      <xdr:rowOff>33020</xdr:rowOff>
    </xdr:to>
    <xdr:pic>
      <xdr:nvPicPr>
        <xdr:cNvPr id="953719" name="Picture 9" descr="4526883221763349130845.png"/>
        <xdr:cNvPicPr/>
      </xdr:nvPicPr>
      <xdr:blipFill>
        <a:blip r:embed="rId11"/>
        <a:stretch>
          <a:fillRect/>
        </a:stretch>
      </xdr:blipFill>
      <xdr:spPr>
        <a:xfrm>
          <a:off x="7334250" y="60121800"/>
          <a:ext cx="789940" cy="33020"/>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2" name="Picture 15316" descr="clip_image47879"/>
        <xdr:cNvPicPr>
          <a:picLocks noChangeAspect="1"/>
        </xdr:cNvPicPr>
      </xdr:nvPicPr>
      <xdr:blipFill>
        <a:blip r:embed="rId1"/>
        <a:stretch>
          <a:fillRect/>
        </a:stretch>
      </xdr:blipFill>
      <xdr:spPr>
        <a:xfrm>
          <a:off x="2633980" y="60121800"/>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125095</xdr:colOff>
      <xdr:row>55</xdr:row>
      <xdr:rowOff>37465</xdr:rowOff>
    </xdr:to>
    <xdr:pic>
      <xdr:nvPicPr>
        <xdr:cNvPr id="3" name="Picture 15347" descr="clip_image47946"/>
        <xdr:cNvPicPr>
          <a:picLocks noChangeAspect="1"/>
        </xdr:cNvPicPr>
      </xdr:nvPicPr>
      <xdr:blipFill>
        <a:blip r:embed="rId2"/>
        <a:stretch>
          <a:fillRect/>
        </a:stretch>
      </xdr:blipFill>
      <xdr:spPr>
        <a:xfrm>
          <a:off x="2633980" y="60121800"/>
          <a:ext cx="742950" cy="37465"/>
        </a:xfrm>
        <a:prstGeom prst="rect">
          <a:avLst/>
        </a:prstGeom>
        <a:noFill/>
        <a:ln w="9525">
          <a:noFill/>
        </a:ln>
      </xdr:spPr>
    </xdr:pic>
    <xdr:clientData/>
  </xdr:twoCellAnchor>
  <xdr:twoCellAnchor editAs="oneCell">
    <xdr:from>
      <xdr:col>2</xdr:col>
      <xdr:colOff>0</xdr:colOff>
      <xdr:row>55</xdr:row>
      <xdr:rowOff>0</xdr:rowOff>
    </xdr:from>
    <xdr:to>
      <xdr:col>3</xdr:col>
      <xdr:colOff>125095</xdr:colOff>
      <xdr:row>55</xdr:row>
      <xdr:rowOff>9525</xdr:rowOff>
    </xdr:to>
    <xdr:pic>
      <xdr:nvPicPr>
        <xdr:cNvPr id="4" name="Picture 15347" descr="clip_image47946"/>
        <xdr:cNvPicPr>
          <a:picLocks noChangeAspect="1"/>
        </xdr:cNvPicPr>
      </xdr:nvPicPr>
      <xdr:blipFill>
        <a:blip r:embed="rId2"/>
        <a:stretch>
          <a:fillRect/>
        </a:stretch>
      </xdr:blipFill>
      <xdr:spPr>
        <a:xfrm>
          <a:off x="2633980" y="60121800"/>
          <a:ext cx="742950" cy="952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9525</xdr:rowOff>
    </xdr:to>
    <xdr:pic>
      <xdr:nvPicPr>
        <xdr:cNvPr id="5" name="Picture 15316" descr="clip_image47879"/>
        <xdr:cNvPicPr>
          <a:picLocks noChangeAspect="1"/>
        </xdr:cNvPicPr>
      </xdr:nvPicPr>
      <xdr:blipFill>
        <a:blip r:embed="rId1"/>
        <a:stretch>
          <a:fillRect/>
        </a:stretch>
      </xdr:blipFill>
      <xdr:spPr>
        <a:xfrm>
          <a:off x="2633980" y="60121800"/>
          <a:ext cx="789940" cy="952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9525</xdr:rowOff>
    </xdr:to>
    <xdr:pic>
      <xdr:nvPicPr>
        <xdr:cNvPr id="6" name="Picture 15347" descr="clip_image47946"/>
        <xdr:cNvPicPr>
          <a:picLocks noChangeAspect="1"/>
        </xdr:cNvPicPr>
      </xdr:nvPicPr>
      <xdr:blipFill>
        <a:blip r:embed="rId2"/>
        <a:stretch>
          <a:fillRect/>
        </a:stretch>
      </xdr:blipFill>
      <xdr:spPr>
        <a:xfrm>
          <a:off x="2633980" y="60121800"/>
          <a:ext cx="818515" cy="952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9525</xdr:rowOff>
    </xdr:to>
    <xdr:pic>
      <xdr:nvPicPr>
        <xdr:cNvPr id="7" name="Picture 15316" descr="clip_image47879"/>
        <xdr:cNvPicPr>
          <a:picLocks noChangeAspect="1"/>
        </xdr:cNvPicPr>
      </xdr:nvPicPr>
      <xdr:blipFill>
        <a:blip r:embed="rId1"/>
        <a:stretch>
          <a:fillRect/>
        </a:stretch>
      </xdr:blipFill>
      <xdr:spPr>
        <a:xfrm>
          <a:off x="2633980" y="60121800"/>
          <a:ext cx="800100" cy="952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8" name="Picture 15316" descr="clip_image47879"/>
        <xdr:cNvPicPr>
          <a:picLocks noChangeAspect="1"/>
        </xdr:cNvPicPr>
      </xdr:nvPicPr>
      <xdr:blipFill>
        <a:blip r:embed="rId1"/>
        <a:stretch>
          <a:fillRect/>
        </a:stretch>
      </xdr:blipFill>
      <xdr:spPr>
        <a:xfrm>
          <a:off x="2633980" y="60121800"/>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9" name="Picture 15347" descr="clip_image47946"/>
        <xdr:cNvPicPr>
          <a:picLocks noChangeAspect="1"/>
        </xdr:cNvPicPr>
      </xdr:nvPicPr>
      <xdr:blipFill>
        <a:blip r:embed="rId2"/>
        <a:stretch>
          <a:fillRect/>
        </a:stretch>
      </xdr:blipFill>
      <xdr:spPr>
        <a:xfrm>
          <a:off x="2633980" y="60121800"/>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9525</xdr:rowOff>
    </xdr:to>
    <xdr:pic>
      <xdr:nvPicPr>
        <xdr:cNvPr id="10" name="Picture 15316" descr="clip_image47879"/>
        <xdr:cNvPicPr>
          <a:picLocks noChangeAspect="1"/>
        </xdr:cNvPicPr>
      </xdr:nvPicPr>
      <xdr:blipFill>
        <a:blip r:embed="rId1"/>
        <a:stretch>
          <a:fillRect/>
        </a:stretch>
      </xdr:blipFill>
      <xdr:spPr>
        <a:xfrm>
          <a:off x="2633980" y="60121800"/>
          <a:ext cx="723900" cy="952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11" name="Picture 1" descr="6101606531763349130742.png"/>
        <xdr:cNvPicPr/>
      </xdr:nvPicPr>
      <xdr:blipFill>
        <a:blip r:embed="rId3"/>
        <a:stretch>
          <a:fillRect/>
        </a:stretch>
      </xdr:blipFill>
      <xdr:spPr>
        <a:xfrm>
          <a:off x="2633980" y="60121800"/>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28575</xdr:rowOff>
    </xdr:to>
    <xdr:pic>
      <xdr:nvPicPr>
        <xdr:cNvPr id="12" name="Picture 2" descr="4769711351763349130770.png"/>
        <xdr:cNvPicPr/>
      </xdr:nvPicPr>
      <xdr:blipFill>
        <a:blip r:embed="rId4"/>
        <a:stretch>
          <a:fillRect/>
        </a:stretch>
      </xdr:blipFill>
      <xdr:spPr>
        <a:xfrm>
          <a:off x="2633980" y="60121800"/>
          <a:ext cx="73406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13" name="Picture 3" descr="8632309731763349130784.png"/>
        <xdr:cNvPicPr/>
      </xdr:nvPicPr>
      <xdr:blipFill>
        <a:blip r:embed="rId5"/>
        <a:stretch>
          <a:fillRect/>
        </a:stretch>
      </xdr:blipFill>
      <xdr:spPr>
        <a:xfrm>
          <a:off x="2633980" y="60121800"/>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28575</xdr:rowOff>
    </xdr:to>
    <xdr:pic>
      <xdr:nvPicPr>
        <xdr:cNvPr id="14" name="Picture 4" descr="2207322091763349130799.png"/>
        <xdr:cNvPicPr/>
      </xdr:nvPicPr>
      <xdr:blipFill>
        <a:blip r:embed="rId6"/>
        <a:stretch>
          <a:fillRect/>
        </a:stretch>
      </xdr:blipFill>
      <xdr:spPr>
        <a:xfrm>
          <a:off x="2633980" y="60121800"/>
          <a:ext cx="72390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28575</xdr:rowOff>
    </xdr:to>
    <xdr:pic>
      <xdr:nvPicPr>
        <xdr:cNvPr id="15" name="Picture 5" descr="6298932841763349130814.png"/>
        <xdr:cNvPicPr/>
      </xdr:nvPicPr>
      <xdr:blipFill>
        <a:blip r:embed="rId7"/>
        <a:stretch>
          <a:fillRect/>
        </a:stretch>
      </xdr:blipFill>
      <xdr:spPr>
        <a:xfrm>
          <a:off x="2633980" y="60121800"/>
          <a:ext cx="800100" cy="2857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16" name="Picture 6" descr="7825622391763349130827.png"/>
        <xdr:cNvPicPr/>
      </xdr:nvPicPr>
      <xdr:blipFill>
        <a:blip r:embed="rId8"/>
        <a:stretch>
          <a:fillRect/>
        </a:stretch>
      </xdr:blipFill>
      <xdr:spPr>
        <a:xfrm>
          <a:off x="2633980" y="60121800"/>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28575</xdr:rowOff>
    </xdr:to>
    <xdr:pic>
      <xdr:nvPicPr>
        <xdr:cNvPr id="17" name="Picture 7" descr="1879521311763349130835.png"/>
        <xdr:cNvPicPr/>
      </xdr:nvPicPr>
      <xdr:blipFill>
        <a:blip r:embed="rId9"/>
        <a:stretch>
          <a:fillRect/>
        </a:stretch>
      </xdr:blipFill>
      <xdr:spPr>
        <a:xfrm>
          <a:off x="2633980" y="60121800"/>
          <a:ext cx="818515" cy="2857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18" name="Picture 8" descr="978811301763349130839.png"/>
        <xdr:cNvPicPr/>
      </xdr:nvPicPr>
      <xdr:blipFill>
        <a:blip r:embed="rId10"/>
        <a:stretch>
          <a:fillRect/>
        </a:stretch>
      </xdr:blipFill>
      <xdr:spPr>
        <a:xfrm>
          <a:off x="2633980" y="60121800"/>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28575</xdr:rowOff>
    </xdr:to>
    <xdr:pic>
      <xdr:nvPicPr>
        <xdr:cNvPr id="19" name="Picture 9" descr="4526883221763349130845.png"/>
        <xdr:cNvPicPr/>
      </xdr:nvPicPr>
      <xdr:blipFill>
        <a:blip r:embed="rId11"/>
        <a:stretch>
          <a:fillRect/>
        </a:stretch>
      </xdr:blipFill>
      <xdr:spPr>
        <a:xfrm>
          <a:off x="2633980" y="60121800"/>
          <a:ext cx="789940" cy="2857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20" name="Picture 1" descr="6101606531763349130742.png"/>
        <xdr:cNvPicPr/>
      </xdr:nvPicPr>
      <xdr:blipFill>
        <a:blip r:embed="rId3"/>
        <a:stretch>
          <a:fillRect/>
        </a:stretch>
      </xdr:blipFill>
      <xdr:spPr>
        <a:xfrm>
          <a:off x="2633980" y="60121800"/>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28575</xdr:rowOff>
    </xdr:to>
    <xdr:pic>
      <xdr:nvPicPr>
        <xdr:cNvPr id="21" name="Picture 2" descr="4769711351763349130770.png"/>
        <xdr:cNvPicPr/>
      </xdr:nvPicPr>
      <xdr:blipFill>
        <a:blip r:embed="rId4"/>
        <a:stretch>
          <a:fillRect/>
        </a:stretch>
      </xdr:blipFill>
      <xdr:spPr>
        <a:xfrm>
          <a:off x="2633980" y="60121800"/>
          <a:ext cx="73406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22" name="Picture 3" descr="8632309731763349130784.png"/>
        <xdr:cNvPicPr/>
      </xdr:nvPicPr>
      <xdr:blipFill>
        <a:blip r:embed="rId5"/>
        <a:stretch>
          <a:fillRect/>
        </a:stretch>
      </xdr:blipFill>
      <xdr:spPr>
        <a:xfrm>
          <a:off x="2633980" y="60121800"/>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28575</xdr:rowOff>
    </xdr:to>
    <xdr:pic>
      <xdr:nvPicPr>
        <xdr:cNvPr id="23" name="Picture 4" descr="2207322091763349130799.png"/>
        <xdr:cNvPicPr/>
      </xdr:nvPicPr>
      <xdr:blipFill>
        <a:blip r:embed="rId6"/>
        <a:stretch>
          <a:fillRect/>
        </a:stretch>
      </xdr:blipFill>
      <xdr:spPr>
        <a:xfrm>
          <a:off x="2633980" y="60121800"/>
          <a:ext cx="72390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28575</xdr:rowOff>
    </xdr:to>
    <xdr:pic>
      <xdr:nvPicPr>
        <xdr:cNvPr id="24" name="Picture 5" descr="6298932841763349130814.png"/>
        <xdr:cNvPicPr/>
      </xdr:nvPicPr>
      <xdr:blipFill>
        <a:blip r:embed="rId7"/>
        <a:stretch>
          <a:fillRect/>
        </a:stretch>
      </xdr:blipFill>
      <xdr:spPr>
        <a:xfrm>
          <a:off x="2633980" y="60121800"/>
          <a:ext cx="800100" cy="2857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25" name="Picture 6" descr="7825622391763349130827.png"/>
        <xdr:cNvPicPr/>
      </xdr:nvPicPr>
      <xdr:blipFill>
        <a:blip r:embed="rId8"/>
        <a:stretch>
          <a:fillRect/>
        </a:stretch>
      </xdr:blipFill>
      <xdr:spPr>
        <a:xfrm>
          <a:off x="2633980" y="60121800"/>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28575</xdr:rowOff>
    </xdr:to>
    <xdr:pic>
      <xdr:nvPicPr>
        <xdr:cNvPr id="26" name="Picture 7" descr="1879521311763349130835.png"/>
        <xdr:cNvPicPr/>
      </xdr:nvPicPr>
      <xdr:blipFill>
        <a:blip r:embed="rId9"/>
        <a:stretch>
          <a:fillRect/>
        </a:stretch>
      </xdr:blipFill>
      <xdr:spPr>
        <a:xfrm>
          <a:off x="2633980" y="60121800"/>
          <a:ext cx="818515" cy="2857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27" name="Picture 8" descr="978811301763349130839.png"/>
        <xdr:cNvPicPr/>
      </xdr:nvPicPr>
      <xdr:blipFill>
        <a:blip r:embed="rId10"/>
        <a:stretch>
          <a:fillRect/>
        </a:stretch>
      </xdr:blipFill>
      <xdr:spPr>
        <a:xfrm>
          <a:off x="2633980" y="60121800"/>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28575</xdr:rowOff>
    </xdr:to>
    <xdr:pic>
      <xdr:nvPicPr>
        <xdr:cNvPr id="28" name="Picture 9" descr="4526883221763349130845.png"/>
        <xdr:cNvPicPr/>
      </xdr:nvPicPr>
      <xdr:blipFill>
        <a:blip r:embed="rId11"/>
        <a:stretch>
          <a:fillRect/>
        </a:stretch>
      </xdr:blipFill>
      <xdr:spPr>
        <a:xfrm>
          <a:off x="2633980" y="60121800"/>
          <a:ext cx="789940" cy="2857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29" name="Picture 1" descr="6101606531763349130742.png"/>
        <xdr:cNvPicPr/>
      </xdr:nvPicPr>
      <xdr:blipFill>
        <a:blip r:embed="rId3"/>
        <a:stretch>
          <a:fillRect/>
        </a:stretch>
      </xdr:blipFill>
      <xdr:spPr>
        <a:xfrm>
          <a:off x="2633980" y="60121800"/>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28575</xdr:rowOff>
    </xdr:to>
    <xdr:pic>
      <xdr:nvPicPr>
        <xdr:cNvPr id="30" name="Picture 2" descr="4769711351763349130770.png"/>
        <xdr:cNvPicPr/>
      </xdr:nvPicPr>
      <xdr:blipFill>
        <a:blip r:embed="rId4"/>
        <a:stretch>
          <a:fillRect/>
        </a:stretch>
      </xdr:blipFill>
      <xdr:spPr>
        <a:xfrm>
          <a:off x="2633980" y="60121800"/>
          <a:ext cx="73406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31" name="Picture 3" descr="8632309731763349130784.png"/>
        <xdr:cNvPicPr/>
      </xdr:nvPicPr>
      <xdr:blipFill>
        <a:blip r:embed="rId5"/>
        <a:stretch>
          <a:fillRect/>
        </a:stretch>
      </xdr:blipFill>
      <xdr:spPr>
        <a:xfrm>
          <a:off x="2633980" y="60121800"/>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28575</xdr:rowOff>
    </xdr:to>
    <xdr:pic>
      <xdr:nvPicPr>
        <xdr:cNvPr id="32" name="Picture 4" descr="2207322091763349130799.png"/>
        <xdr:cNvPicPr/>
      </xdr:nvPicPr>
      <xdr:blipFill>
        <a:blip r:embed="rId6"/>
        <a:stretch>
          <a:fillRect/>
        </a:stretch>
      </xdr:blipFill>
      <xdr:spPr>
        <a:xfrm>
          <a:off x="2633980" y="60121800"/>
          <a:ext cx="72390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28575</xdr:rowOff>
    </xdr:to>
    <xdr:pic>
      <xdr:nvPicPr>
        <xdr:cNvPr id="33" name="Picture 5" descr="6298932841763349130814.png"/>
        <xdr:cNvPicPr/>
      </xdr:nvPicPr>
      <xdr:blipFill>
        <a:blip r:embed="rId7"/>
        <a:stretch>
          <a:fillRect/>
        </a:stretch>
      </xdr:blipFill>
      <xdr:spPr>
        <a:xfrm>
          <a:off x="2633980" y="60121800"/>
          <a:ext cx="800100" cy="2857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34" name="Picture 6" descr="7825622391763349130827.png"/>
        <xdr:cNvPicPr/>
      </xdr:nvPicPr>
      <xdr:blipFill>
        <a:blip r:embed="rId8"/>
        <a:stretch>
          <a:fillRect/>
        </a:stretch>
      </xdr:blipFill>
      <xdr:spPr>
        <a:xfrm>
          <a:off x="2633980" y="60121800"/>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28575</xdr:rowOff>
    </xdr:to>
    <xdr:pic>
      <xdr:nvPicPr>
        <xdr:cNvPr id="35" name="Picture 7" descr="1879521311763349130835.png"/>
        <xdr:cNvPicPr/>
      </xdr:nvPicPr>
      <xdr:blipFill>
        <a:blip r:embed="rId9"/>
        <a:stretch>
          <a:fillRect/>
        </a:stretch>
      </xdr:blipFill>
      <xdr:spPr>
        <a:xfrm>
          <a:off x="2633980" y="60121800"/>
          <a:ext cx="818515" cy="2857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36" name="Picture 8" descr="978811301763349130839.png"/>
        <xdr:cNvPicPr/>
      </xdr:nvPicPr>
      <xdr:blipFill>
        <a:blip r:embed="rId10"/>
        <a:stretch>
          <a:fillRect/>
        </a:stretch>
      </xdr:blipFill>
      <xdr:spPr>
        <a:xfrm>
          <a:off x="2633980" y="60121800"/>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28575</xdr:rowOff>
    </xdr:to>
    <xdr:pic>
      <xdr:nvPicPr>
        <xdr:cNvPr id="37" name="Picture 9" descr="4526883221763349130845.png"/>
        <xdr:cNvPicPr/>
      </xdr:nvPicPr>
      <xdr:blipFill>
        <a:blip r:embed="rId11"/>
        <a:stretch>
          <a:fillRect/>
        </a:stretch>
      </xdr:blipFill>
      <xdr:spPr>
        <a:xfrm>
          <a:off x="2633980" y="60121800"/>
          <a:ext cx="789940" cy="2857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38" name="Picture 15316" descr="clip_image47879"/>
        <xdr:cNvPicPr>
          <a:picLocks noChangeAspect="1"/>
        </xdr:cNvPicPr>
      </xdr:nvPicPr>
      <xdr:blipFill>
        <a:blip r:embed="rId1"/>
        <a:stretch>
          <a:fillRect/>
        </a:stretch>
      </xdr:blipFill>
      <xdr:spPr>
        <a:xfrm>
          <a:off x="2633980" y="60121800"/>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125095</xdr:colOff>
      <xdr:row>55</xdr:row>
      <xdr:rowOff>37465</xdr:rowOff>
    </xdr:to>
    <xdr:pic>
      <xdr:nvPicPr>
        <xdr:cNvPr id="39" name="Picture 15347" descr="clip_image47946"/>
        <xdr:cNvPicPr>
          <a:picLocks noChangeAspect="1"/>
        </xdr:cNvPicPr>
      </xdr:nvPicPr>
      <xdr:blipFill>
        <a:blip r:embed="rId2"/>
        <a:stretch>
          <a:fillRect/>
        </a:stretch>
      </xdr:blipFill>
      <xdr:spPr>
        <a:xfrm>
          <a:off x="2633980" y="60121800"/>
          <a:ext cx="742950" cy="37465"/>
        </a:xfrm>
        <a:prstGeom prst="rect">
          <a:avLst/>
        </a:prstGeom>
        <a:noFill/>
        <a:ln w="9525">
          <a:noFill/>
        </a:ln>
      </xdr:spPr>
    </xdr:pic>
    <xdr:clientData/>
  </xdr:twoCellAnchor>
  <xdr:twoCellAnchor editAs="oneCell">
    <xdr:from>
      <xdr:col>2</xdr:col>
      <xdr:colOff>0</xdr:colOff>
      <xdr:row>55</xdr:row>
      <xdr:rowOff>0</xdr:rowOff>
    </xdr:from>
    <xdr:to>
      <xdr:col>3</xdr:col>
      <xdr:colOff>125095</xdr:colOff>
      <xdr:row>55</xdr:row>
      <xdr:rowOff>13970</xdr:rowOff>
    </xdr:to>
    <xdr:pic>
      <xdr:nvPicPr>
        <xdr:cNvPr id="40" name="Picture 15347" descr="clip_image47946"/>
        <xdr:cNvPicPr>
          <a:picLocks noChangeAspect="1"/>
        </xdr:cNvPicPr>
      </xdr:nvPicPr>
      <xdr:blipFill>
        <a:blip r:embed="rId2"/>
        <a:stretch>
          <a:fillRect/>
        </a:stretch>
      </xdr:blipFill>
      <xdr:spPr>
        <a:xfrm>
          <a:off x="2633980" y="60121800"/>
          <a:ext cx="742950" cy="13970"/>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13970</xdr:rowOff>
    </xdr:to>
    <xdr:pic>
      <xdr:nvPicPr>
        <xdr:cNvPr id="41" name="Picture 15316" descr="clip_image47879"/>
        <xdr:cNvPicPr>
          <a:picLocks noChangeAspect="1"/>
        </xdr:cNvPicPr>
      </xdr:nvPicPr>
      <xdr:blipFill>
        <a:blip r:embed="rId1"/>
        <a:stretch>
          <a:fillRect/>
        </a:stretch>
      </xdr:blipFill>
      <xdr:spPr>
        <a:xfrm>
          <a:off x="2633980" y="60121800"/>
          <a:ext cx="789940" cy="13970"/>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13970</xdr:rowOff>
    </xdr:to>
    <xdr:pic>
      <xdr:nvPicPr>
        <xdr:cNvPr id="42" name="Picture 15347" descr="clip_image47946"/>
        <xdr:cNvPicPr>
          <a:picLocks noChangeAspect="1"/>
        </xdr:cNvPicPr>
      </xdr:nvPicPr>
      <xdr:blipFill>
        <a:blip r:embed="rId2"/>
        <a:stretch>
          <a:fillRect/>
        </a:stretch>
      </xdr:blipFill>
      <xdr:spPr>
        <a:xfrm>
          <a:off x="2633980" y="60121800"/>
          <a:ext cx="818515" cy="1397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13970</xdr:rowOff>
    </xdr:to>
    <xdr:pic>
      <xdr:nvPicPr>
        <xdr:cNvPr id="43" name="Picture 15316" descr="clip_image47879"/>
        <xdr:cNvPicPr>
          <a:picLocks noChangeAspect="1"/>
        </xdr:cNvPicPr>
      </xdr:nvPicPr>
      <xdr:blipFill>
        <a:blip r:embed="rId1"/>
        <a:stretch>
          <a:fillRect/>
        </a:stretch>
      </xdr:blipFill>
      <xdr:spPr>
        <a:xfrm>
          <a:off x="2633980" y="60121800"/>
          <a:ext cx="800100" cy="1397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44" name="Picture 15316" descr="clip_image47879"/>
        <xdr:cNvPicPr>
          <a:picLocks noChangeAspect="1"/>
        </xdr:cNvPicPr>
      </xdr:nvPicPr>
      <xdr:blipFill>
        <a:blip r:embed="rId1"/>
        <a:stretch>
          <a:fillRect/>
        </a:stretch>
      </xdr:blipFill>
      <xdr:spPr>
        <a:xfrm>
          <a:off x="2633980" y="60121800"/>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45" name="Picture 15347" descr="clip_image47946"/>
        <xdr:cNvPicPr>
          <a:picLocks noChangeAspect="1"/>
        </xdr:cNvPicPr>
      </xdr:nvPicPr>
      <xdr:blipFill>
        <a:blip r:embed="rId2"/>
        <a:stretch>
          <a:fillRect/>
        </a:stretch>
      </xdr:blipFill>
      <xdr:spPr>
        <a:xfrm>
          <a:off x="2633980" y="60121800"/>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13970</xdr:rowOff>
    </xdr:to>
    <xdr:pic>
      <xdr:nvPicPr>
        <xdr:cNvPr id="46" name="Picture 15316" descr="clip_image47879"/>
        <xdr:cNvPicPr>
          <a:picLocks noChangeAspect="1"/>
        </xdr:cNvPicPr>
      </xdr:nvPicPr>
      <xdr:blipFill>
        <a:blip r:embed="rId1"/>
        <a:stretch>
          <a:fillRect/>
        </a:stretch>
      </xdr:blipFill>
      <xdr:spPr>
        <a:xfrm>
          <a:off x="2633980" y="60121800"/>
          <a:ext cx="723900" cy="13970"/>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47" name="Picture 1" descr="6101606531763349130742.png"/>
        <xdr:cNvPicPr/>
      </xdr:nvPicPr>
      <xdr:blipFill>
        <a:blip r:embed="rId3"/>
        <a:stretch>
          <a:fillRect/>
        </a:stretch>
      </xdr:blipFill>
      <xdr:spPr>
        <a:xfrm>
          <a:off x="2633980" y="60121800"/>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33020</xdr:rowOff>
    </xdr:to>
    <xdr:pic>
      <xdr:nvPicPr>
        <xdr:cNvPr id="48" name="Picture 2" descr="4769711351763349130770.png"/>
        <xdr:cNvPicPr/>
      </xdr:nvPicPr>
      <xdr:blipFill>
        <a:blip r:embed="rId4"/>
        <a:stretch>
          <a:fillRect/>
        </a:stretch>
      </xdr:blipFill>
      <xdr:spPr>
        <a:xfrm>
          <a:off x="2633980" y="60121800"/>
          <a:ext cx="73406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49" name="Picture 3" descr="8632309731763349130784.png"/>
        <xdr:cNvPicPr/>
      </xdr:nvPicPr>
      <xdr:blipFill>
        <a:blip r:embed="rId5"/>
        <a:stretch>
          <a:fillRect/>
        </a:stretch>
      </xdr:blipFill>
      <xdr:spPr>
        <a:xfrm>
          <a:off x="2633980" y="60121800"/>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33020</xdr:rowOff>
    </xdr:to>
    <xdr:pic>
      <xdr:nvPicPr>
        <xdr:cNvPr id="50" name="Picture 4" descr="2207322091763349130799.png"/>
        <xdr:cNvPicPr/>
      </xdr:nvPicPr>
      <xdr:blipFill>
        <a:blip r:embed="rId6"/>
        <a:stretch>
          <a:fillRect/>
        </a:stretch>
      </xdr:blipFill>
      <xdr:spPr>
        <a:xfrm>
          <a:off x="2633980" y="60121800"/>
          <a:ext cx="72390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33020</xdr:rowOff>
    </xdr:to>
    <xdr:pic>
      <xdr:nvPicPr>
        <xdr:cNvPr id="51" name="Picture 5" descr="6298932841763349130814.png"/>
        <xdr:cNvPicPr/>
      </xdr:nvPicPr>
      <xdr:blipFill>
        <a:blip r:embed="rId7"/>
        <a:stretch>
          <a:fillRect/>
        </a:stretch>
      </xdr:blipFill>
      <xdr:spPr>
        <a:xfrm>
          <a:off x="2633980" y="60121800"/>
          <a:ext cx="800100" cy="33020"/>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52" name="Picture 6" descr="7825622391763349130827.png"/>
        <xdr:cNvPicPr/>
      </xdr:nvPicPr>
      <xdr:blipFill>
        <a:blip r:embed="rId8"/>
        <a:stretch>
          <a:fillRect/>
        </a:stretch>
      </xdr:blipFill>
      <xdr:spPr>
        <a:xfrm>
          <a:off x="2633980" y="60121800"/>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33020</xdr:rowOff>
    </xdr:to>
    <xdr:pic>
      <xdr:nvPicPr>
        <xdr:cNvPr id="53" name="Picture 7" descr="1879521311763349130835.png"/>
        <xdr:cNvPicPr/>
      </xdr:nvPicPr>
      <xdr:blipFill>
        <a:blip r:embed="rId9"/>
        <a:stretch>
          <a:fillRect/>
        </a:stretch>
      </xdr:blipFill>
      <xdr:spPr>
        <a:xfrm>
          <a:off x="2633980" y="60121800"/>
          <a:ext cx="818515" cy="33020"/>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54" name="Picture 8" descr="978811301763349130839.png"/>
        <xdr:cNvPicPr/>
      </xdr:nvPicPr>
      <xdr:blipFill>
        <a:blip r:embed="rId10"/>
        <a:stretch>
          <a:fillRect/>
        </a:stretch>
      </xdr:blipFill>
      <xdr:spPr>
        <a:xfrm>
          <a:off x="2633980" y="60121800"/>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33020</xdr:rowOff>
    </xdr:to>
    <xdr:pic>
      <xdr:nvPicPr>
        <xdr:cNvPr id="55" name="Picture 9" descr="4526883221763349130845.png"/>
        <xdr:cNvPicPr/>
      </xdr:nvPicPr>
      <xdr:blipFill>
        <a:blip r:embed="rId11"/>
        <a:stretch>
          <a:fillRect/>
        </a:stretch>
      </xdr:blipFill>
      <xdr:spPr>
        <a:xfrm>
          <a:off x="2633980" y="60121800"/>
          <a:ext cx="789940" cy="33020"/>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56" name="Picture 1" descr="6101606531763349130742.png"/>
        <xdr:cNvPicPr/>
      </xdr:nvPicPr>
      <xdr:blipFill>
        <a:blip r:embed="rId3"/>
        <a:stretch>
          <a:fillRect/>
        </a:stretch>
      </xdr:blipFill>
      <xdr:spPr>
        <a:xfrm>
          <a:off x="2633980" y="60121800"/>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33020</xdr:rowOff>
    </xdr:to>
    <xdr:pic>
      <xdr:nvPicPr>
        <xdr:cNvPr id="57" name="Picture 2" descr="4769711351763349130770.png"/>
        <xdr:cNvPicPr/>
      </xdr:nvPicPr>
      <xdr:blipFill>
        <a:blip r:embed="rId4"/>
        <a:stretch>
          <a:fillRect/>
        </a:stretch>
      </xdr:blipFill>
      <xdr:spPr>
        <a:xfrm>
          <a:off x="2633980" y="60121800"/>
          <a:ext cx="73406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58" name="Picture 3" descr="8632309731763349130784.png"/>
        <xdr:cNvPicPr/>
      </xdr:nvPicPr>
      <xdr:blipFill>
        <a:blip r:embed="rId5"/>
        <a:stretch>
          <a:fillRect/>
        </a:stretch>
      </xdr:blipFill>
      <xdr:spPr>
        <a:xfrm>
          <a:off x="2633980" y="60121800"/>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33020</xdr:rowOff>
    </xdr:to>
    <xdr:pic>
      <xdr:nvPicPr>
        <xdr:cNvPr id="59" name="Picture 4" descr="2207322091763349130799.png"/>
        <xdr:cNvPicPr/>
      </xdr:nvPicPr>
      <xdr:blipFill>
        <a:blip r:embed="rId6"/>
        <a:stretch>
          <a:fillRect/>
        </a:stretch>
      </xdr:blipFill>
      <xdr:spPr>
        <a:xfrm>
          <a:off x="2633980" y="60121800"/>
          <a:ext cx="72390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33020</xdr:rowOff>
    </xdr:to>
    <xdr:pic>
      <xdr:nvPicPr>
        <xdr:cNvPr id="60" name="Picture 5" descr="6298932841763349130814.png"/>
        <xdr:cNvPicPr/>
      </xdr:nvPicPr>
      <xdr:blipFill>
        <a:blip r:embed="rId7"/>
        <a:stretch>
          <a:fillRect/>
        </a:stretch>
      </xdr:blipFill>
      <xdr:spPr>
        <a:xfrm>
          <a:off x="2633980" y="60121800"/>
          <a:ext cx="800100" cy="33020"/>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61" name="Picture 6" descr="7825622391763349130827.png"/>
        <xdr:cNvPicPr/>
      </xdr:nvPicPr>
      <xdr:blipFill>
        <a:blip r:embed="rId8"/>
        <a:stretch>
          <a:fillRect/>
        </a:stretch>
      </xdr:blipFill>
      <xdr:spPr>
        <a:xfrm>
          <a:off x="2633980" y="60121800"/>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33020</xdr:rowOff>
    </xdr:to>
    <xdr:pic>
      <xdr:nvPicPr>
        <xdr:cNvPr id="62" name="Picture 7" descr="1879521311763349130835.png"/>
        <xdr:cNvPicPr/>
      </xdr:nvPicPr>
      <xdr:blipFill>
        <a:blip r:embed="rId9"/>
        <a:stretch>
          <a:fillRect/>
        </a:stretch>
      </xdr:blipFill>
      <xdr:spPr>
        <a:xfrm>
          <a:off x="2633980" y="60121800"/>
          <a:ext cx="818515" cy="33020"/>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63" name="Picture 8" descr="978811301763349130839.png"/>
        <xdr:cNvPicPr/>
      </xdr:nvPicPr>
      <xdr:blipFill>
        <a:blip r:embed="rId10"/>
        <a:stretch>
          <a:fillRect/>
        </a:stretch>
      </xdr:blipFill>
      <xdr:spPr>
        <a:xfrm>
          <a:off x="2633980" y="60121800"/>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33020</xdr:rowOff>
    </xdr:to>
    <xdr:pic>
      <xdr:nvPicPr>
        <xdr:cNvPr id="64" name="Picture 9" descr="4526883221763349130845.png"/>
        <xdr:cNvPicPr/>
      </xdr:nvPicPr>
      <xdr:blipFill>
        <a:blip r:embed="rId11"/>
        <a:stretch>
          <a:fillRect/>
        </a:stretch>
      </xdr:blipFill>
      <xdr:spPr>
        <a:xfrm>
          <a:off x="2633980" y="60121800"/>
          <a:ext cx="789940" cy="33020"/>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65" name="Picture 1" descr="6101606531763349130742.png"/>
        <xdr:cNvPicPr/>
      </xdr:nvPicPr>
      <xdr:blipFill>
        <a:blip r:embed="rId3"/>
        <a:stretch>
          <a:fillRect/>
        </a:stretch>
      </xdr:blipFill>
      <xdr:spPr>
        <a:xfrm>
          <a:off x="2633980" y="60121800"/>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33020</xdr:rowOff>
    </xdr:to>
    <xdr:pic>
      <xdr:nvPicPr>
        <xdr:cNvPr id="66" name="Picture 2" descr="4769711351763349130770.png"/>
        <xdr:cNvPicPr/>
      </xdr:nvPicPr>
      <xdr:blipFill>
        <a:blip r:embed="rId4"/>
        <a:stretch>
          <a:fillRect/>
        </a:stretch>
      </xdr:blipFill>
      <xdr:spPr>
        <a:xfrm>
          <a:off x="2633980" y="60121800"/>
          <a:ext cx="73406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67" name="Picture 3" descr="8632309731763349130784.png"/>
        <xdr:cNvPicPr/>
      </xdr:nvPicPr>
      <xdr:blipFill>
        <a:blip r:embed="rId5"/>
        <a:stretch>
          <a:fillRect/>
        </a:stretch>
      </xdr:blipFill>
      <xdr:spPr>
        <a:xfrm>
          <a:off x="2633980" y="60121800"/>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33020</xdr:rowOff>
    </xdr:to>
    <xdr:pic>
      <xdr:nvPicPr>
        <xdr:cNvPr id="68" name="Picture 4" descr="2207322091763349130799.png"/>
        <xdr:cNvPicPr/>
      </xdr:nvPicPr>
      <xdr:blipFill>
        <a:blip r:embed="rId6"/>
        <a:stretch>
          <a:fillRect/>
        </a:stretch>
      </xdr:blipFill>
      <xdr:spPr>
        <a:xfrm>
          <a:off x="2633980" y="60121800"/>
          <a:ext cx="72390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33020</xdr:rowOff>
    </xdr:to>
    <xdr:pic>
      <xdr:nvPicPr>
        <xdr:cNvPr id="69" name="Picture 5" descr="6298932841763349130814.png"/>
        <xdr:cNvPicPr/>
      </xdr:nvPicPr>
      <xdr:blipFill>
        <a:blip r:embed="rId7"/>
        <a:stretch>
          <a:fillRect/>
        </a:stretch>
      </xdr:blipFill>
      <xdr:spPr>
        <a:xfrm>
          <a:off x="2633980" y="60121800"/>
          <a:ext cx="800100" cy="33020"/>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70" name="Picture 6" descr="7825622391763349130827.png"/>
        <xdr:cNvPicPr/>
      </xdr:nvPicPr>
      <xdr:blipFill>
        <a:blip r:embed="rId8"/>
        <a:stretch>
          <a:fillRect/>
        </a:stretch>
      </xdr:blipFill>
      <xdr:spPr>
        <a:xfrm>
          <a:off x="2633980" y="60121800"/>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33020</xdr:rowOff>
    </xdr:to>
    <xdr:pic>
      <xdr:nvPicPr>
        <xdr:cNvPr id="71" name="Picture 7" descr="1879521311763349130835.png"/>
        <xdr:cNvPicPr/>
      </xdr:nvPicPr>
      <xdr:blipFill>
        <a:blip r:embed="rId9"/>
        <a:stretch>
          <a:fillRect/>
        </a:stretch>
      </xdr:blipFill>
      <xdr:spPr>
        <a:xfrm>
          <a:off x="2633980" y="60121800"/>
          <a:ext cx="818515" cy="33020"/>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72" name="Picture 8" descr="978811301763349130839.png"/>
        <xdr:cNvPicPr/>
      </xdr:nvPicPr>
      <xdr:blipFill>
        <a:blip r:embed="rId10"/>
        <a:stretch>
          <a:fillRect/>
        </a:stretch>
      </xdr:blipFill>
      <xdr:spPr>
        <a:xfrm>
          <a:off x="2633980" y="60121800"/>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33020</xdr:rowOff>
    </xdr:to>
    <xdr:pic>
      <xdr:nvPicPr>
        <xdr:cNvPr id="73" name="Picture 9" descr="4526883221763349130845.png"/>
        <xdr:cNvPicPr/>
      </xdr:nvPicPr>
      <xdr:blipFill>
        <a:blip r:embed="rId11"/>
        <a:stretch>
          <a:fillRect/>
        </a:stretch>
      </xdr:blipFill>
      <xdr:spPr>
        <a:xfrm>
          <a:off x="2633980" y="60121800"/>
          <a:ext cx="789940" cy="33020"/>
        </a:xfrm>
        <a:prstGeom prst="rect">
          <a:avLst/>
        </a:prstGeom>
        <a:noFill/>
        <a:ln w="9525">
          <a:noFill/>
        </a:ln>
      </xdr:spPr>
    </xdr:pic>
    <xdr:clientData/>
  </xdr:twoCellAnchor>
  <xdr:twoCellAnchor editAs="oneCell">
    <xdr:from>
      <xdr:col>2</xdr:col>
      <xdr:colOff>0</xdr:colOff>
      <xdr:row>54</xdr:row>
      <xdr:rowOff>0</xdr:rowOff>
    </xdr:from>
    <xdr:to>
      <xdr:col>3</xdr:col>
      <xdr:colOff>105410</xdr:colOff>
      <xdr:row>54</xdr:row>
      <xdr:rowOff>41275</xdr:rowOff>
    </xdr:to>
    <xdr:pic>
      <xdr:nvPicPr>
        <xdr:cNvPr id="74" name="Picture 15316" descr="clip_image47879"/>
        <xdr:cNvPicPr>
          <a:picLocks noChangeAspect="1"/>
        </xdr:cNvPicPr>
      </xdr:nvPicPr>
      <xdr:blipFill>
        <a:blip r:embed="rId1"/>
        <a:stretch>
          <a:fillRect/>
        </a:stretch>
      </xdr:blipFill>
      <xdr:spPr>
        <a:xfrm>
          <a:off x="2633980" y="59156600"/>
          <a:ext cx="723265" cy="41275"/>
        </a:xfrm>
        <a:prstGeom prst="rect">
          <a:avLst/>
        </a:prstGeom>
        <a:noFill/>
        <a:ln w="9525">
          <a:noFill/>
        </a:ln>
      </xdr:spPr>
    </xdr:pic>
    <xdr:clientData/>
  </xdr:twoCellAnchor>
  <xdr:twoCellAnchor editAs="oneCell">
    <xdr:from>
      <xdr:col>2</xdr:col>
      <xdr:colOff>0</xdr:colOff>
      <xdr:row>54</xdr:row>
      <xdr:rowOff>0</xdr:rowOff>
    </xdr:from>
    <xdr:to>
      <xdr:col>3</xdr:col>
      <xdr:colOff>125095</xdr:colOff>
      <xdr:row>54</xdr:row>
      <xdr:rowOff>41275</xdr:rowOff>
    </xdr:to>
    <xdr:pic>
      <xdr:nvPicPr>
        <xdr:cNvPr id="75" name="Picture 15347" descr="clip_image47946"/>
        <xdr:cNvPicPr>
          <a:picLocks noChangeAspect="1"/>
        </xdr:cNvPicPr>
      </xdr:nvPicPr>
      <xdr:blipFill>
        <a:blip r:embed="rId2"/>
        <a:stretch>
          <a:fillRect/>
        </a:stretch>
      </xdr:blipFill>
      <xdr:spPr>
        <a:xfrm>
          <a:off x="2633980" y="59156600"/>
          <a:ext cx="742950" cy="41275"/>
        </a:xfrm>
        <a:prstGeom prst="rect">
          <a:avLst/>
        </a:prstGeom>
        <a:noFill/>
        <a:ln w="9525">
          <a:noFill/>
        </a:ln>
      </xdr:spPr>
    </xdr:pic>
    <xdr:clientData/>
  </xdr:twoCellAnchor>
  <xdr:twoCellAnchor editAs="oneCell">
    <xdr:from>
      <xdr:col>2</xdr:col>
      <xdr:colOff>0</xdr:colOff>
      <xdr:row>54</xdr:row>
      <xdr:rowOff>0</xdr:rowOff>
    </xdr:from>
    <xdr:to>
      <xdr:col>3</xdr:col>
      <xdr:colOff>125095</xdr:colOff>
      <xdr:row>54</xdr:row>
      <xdr:rowOff>16510</xdr:rowOff>
    </xdr:to>
    <xdr:pic>
      <xdr:nvPicPr>
        <xdr:cNvPr id="76" name="Picture 15347" descr="clip_image47946"/>
        <xdr:cNvPicPr>
          <a:picLocks noChangeAspect="1"/>
        </xdr:cNvPicPr>
      </xdr:nvPicPr>
      <xdr:blipFill>
        <a:blip r:embed="rId2"/>
        <a:stretch>
          <a:fillRect/>
        </a:stretch>
      </xdr:blipFill>
      <xdr:spPr>
        <a:xfrm>
          <a:off x="2633980" y="59156600"/>
          <a:ext cx="742950" cy="16510"/>
        </a:xfrm>
        <a:prstGeom prst="rect">
          <a:avLst/>
        </a:prstGeom>
        <a:noFill/>
        <a:ln w="9525">
          <a:noFill/>
        </a:ln>
      </xdr:spPr>
    </xdr:pic>
    <xdr:clientData/>
  </xdr:twoCellAnchor>
  <xdr:twoCellAnchor editAs="oneCell">
    <xdr:from>
      <xdr:col>2</xdr:col>
      <xdr:colOff>0</xdr:colOff>
      <xdr:row>54</xdr:row>
      <xdr:rowOff>0</xdr:rowOff>
    </xdr:from>
    <xdr:to>
      <xdr:col>3</xdr:col>
      <xdr:colOff>172720</xdr:colOff>
      <xdr:row>54</xdr:row>
      <xdr:rowOff>16510</xdr:rowOff>
    </xdr:to>
    <xdr:pic>
      <xdr:nvPicPr>
        <xdr:cNvPr id="77" name="Picture 15316" descr="clip_image47879"/>
        <xdr:cNvPicPr>
          <a:picLocks noChangeAspect="1"/>
        </xdr:cNvPicPr>
      </xdr:nvPicPr>
      <xdr:blipFill>
        <a:blip r:embed="rId1"/>
        <a:stretch>
          <a:fillRect/>
        </a:stretch>
      </xdr:blipFill>
      <xdr:spPr>
        <a:xfrm>
          <a:off x="2633980" y="59156600"/>
          <a:ext cx="790575" cy="16510"/>
        </a:xfrm>
        <a:prstGeom prst="rect">
          <a:avLst/>
        </a:prstGeom>
        <a:noFill/>
        <a:ln w="9525">
          <a:noFill/>
        </a:ln>
      </xdr:spPr>
    </xdr:pic>
    <xdr:clientData/>
  </xdr:twoCellAnchor>
  <xdr:twoCellAnchor editAs="oneCell">
    <xdr:from>
      <xdr:col>2</xdr:col>
      <xdr:colOff>0</xdr:colOff>
      <xdr:row>54</xdr:row>
      <xdr:rowOff>0</xdr:rowOff>
    </xdr:from>
    <xdr:to>
      <xdr:col>3</xdr:col>
      <xdr:colOff>201930</xdr:colOff>
      <xdr:row>54</xdr:row>
      <xdr:rowOff>16510</xdr:rowOff>
    </xdr:to>
    <xdr:pic>
      <xdr:nvPicPr>
        <xdr:cNvPr id="78" name="Picture 15347" descr="clip_image47946"/>
        <xdr:cNvPicPr>
          <a:picLocks noChangeAspect="1"/>
        </xdr:cNvPicPr>
      </xdr:nvPicPr>
      <xdr:blipFill>
        <a:blip r:embed="rId2"/>
        <a:stretch>
          <a:fillRect/>
        </a:stretch>
      </xdr:blipFill>
      <xdr:spPr>
        <a:xfrm>
          <a:off x="2633980" y="59156600"/>
          <a:ext cx="819785" cy="16510"/>
        </a:xfrm>
        <a:prstGeom prst="rect">
          <a:avLst/>
        </a:prstGeom>
        <a:noFill/>
        <a:ln w="9525">
          <a:noFill/>
        </a:ln>
      </xdr:spPr>
    </xdr:pic>
    <xdr:clientData/>
  </xdr:twoCellAnchor>
  <xdr:twoCellAnchor editAs="oneCell">
    <xdr:from>
      <xdr:col>2</xdr:col>
      <xdr:colOff>0</xdr:colOff>
      <xdr:row>54</xdr:row>
      <xdr:rowOff>0</xdr:rowOff>
    </xdr:from>
    <xdr:to>
      <xdr:col>3</xdr:col>
      <xdr:colOff>191770</xdr:colOff>
      <xdr:row>54</xdr:row>
      <xdr:rowOff>16510</xdr:rowOff>
    </xdr:to>
    <xdr:pic>
      <xdr:nvPicPr>
        <xdr:cNvPr id="79" name="Picture 15316" descr="clip_image47879"/>
        <xdr:cNvPicPr>
          <a:picLocks noChangeAspect="1"/>
        </xdr:cNvPicPr>
      </xdr:nvPicPr>
      <xdr:blipFill>
        <a:blip r:embed="rId1"/>
        <a:stretch>
          <a:fillRect/>
        </a:stretch>
      </xdr:blipFill>
      <xdr:spPr>
        <a:xfrm>
          <a:off x="2633980" y="59156600"/>
          <a:ext cx="809625" cy="16510"/>
        </a:xfrm>
        <a:prstGeom prst="rect">
          <a:avLst/>
        </a:prstGeom>
        <a:noFill/>
        <a:ln w="9525">
          <a:noFill/>
        </a:ln>
      </xdr:spPr>
    </xdr:pic>
    <xdr:clientData/>
  </xdr:twoCellAnchor>
  <xdr:twoCellAnchor editAs="oneCell">
    <xdr:from>
      <xdr:col>2</xdr:col>
      <xdr:colOff>0</xdr:colOff>
      <xdr:row>54</xdr:row>
      <xdr:rowOff>0</xdr:rowOff>
    </xdr:from>
    <xdr:to>
      <xdr:col>3</xdr:col>
      <xdr:colOff>191770</xdr:colOff>
      <xdr:row>54</xdr:row>
      <xdr:rowOff>41275</xdr:rowOff>
    </xdr:to>
    <xdr:pic>
      <xdr:nvPicPr>
        <xdr:cNvPr id="80" name="Picture 15316" descr="clip_image47879"/>
        <xdr:cNvPicPr>
          <a:picLocks noChangeAspect="1"/>
        </xdr:cNvPicPr>
      </xdr:nvPicPr>
      <xdr:blipFill>
        <a:blip r:embed="rId1"/>
        <a:stretch>
          <a:fillRect/>
        </a:stretch>
      </xdr:blipFill>
      <xdr:spPr>
        <a:xfrm>
          <a:off x="2633980" y="59156600"/>
          <a:ext cx="809625" cy="41275"/>
        </a:xfrm>
        <a:prstGeom prst="rect">
          <a:avLst/>
        </a:prstGeom>
        <a:noFill/>
        <a:ln w="9525">
          <a:noFill/>
        </a:ln>
      </xdr:spPr>
    </xdr:pic>
    <xdr:clientData/>
  </xdr:twoCellAnchor>
  <xdr:twoCellAnchor editAs="oneCell">
    <xdr:from>
      <xdr:col>2</xdr:col>
      <xdr:colOff>0</xdr:colOff>
      <xdr:row>54</xdr:row>
      <xdr:rowOff>0</xdr:rowOff>
    </xdr:from>
    <xdr:to>
      <xdr:col>3</xdr:col>
      <xdr:colOff>201930</xdr:colOff>
      <xdr:row>54</xdr:row>
      <xdr:rowOff>41275</xdr:rowOff>
    </xdr:to>
    <xdr:pic>
      <xdr:nvPicPr>
        <xdr:cNvPr id="81" name="Picture 15347" descr="clip_image47946"/>
        <xdr:cNvPicPr>
          <a:picLocks noChangeAspect="1"/>
        </xdr:cNvPicPr>
      </xdr:nvPicPr>
      <xdr:blipFill>
        <a:blip r:embed="rId2"/>
        <a:stretch>
          <a:fillRect/>
        </a:stretch>
      </xdr:blipFill>
      <xdr:spPr>
        <a:xfrm>
          <a:off x="2633980" y="59156600"/>
          <a:ext cx="819785" cy="41275"/>
        </a:xfrm>
        <a:prstGeom prst="rect">
          <a:avLst/>
        </a:prstGeom>
        <a:noFill/>
        <a:ln w="9525">
          <a:noFill/>
        </a:ln>
      </xdr:spPr>
    </xdr:pic>
    <xdr:clientData/>
  </xdr:twoCellAnchor>
  <xdr:twoCellAnchor editAs="oneCell">
    <xdr:from>
      <xdr:col>2</xdr:col>
      <xdr:colOff>0</xdr:colOff>
      <xdr:row>54</xdr:row>
      <xdr:rowOff>0</xdr:rowOff>
    </xdr:from>
    <xdr:to>
      <xdr:col>3</xdr:col>
      <xdr:colOff>105410</xdr:colOff>
      <xdr:row>54</xdr:row>
      <xdr:rowOff>16510</xdr:rowOff>
    </xdr:to>
    <xdr:pic>
      <xdr:nvPicPr>
        <xdr:cNvPr id="82" name="Picture 15316" descr="clip_image47879"/>
        <xdr:cNvPicPr>
          <a:picLocks noChangeAspect="1"/>
        </xdr:cNvPicPr>
      </xdr:nvPicPr>
      <xdr:blipFill>
        <a:blip r:embed="rId1"/>
        <a:stretch>
          <a:fillRect/>
        </a:stretch>
      </xdr:blipFill>
      <xdr:spPr>
        <a:xfrm>
          <a:off x="2633980" y="59156600"/>
          <a:ext cx="723265" cy="16510"/>
        </a:xfrm>
        <a:prstGeom prst="rect">
          <a:avLst/>
        </a:prstGeom>
        <a:noFill/>
        <a:ln w="9525">
          <a:noFill/>
        </a:ln>
      </xdr:spPr>
    </xdr:pic>
    <xdr:clientData/>
  </xdr:twoCellAnchor>
  <xdr:twoCellAnchor editAs="oneCell">
    <xdr:from>
      <xdr:col>2</xdr:col>
      <xdr:colOff>0</xdr:colOff>
      <xdr:row>54</xdr:row>
      <xdr:rowOff>0</xdr:rowOff>
    </xdr:from>
    <xdr:to>
      <xdr:col>3</xdr:col>
      <xdr:colOff>105410</xdr:colOff>
      <xdr:row>54</xdr:row>
      <xdr:rowOff>41275</xdr:rowOff>
    </xdr:to>
    <xdr:pic>
      <xdr:nvPicPr>
        <xdr:cNvPr id="83" name="Picture 1" descr="6101606531763349130742.png"/>
        <xdr:cNvPicPr/>
      </xdr:nvPicPr>
      <xdr:blipFill>
        <a:blip r:embed="rId3"/>
        <a:stretch>
          <a:fillRect/>
        </a:stretch>
      </xdr:blipFill>
      <xdr:spPr>
        <a:xfrm>
          <a:off x="2633980" y="59156600"/>
          <a:ext cx="723265" cy="41275"/>
        </a:xfrm>
        <a:prstGeom prst="rect">
          <a:avLst/>
        </a:prstGeom>
        <a:noFill/>
        <a:ln w="9525">
          <a:noFill/>
        </a:ln>
      </xdr:spPr>
    </xdr:pic>
    <xdr:clientData/>
  </xdr:twoCellAnchor>
  <xdr:twoCellAnchor editAs="oneCell">
    <xdr:from>
      <xdr:col>2</xdr:col>
      <xdr:colOff>0</xdr:colOff>
      <xdr:row>54</xdr:row>
      <xdr:rowOff>0</xdr:rowOff>
    </xdr:from>
    <xdr:to>
      <xdr:col>3</xdr:col>
      <xdr:colOff>115570</xdr:colOff>
      <xdr:row>54</xdr:row>
      <xdr:rowOff>33020</xdr:rowOff>
    </xdr:to>
    <xdr:pic>
      <xdr:nvPicPr>
        <xdr:cNvPr id="84" name="Picture 2" descr="4769711351763349130770.png"/>
        <xdr:cNvPicPr/>
      </xdr:nvPicPr>
      <xdr:blipFill>
        <a:blip r:embed="rId4"/>
        <a:stretch>
          <a:fillRect/>
        </a:stretch>
      </xdr:blipFill>
      <xdr:spPr>
        <a:xfrm>
          <a:off x="2633980" y="59156600"/>
          <a:ext cx="733425" cy="33020"/>
        </a:xfrm>
        <a:prstGeom prst="rect">
          <a:avLst/>
        </a:prstGeom>
        <a:noFill/>
        <a:ln w="9525">
          <a:noFill/>
        </a:ln>
      </xdr:spPr>
    </xdr:pic>
    <xdr:clientData/>
  </xdr:twoCellAnchor>
  <xdr:twoCellAnchor editAs="oneCell">
    <xdr:from>
      <xdr:col>2</xdr:col>
      <xdr:colOff>0</xdr:colOff>
      <xdr:row>54</xdr:row>
      <xdr:rowOff>0</xdr:rowOff>
    </xdr:from>
    <xdr:to>
      <xdr:col>3</xdr:col>
      <xdr:colOff>182245</xdr:colOff>
      <xdr:row>54</xdr:row>
      <xdr:rowOff>41275</xdr:rowOff>
    </xdr:to>
    <xdr:pic>
      <xdr:nvPicPr>
        <xdr:cNvPr id="85" name="Picture 3" descr="8632309731763349130784.png"/>
        <xdr:cNvPicPr/>
      </xdr:nvPicPr>
      <xdr:blipFill>
        <a:blip r:embed="rId5"/>
        <a:stretch>
          <a:fillRect/>
        </a:stretch>
      </xdr:blipFill>
      <xdr:spPr>
        <a:xfrm>
          <a:off x="2633980" y="59156600"/>
          <a:ext cx="800100" cy="41275"/>
        </a:xfrm>
        <a:prstGeom prst="rect">
          <a:avLst/>
        </a:prstGeom>
        <a:noFill/>
        <a:ln w="9525">
          <a:noFill/>
        </a:ln>
      </xdr:spPr>
    </xdr:pic>
    <xdr:clientData/>
  </xdr:twoCellAnchor>
  <xdr:twoCellAnchor editAs="oneCell">
    <xdr:from>
      <xdr:col>2</xdr:col>
      <xdr:colOff>0</xdr:colOff>
      <xdr:row>54</xdr:row>
      <xdr:rowOff>0</xdr:rowOff>
    </xdr:from>
    <xdr:to>
      <xdr:col>3</xdr:col>
      <xdr:colOff>105410</xdr:colOff>
      <xdr:row>54</xdr:row>
      <xdr:rowOff>33020</xdr:rowOff>
    </xdr:to>
    <xdr:pic>
      <xdr:nvPicPr>
        <xdr:cNvPr id="86" name="Picture 4" descr="2207322091763349130799.png"/>
        <xdr:cNvPicPr/>
      </xdr:nvPicPr>
      <xdr:blipFill>
        <a:blip r:embed="rId6"/>
        <a:stretch>
          <a:fillRect/>
        </a:stretch>
      </xdr:blipFill>
      <xdr:spPr>
        <a:xfrm>
          <a:off x="2633980" y="59156600"/>
          <a:ext cx="723265" cy="33020"/>
        </a:xfrm>
        <a:prstGeom prst="rect">
          <a:avLst/>
        </a:prstGeom>
        <a:noFill/>
        <a:ln w="9525">
          <a:noFill/>
        </a:ln>
      </xdr:spPr>
    </xdr:pic>
    <xdr:clientData/>
  </xdr:twoCellAnchor>
  <xdr:twoCellAnchor editAs="oneCell">
    <xdr:from>
      <xdr:col>2</xdr:col>
      <xdr:colOff>0</xdr:colOff>
      <xdr:row>54</xdr:row>
      <xdr:rowOff>0</xdr:rowOff>
    </xdr:from>
    <xdr:to>
      <xdr:col>3</xdr:col>
      <xdr:colOff>182245</xdr:colOff>
      <xdr:row>54</xdr:row>
      <xdr:rowOff>33020</xdr:rowOff>
    </xdr:to>
    <xdr:pic>
      <xdr:nvPicPr>
        <xdr:cNvPr id="87" name="Picture 5" descr="6298932841763349130814.png"/>
        <xdr:cNvPicPr/>
      </xdr:nvPicPr>
      <xdr:blipFill>
        <a:blip r:embed="rId7"/>
        <a:stretch>
          <a:fillRect/>
        </a:stretch>
      </xdr:blipFill>
      <xdr:spPr>
        <a:xfrm>
          <a:off x="2633980" y="59156600"/>
          <a:ext cx="800100" cy="33020"/>
        </a:xfrm>
        <a:prstGeom prst="rect">
          <a:avLst/>
        </a:prstGeom>
        <a:noFill/>
        <a:ln w="9525">
          <a:noFill/>
        </a:ln>
      </xdr:spPr>
    </xdr:pic>
    <xdr:clientData/>
  </xdr:twoCellAnchor>
  <xdr:twoCellAnchor editAs="oneCell">
    <xdr:from>
      <xdr:col>2</xdr:col>
      <xdr:colOff>0</xdr:colOff>
      <xdr:row>54</xdr:row>
      <xdr:rowOff>0</xdr:rowOff>
    </xdr:from>
    <xdr:to>
      <xdr:col>3</xdr:col>
      <xdr:colOff>201930</xdr:colOff>
      <xdr:row>54</xdr:row>
      <xdr:rowOff>41275</xdr:rowOff>
    </xdr:to>
    <xdr:pic>
      <xdr:nvPicPr>
        <xdr:cNvPr id="88" name="Picture 6" descr="7825622391763349130827.png"/>
        <xdr:cNvPicPr/>
      </xdr:nvPicPr>
      <xdr:blipFill>
        <a:blip r:embed="rId8"/>
        <a:stretch>
          <a:fillRect/>
        </a:stretch>
      </xdr:blipFill>
      <xdr:spPr>
        <a:xfrm>
          <a:off x="2633980" y="59156600"/>
          <a:ext cx="819785" cy="41275"/>
        </a:xfrm>
        <a:prstGeom prst="rect">
          <a:avLst/>
        </a:prstGeom>
        <a:noFill/>
        <a:ln w="9525">
          <a:noFill/>
        </a:ln>
      </xdr:spPr>
    </xdr:pic>
    <xdr:clientData/>
  </xdr:twoCellAnchor>
  <xdr:twoCellAnchor editAs="oneCell">
    <xdr:from>
      <xdr:col>2</xdr:col>
      <xdr:colOff>0</xdr:colOff>
      <xdr:row>54</xdr:row>
      <xdr:rowOff>0</xdr:rowOff>
    </xdr:from>
    <xdr:to>
      <xdr:col>3</xdr:col>
      <xdr:colOff>201930</xdr:colOff>
      <xdr:row>54</xdr:row>
      <xdr:rowOff>33020</xdr:rowOff>
    </xdr:to>
    <xdr:pic>
      <xdr:nvPicPr>
        <xdr:cNvPr id="89" name="Picture 7" descr="1879521311763349130835.png"/>
        <xdr:cNvPicPr/>
      </xdr:nvPicPr>
      <xdr:blipFill>
        <a:blip r:embed="rId9"/>
        <a:stretch>
          <a:fillRect/>
        </a:stretch>
      </xdr:blipFill>
      <xdr:spPr>
        <a:xfrm>
          <a:off x="2633980" y="59156600"/>
          <a:ext cx="819785" cy="33020"/>
        </a:xfrm>
        <a:prstGeom prst="rect">
          <a:avLst/>
        </a:prstGeom>
        <a:noFill/>
        <a:ln w="9525">
          <a:noFill/>
        </a:ln>
      </xdr:spPr>
    </xdr:pic>
    <xdr:clientData/>
  </xdr:twoCellAnchor>
  <xdr:twoCellAnchor editAs="oneCell">
    <xdr:from>
      <xdr:col>2</xdr:col>
      <xdr:colOff>0</xdr:colOff>
      <xdr:row>54</xdr:row>
      <xdr:rowOff>0</xdr:rowOff>
    </xdr:from>
    <xdr:to>
      <xdr:col>3</xdr:col>
      <xdr:colOff>115570</xdr:colOff>
      <xdr:row>54</xdr:row>
      <xdr:rowOff>41275</xdr:rowOff>
    </xdr:to>
    <xdr:pic>
      <xdr:nvPicPr>
        <xdr:cNvPr id="90" name="Picture 8" descr="978811301763349130839.png"/>
        <xdr:cNvPicPr/>
      </xdr:nvPicPr>
      <xdr:blipFill>
        <a:blip r:embed="rId10"/>
        <a:stretch>
          <a:fillRect/>
        </a:stretch>
      </xdr:blipFill>
      <xdr:spPr>
        <a:xfrm>
          <a:off x="2633980" y="59156600"/>
          <a:ext cx="733425" cy="41275"/>
        </a:xfrm>
        <a:prstGeom prst="rect">
          <a:avLst/>
        </a:prstGeom>
        <a:noFill/>
        <a:ln w="9525">
          <a:noFill/>
        </a:ln>
      </xdr:spPr>
    </xdr:pic>
    <xdr:clientData/>
  </xdr:twoCellAnchor>
  <xdr:twoCellAnchor editAs="oneCell">
    <xdr:from>
      <xdr:col>2</xdr:col>
      <xdr:colOff>0</xdr:colOff>
      <xdr:row>54</xdr:row>
      <xdr:rowOff>0</xdr:rowOff>
    </xdr:from>
    <xdr:to>
      <xdr:col>3</xdr:col>
      <xdr:colOff>172720</xdr:colOff>
      <xdr:row>54</xdr:row>
      <xdr:rowOff>33020</xdr:rowOff>
    </xdr:to>
    <xdr:pic>
      <xdr:nvPicPr>
        <xdr:cNvPr id="91" name="Picture 9" descr="4526883221763349130845.png"/>
        <xdr:cNvPicPr/>
      </xdr:nvPicPr>
      <xdr:blipFill>
        <a:blip r:embed="rId11"/>
        <a:stretch>
          <a:fillRect/>
        </a:stretch>
      </xdr:blipFill>
      <xdr:spPr>
        <a:xfrm>
          <a:off x="2633980" y="59156600"/>
          <a:ext cx="790575" cy="33020"/>
        </a:xfrm>
        <a:prstGeom prst="rect">
          <a:avLst/>
        </a:prstGeom>
        <a:noFill/>
        <a:ln w="9525">
          <a:noFill/>
        </a:ln>
      </xdr:spPr>
    </xdr:pic>
    <xdr:clientData/>
  </xdr:twoCellAnchor>
  <xdr:twoCellAnchor editAs="oneCell">
    <xdr:from>
      <xdr:col>2</xdr:col>
      <xdr:colOff>0</xdr:colOff>
      <xdr:row>54</xdr:row>
      <xdr:rowOff>0</xdr:rowOff>
    </xdr:from>
    <xdr:to>
      <xdr:col>3</xdr:col>
      <xdr:colOff>105410</xdr:colOff>
      <xdr:row>54</xdr:row>
      <xdr:rowOff>41275</xdr:rowOff>
    </xdr:to>
    <xdr:pic>
      <xdr:nvPicPr>
        <xdr:cNvPr id="92" name="Picture 1" descr="6101606531763349130742.png"/>
        <xdr:cNvPicPr/>
      </xdr:nvPicPr>
      <xdr:blipFill>
        <a:blip r:embed="rId3"/>
        <a:stretch>
          <a:fillRect/>
        </a:stretch>
      </xdr:blipFill>
      <xdr:spPr>
        <a:xfrm>
          <a:off x="2633980" y="59156600"/>
          <a:ext cx="723265" cy="41275"/>
        </a:xfrm>
        <a:prstGeom prst="rect">
          <a:avLst/>
        </a:prstGeom>
        <a:noFill/>
        <a:ln w="9525">
          <a:noFill/>
        </a:ln>
      </xdr:spPr>
    </xdr:pic>
    <xdr:clientData/>
  </xdr:twoCellAnchor>
  <xdr:twoCellAnchor editAs="oneCell">
    <xdr:from>
      <xdr:col>2</xdr:col>
      <xdr:colOff>0</xdr:colOff>
      <xdr:row>54</xdr:row>
      <xdr:rowOff>0</xdr:rowOff>
    </xdr:from>
    <xdr:to>
      <xdr:col>3</xdr:col>
      <xdr:colOff>115570</xdr:colOff>
      <xdr:row>54</xdr:row>
      <xdr:rowOff>33020</xdr:rowOff>
    </xdr:to>
    <xdr:pic>
      <xdr:nvPicPr>
        <xdr:cNvPr id="93" name="Picture 2" descr="4769711351763349130770.png"/>
        <xdr:cNvPicPr/>
      </xdr:nvPicPr>
      <xdr:blipFill>
        <a:blip r:embed="rId4"/>
        <a:stretch>
          <a:fillRect/>
        </a:stretch>
      </xdr:blipFill>
      <xdr:spPr>
        <a:xfrm>
          <a:off x="2633980" y="59156600"/>
          <a:ext cx="733425" cy="33020"/>
        </a:xfrm>
        <a:prstGeom prst="rect">
          <a:avLst/>
        </a:prstGeom>
        <a:noFill/>
        <a:ln w="9525">
          <a:noFill/>
        </a:ln>
      </xdr:spPr>
    </xdr:pic>
    <xdr:clientData/>
  </xdr:twoCellAnchor>
  <xdr:twoCellAnchor editAs="oneCell">
    <xdr:from>
      <xdr:col>2</xdr:col>
      <xdr:colOff>0</xdr:colOff>
      <xdr:row>54</xdr:row>
      <xdr:rowOff>0</xdr:rowOff>
    </xdr:from>
    <xdr:to>
      <xdr:col>3</xdr:col>
      <xdr:colOff>182245</xdr:colOff>
      <xdr:row>54</xdr:row>
      <xdr:rowOff>41275</xdr:rowOff>
    </xdr:to>
    <xdr:pic>
      <xdr:nvPicPr>
        <xdr:cNvPr id="94" name="Picture 3" descr="8632309731763349130784.png"/>
        <xdr:cNvPicPr/>
      </xdr:nvPicPr>
      <xdr:blipFill>
        <a:blip r:embed="rId5"/>
        <a:stretch>
          <a:fillRect/>
        </a:stretch>
      </xdr:blipFill>
      <xdr:spPr>
        <a:xfrm>
          <a:off x="2633980" y="59156600"/>
          <a:ext cx="800100" cy="41275"/>
        </a:xfrm>
        <a:prstGeom prst="rect">
          <a:avLst/>
        </a:prstGeom>
        <a:noFill/>
        <a:ln w="9525">
          <a:noFill/>
        </a:ln>
      </xdr:spPr>
    </xdr:pic>
    <xdr:clientData/>
  </xdr:twoCellAnchor>
  <xdr:twoCellAnchor editAs="oneCell">
    <xdr:from>
      <xdr:col>2</xdr:col>
      <xdr:colOff>0</xdr:colOff>
      <xdr:row>54</xdr:row>
      <xdr:rowOff>0</xdr:rowOff>
    </xdr:from>
    <xdr:to>
      <xdr:col>3</xdr:col>
      <xdr:colOff>105410</xdr:colOff>
      <xdr:row>54</xdr:row>
      <xdr:rowOff>33020</xdr:rowOff>
    </xdr:to>
    <xdr:pic>
      <xdr:nvPicPr>
        <xdr:cNvPr id="95" name="Picture 4" descr="2207322091763349130799.png"/>
        <xdr:cNvPicPr/>
      </xdr:nvPicPr>
      <xdr:blipFill>
        <a:blip r:embed="rId6"/>
        <a:stretch>
          <a:fillRect/>
        </a:stretch>
      </xdr:blipFill>
      <xdr:spPr>
        <a:xfrm>
          <a:off x="2633980" y="59156600"/>
          <a:ext cx="723265" cy="33020"/>
        </a:xfrm>
        <a:prstGeom prst="rect">
          <a:avLst/>
        </a:prstGeom>
        <a:noFill/>
        <a:ln w="9525">
          <a:noFill/>
        </a:ln>
      </xdr:spPr>
    </xdr:pic>
    <xdr:clientData/>
  </xdr:twoCellAnchor>
  <xdr:twoCellAnchor editAs="oneCell">
    <xdr:from>
      <xdr:col>2</xdr:col>
      <xdr:colOff>0</xdr:colOff>
      <xdr:row>54</xdr:row>
      <xdr:rowOff>0</xdr:rowOff>
    </xdr:from>
    <xdr:to>
      <xdr:col>3</xdr:col>
      <xdr:colOff>182245</xdr:colOff>
      <xdr:row>54</xdr:row>
      <xdr:rowOff>33020</xdr:rowOff>
    </xdr:to>
    <xdr:pic>
      <xdr:nvPicPr>
        <xdr:cNvPr id="96" name="Picture 5" descr="6298932841763349130814.png"/>
        <xdr:cNvPicPr/>
      </xdr:nvPicPr>
      <xdr:blipFill>
        <a:blip r:embed="rId7"/>
        <a:stretch>
          <a:fillRect/>
        </a:stretch>
      </xdr:blipFill>
      <xdr:spPr>
        <a:xfrm>
          <a:off x="2633980" y="59156600"/>
          <a:ext cx="800100" cy="33020"/>
        </a:xfrm>
        <a:prstGeom prst="rect">
          <a:avLst/>
        </a:prstGeom>
        <a:noFill/>
        <a:ln w="9525">
          <a:noFill/>
        </a:ln>
      </xdr:spPr>
    </xdr:pic>
    <xdr:clientData/>
  </xdr:twoCellAnchor>
  <xdr:twoCellAnchor editAs="oneCell">
    <xdr:from>
      <xdr:col>2</xdr:col>
      <xdr:colOff>0</xdr:colOff>
      <xdr:row>54</xdr:row>
      <xdr:rowOff>0</xdr:rowOff>
    </xdr:from>
    <xdr:to>
      <xdr:col>3</xdr:col>
      <xdr:colOff>201930</xdr:colOff>
      <xdr:row>54</xdr:row>
      <xdr:rowOff>41275</xdr:rowOff>
    </xdr:to>
    <xdr:pic>
      <xdr:nvPicPr>
        <xdr:cNvPr id="97" name="Picture 6" descr="7825622391763349130827.png"/>
        <xdr:cNvPicPr/>
      </xdr:nvPicPr>
      <xdr:blipFill>
        <a:blip r:embed="rId8"/>
        <a:stretch>
          <a:fillRect/>
        </a:stretch>
      </xdr:blipFill>
      <xdr:spPr>
        <a:xfrm>
          <a:off x="2633980" y="59156600"/>
          <a:ext cx="819785" cy="41275"/>
        </a:xfrm>
        <a:prstGeom prst="rect">
          <a:avLst/>
        </a:prstGeom>
        <a:noFill/>
        <a:ln w="9525">
          <a:noFill/>
        </a:ln>
      </xdr:spPr>
    </xdr:pic>
    <xdr:clientData/>
  </xdr:twoCellAnchor>
  <xdr:twoCellAnchor editAs="oneCell">
    <xdr:from>
      <xdr:col>2</xdr:col>
      <xdr:colOff>0</xdr:colOff>
      <xdr:row>54</xdr:row>
      <xdr:rowOff>0</xdr:rowOff>
    </xdr:from>
    <xdr:to>
      <xdr:col>3</xdr:col>
      <xdr:colOff>201930</xdr:colOff>
      <xdr:row>54</xdr:row>
      <xdr:rowOff>33020</xdr:rowOff>
    </xdr:to>
    <xdr:pic>
      <xdr:nvPicPr>
        <xdr:cNvPr id="98" name="Picture 7" descr="1879521311763349130835.png"/>
        <xdr:cNvPicPr/>
      </xdr:nvPicPr>
      <xdr:blipFill>
        <a:blip r:embed="rId9"/>
        <a:stretch>
          <a:fillRect/>
        </a:stretch>
      </xdr:blipFill>
      <xdr:spPr>
        <a:xfrm>
          <a:off x="2633980" y="59156600"/>
          <a:ext cx="819785" cy="33020"/>
        </a:xfrm>
        <a:prstGeom prst="rect">
          <a:avLst/>
        </a:prstGeom>
        <a:noFill/>
        <a:ln w="9525">
          <a:noFill/>
        </a:ln>
      </xdr:spPr>
    </xdr:pic>
    <xdr:clientData/>
  </xdr:twoCellAnchor>
  <xdr:twoCellAnchor editAs="oneCell">
    <xdr:from>
      <xdr:col>2</xdr:col>
      <xdr:colOff>0</xdr:colOff>
      <xdr:row>54</xdr:row>
      <xdr:rowOff>0</xdr:rowOff>
    </xdr:from>
    <xdr:to>
      <xdr:col>3</xdr:col>
      <xdr:colOff>115570</xdr:colOff>
      <xdr:row>54</xdr:row>
      <xdr:rowOff>41275</xdr:rowOff>
    </xdr:to>
    <xdr:pic>
      <xdr:nvPicPr>
        <xdr:cNvPr id="99" name="Picture 8" descr="978811301763349130839.png"/>
        <xdr:cNvPicPr/>
      </xdr:nvPicPr>
      <xdr:blipFill>
        <a:blip r:embed="rId10"/>
        <a:stretch>
          <a:fillRect/>
        </a:stretch>
      </xdr:blipFill>
      <xdr:spPr>
        <a:xfrm>
          <a:off x="2633980" y="59156600"/>
          <a:ext cx="733425" cy="41275"/>
        </a:xfrm>
        <a:prstGeom prst="rect">
          <a:avLst/>
        </a:prstGeom>
        <a:noFill/>
        <a:ln w="9525">
          <a:noFill/>
        </a:ln>
      </xdr:spPr>
    </xdr:pic>
    <xdr:clientData/>
  </xdr:twoCellAnchor>
  <xdr:twoCellAnchor editAs="oneCell">
    <xdr:from>
      <xdr:col>2</xdr:col>
      <xdr:colOff>0</xdr:colOff>
      <xdr:row>54</xdr:row>
      <xdr:rowOff>0</xdr:rowOff>
    </xdr:from>
    <xdr:to>
      <xdr:col>3</xdr:col>
      <xdr:colOff>172720</xdr:colOff>
      <xdr:row>54</xdr:row>
      <xdr:rowOff>33020</xdr:rowOff>
    </xdr:to>
    <xdr:pic>
      <xdr:nvPicPr>
        <xdr:cNvPr id="100" name="Picture 9" descr="4526883221763349130845.png"/>
        <xdr:cNvPicPr/>
      </xdr:nvPicPr>
      <xdr:blipFill>
        <a:blip r:embed="rId11"/>
        <a:stretch>
          <a:fillRect/>
        </a:stretch>
      </xdr:blipFill>
      <xdr:spPr>
        <a:xfrm>
          <a:off x="2633980" y="59156600"/>
          <a:ext cx="790575" cy="33020"/>
        </a:xfrm>
        <a:prstGeom prst="rect">
          <a:avLst/>
        </a:prstGeom>
        <a:noFill/>
        <a:ln w="9525">
          <a:noFill/>
        </a:ln>
      </xdr:spPr>
    </xdr:pic>
    <xdr:clientData/>
  </xdr:twoCellAnchor>
  <xdr:twoCellAnchor editAs="oneCell">
    <xdr:from>
      <xdr:col>2</xdr:col>
      <xdr:colOff>0</xdr:colOff>
      <xdr:row>54</xdr:row>
      <xdr:rowOff>0</xdr:rowOff>
    </xdr:from>
    <xdr:to>
      <xdr:col>3</xdr:col>
      <xdr:colOff>105410</xdr:colOff>
      <xdr:row>54</xdr:row>
      <xdr:rowOff>41275</xdr:rowOff>
    </xdr:to>
    <xdr:pic>
      <xdr:nvPicPr>
        <xdr:cNvPr id="101" name="Picture 1" descr="6101606531763349130742.png"/>
        <xdr:cNvPicPr/>
      </xdr:nvPicPr>
      <xdr:blipFill>
        <a:blip r:embed="rId3"/>
        <a:stretch>
          <a:fillRect/>
        </a:stretch>
      </xdr:blipFill>
      <xdr:spPr>
        <a:xfrm>
          <a:off x="2633980" y="59156600"/>
          <a:ext cx="723265" cy="41275"/>
        </a:xfrm>
        <a:prstGeom prst="rect">
          <a:avLst/>
        </a:prstGeom>
        <a:noFill/>
        <a:ln w="9525">
          <a:noFill/>
        </a:ln>
      </xdr:spPr>
    </xdr:pic>
    <xdr:clientData/>
  </xdr:twoCellAnchor>
  <xdr:twoCellAnchor editAs="oneCell">
    <xdr:from>
      <xdr:col>2</xdr:col>
      <xdr:colOff>0</xdr:colOff>
      <xdr:row>54</xdr:row>
      <xdr:rowOff>0</xdr:rowOff>
    </xdr:from>
    <xdr:to>
      <xdr:col>3</xdr:col>
      <xdr:colOff>115570</xdr:colOff>
      <xdr:row>54</xdr:row>
      <xdr:rowOff>33020</xdr:rowOff>
    </xdr:to>
    <xdr:pic>
      <xdr:nvPicPr>
        <xdr:cNvPr id="102" name="Picture 2" descr="4769711351763349130770.png"/>
        <xdr:cNvPicPr/>
      </xdr:nvPicPr>
      <xdr:blipFill>
        <a:blip r:embed="rId4"/>
        <a:stretch>
          <a:fillRect/>
        </a:stretch>
      </xdr:blipFill>
      <xdr:spPr>
        <a:xfrm>
          <a:off x="2633980" y="59156600"/>
          <a:ext cx="733425" cy="33020"/>
        </a:xfrm>
        <a:prstGeom prst="rect">
          <a:avLst/>
        </a:prstGeom>
        <a:noFill/>
        <a:ln w="9525">
          <a:noFill/>
        </a:ln>
      </xdr:spPr>
    </xdr:pic>
    <xdr:clientData/>
  </xdr:twoCellAnchor>
  <xdr:twoCellAnchor editAs="oneCell">
    <xdr:from>
      <xdr:col>2</xdr:col>
      <xdr:colOff>0</xdr:colOff>
      <xdr:row>54</xdr:row>
      <xdr:rowOff>0</xdr:rowOff>
    </xdr:from>
    <xdr:to>
      <xdr:col>3</xdr:col>
      <xdr:colOff>182245</xdr:colOff>
      <xdr:row>54</xdr:row>
      <xdr:rowOff>41275</xdr:rowOff>
    </xdr:to>
    <xdr:pic>
      <xdr:nvPicPr>
        <xdr:cNvPr id="103" name="Picture 3" descr="8632309731763349130784.png"/>
        <xdr:cNvPicPr/>
      </xdr:nvPicPr>
      <xdr:blipFill>
        <a:blip r:embed="rId5"/>
        <a:stretch>
          <a:fillRect/>
        </a:stretch>
      </xdr:blipFill>
      <xdr:spPr>
        <a:xfrm>
          <a:off x="2633980" y="59156600"/>
          <a:ext cx="800100" cy="41275"/>
        </a:xfrm>
        <a:prstGeom prst="rect">
          <a:avLst/>
        </a:prstGeom>
        <a:noFill/>
        <a:ln w="9525">
          <a:noFill/>
        </a:ln>
      </xdr:spPr>
    </xdr:pic>
    <xdr:clientData/>
  </xdr:twoCellAnchor>
  <xdr:twoCellAnchor editAs="oneCell">
    <xdr:from>
      <xdr:col>2</xdr:col>
      <xdr:colOff>0</xdr:colOff>
      <xdr:row>54</xdr:row>
      <xdr:rowOff>0</xdr:rowOff>
    </xdr:from>
    <xdr:to>
      <xdr:col>3</xdr:col>
      <xdr:colOff>105410</xdr:colOff>
      <xdr:row>54</xdr:row>
      <xdr:rowOff>33020</xdr:rowOff>
    </xdr:to>
    <xdr:pic>
      <xdr:nvPicPr>
        <xdr:cNvPr id="104" name="Picture 4" descr="2207322091763349130799.png"/>
        <xdr:cNvPicPr/>
      </xdr:nvPicPr>
      <xdr:blipFill>
        <a:blip r:embed="rId6"/>
        <a:stretch>
          <a:fillRect/>
        </a:stretch>
      </xdr:blipFill>
      <xdr:spPr>
        <a:xfrm>
          <a:off x="2633980" y="59156600"/>
          <a:ext cx="723265" cy="33020"/>
        </a:xfrm>
        <a:prstGeom prst="rect">
          <a:avLst/>
        </a:prstGeom>
        <a:noFill/>
        <a:ln w="9525">
          <a:noFill/>
        </a:ln>
      </xdr:spPr>
    </xdr:pic>
    <xdr:clientData/>
  </xdr:twoCellAnchor>
  <xdr:twoCellAnchor editAs="oneCell">
    <xdr:from>
      <xdr:col>2</xdr:col>
      <xdr:colOff>0</xdr:colOff>
      <xdr:row>54</xdr:row>
      <xdr:rowOff>0</xdr:rowOff>
    </xdr:from>
    <xdr:to>
      <xdr:col>3</xdr:col>
      <xdr:colOff>182245</xdr:colOff>
      <xdr:row>54</xdr:row>
      <xdr:rowOff>33020</xdr:rowOff>
    </xdr:to>
    <xdr:pic>
      <xdr:nvPicPr>
        <xdr:cNvPr id="105" name="Picture 5" descr="6298932841763349130814.png"/>
        <xdr:cNvPicPr/>
      </xdr:nvPicPr>
      <xdr:blipFill>
        <a:blip r:embed="rId7"/>
        <a:stretch>
          <a:fillRect/>
        </a:stretch>
      </xdr:blipFill>
      <xdr:spPr>
        <a:xfrm>
          <a:off x="2633980" y="59156600"/>
          <a:ext cx="800100" cy="33020"/>
        </a:xfrm>
        <a:prstGeom prst="rect">
          <a:avLst/>
        </a:prstGeom>
        <a:noFill/>
        <a:ln w="9525">
          <a:noFill/>
        </a:ln>
      </xdr:spPr>
    </xdr:pic>
    <xdr:clientData/>
  </xdr:twoCellAnchor>
  <xdr:twoCellAnchor editAs="oneCell">
    <xdr:from>
      <xdr:col>2</xdr:col>
      <xdr:colOff>0</xdr:colOff>
      <xdr:row>54</xdr:row>
      <xdr:rowOff>0</xdr:rowOff>
    </xdr:from>
    <xdr:to>
      <xdr:col>3</xdr:col>
      <xdr:colOff>201930</xdr:colOff>
      <xdr:row>54</xdr:row>
      <xdr:rowOff>41275</xdr:rowOff>
    </xdr:to>
    <xdr:pic>
      <xdr:nvPicPr>
        <xdr:cNvPr id="106" name="Picture 6" descr="7825622391763349130827.png"/>
        <xdr:cNvPicPr/>
      </xdr:nvPicPr>
      <xdr:blipFill>
        <a:blip r:embed="rId8"/>
        <a:stretch>
          <a:fillRect/>
        </a:stretch>
      </xdr:blipFill>
      <xdr:spPr>
        <a:xfrm>
          <a:off x="2633980" y="59156600"/>
          <a:ext cx="819785" cy="41275"/>
        </a:xfrm>
        <a:prstGeom prst="rect">
          <a:avLst/>
        </a:prstGeom>
        <a:noFill/>
        <a:ln w="9525">
          <a:noFill/>
        </a:ln>
      </xdr:spPr>
    </xdr:pic>
    <xdr:clientData/>
  </xdr:twoCellAnchor>
  <xdr:twoCellAnchor editAs="oneCell">
    <xdr:from>
      <xdr:col>2</xdr:col>
      <xdr:colOff>0</xdr:colOff>
      <xdr:row>54</xdr:row>
      <xdr:rowOff>0</xdr:rowOff>
    </xdr:from>
    <xdr:to>
      <xdr:col>3</xdr:col>
      <xdr:colOff>201930</xdr:colOff>
      <xdr:row>54</xdr:row>
      <xdr:rowOff>33020</xdr:rowOff>
    </xdr:to>
    <xdr:pic>
      <xdr:nvPicPr>
        <xdr:cNvPr id="107" name="Picture 7" descr="1879521311763349130835.png"/>
        <xdr:cNvPicPr/>
      </xdr:nvPicPr>
      <xdr:blipFill>
        <a:blip r:embed="rId9"/>
        <a:stretch>
          <a:fillRect/>
        </a:stretch>
      </xdr:blipFill>
      <xdr:spPr>
        <a:xfrm>
          <a:off x="2633980" y="59156600"/>
          <a:ext cx="819785" cy="33020"/>
        </a:xfrm>
        <a:prstGeom prst="rect">
          <a:avLst/>
        </a:prstGeom>
        <a:noFill/>
        <a:ln w="9525">
          <a:noFill/>
        </a:ln>
      </xdr:spPr>
    </xdr:pic>
    <xdr:clientData/>
  </xdr:twoCellAnchor>
  <xdr:twoCellAnchor editAs="oneCell">
    <xdr:from>
      <xdr:col>2</xdr:col>
      <xdr:colOff>0</xdr:colOff>
      <xdr:row>54</xdr:row>
      <xdr:rowOff>0</xdr:rowOff>
    </xdr:from>
    <xdr:to>
      <xdr:col>3</xdr:col>
      <xdr:colOff>115570</xdr:colOff>
      <xdr:row>54</xdr:row>
      <xdr:rowOff>41275</xdr:rowOff>
    </xdr:to>
    <xdr:pic>
      <xdr:nvPicPr>
        <xdr:cNvPr id="108" name="Picture 8" descr="978811301763349130839.png"/>
        <xdr:cNvPicPr/>
      </xdr:nvPicPr>
      <xdr:blipFill>
        <a:blip r:embed="rId10"/>
        <a:stretch>
          <a:fillRect/>
        </a:stretch>
      </xdr:blipFill>
      <xdr:spPr>
        <a:xfrm>
          <a:off x="2633980" y="59156600"/>
          <a:ext cx="733425" cy="41275"/>
        </a:xfrm>
        <a:prstGeom prst="rect">
          <a:avLst/>
        </a:prstGeom>
        <a:noFill/>
        <a:ln w="9525">
          <a:noFill/>
        </a:ln>
      </xdr:spPr>
    </xdr:pic>
    <xdr:clientData/>
  </xdr:twoCellAnchor>
  <xdr:twoCellAnchor editAs="oneCell">
    <xdr:from>
      <xdr:col>2</xdr:col>
      <xdr:colOff>0</xdr:colOff>
      <xdr:row>54</xdr:row>
      <xdr:rowOff>0</xdr:rowOff>
    </xdr:from>
    <xdr:to>
      <xdr:col>3</xdr:col>
      <xdr:colOff>172720</xdr:colOff>
      <xdr:row>54</xdr:row>
      <xdr:rowOff>33020</xdr:rowOff>
    </xdr:to>
    <xdr:pic>
      <xdr:nvPicPr>
        <xdr:cNvPr id="109" name="Picture 9" descr="4526883221763349130845.png"/>
        <xdr:cNvPicPr/>
      </xdr:nvPicPr>
      <xdr:blipFill>
        <a:blip r:embed="rId11"/>
        <a:stretch>
          <a:fillRect/>
        </a:stretch>
      </xdr:blipFill>
      <xdr:spPr>
        <a:xfrm>
          <a:off x="2633980" y="59156600"/>
          <a:ext cx="790575" cy="33020"/>
        </a:xfrm>
        <a:prstGeom prst="rect">
          <a:avLst/>
        </a:prstGeom>
        <a:noFill/>
        <a:ln w="9525">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0</xdr:colOff>
      <xdr:row>0</xdr:row>
      <xdr:rowOff>0</xdr:rowOff>
    </xdr:from>
    <xdr:to>
      <xdr:col>6</xdr:col>
      <xdr:colOff>385445</xdr:colOff>
      <xdr:row>0</xdr:row>
      <xdr:rowOff>146050</xdr:rowOff>
    </xdr:to>
    <xdr:pic>
      <xdr:nvPicPr>
        <xdr:cNvPr id="2" name="Picture 15316" descr="clip_image47879"/>
        <xdr:cNvPicPr/>
      </xdr:nvPicPr>
      <xdr:blipFill>
        <a:blip r:embed="rId1"/>
        <a:stretch>
          <a:fillRect/>
        </a:stretch>
      </xdr:blipFill>
      <xdr:spPr>
        <a:xfrm>
          <a:off x="7048500" y="0"/>
          <a:ext cx="743585" cy="14605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146050</xdr:rowOff>
    </xdr:to>
    <xdr:pic>
      <xdr:nvPicPr>
        <xdr:cNvPr id="3" name="Picture 15347" descr="clip_image47946"/>
        <xdr:cNvPicPr/>
      </xdr:nvPicPr>
      <xdr:blipFill>
        <a:blip r:embed="rId2"/>
        <a:stretch>
          <a:fillRect/>
        </a:stretch>
      </xdr:blipFill>
      <xdr:spPr>
        <a:xfrm>
          <a:off x="7048500" y="0"/>
          <a:ext cx="743585" cy="146050"/>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155575</xdr:rowOff>
    </xdr:to>
    <xdr:pic>
      <xdr:nvPicPr>
        <xdr:cNvPr id="4" name="Picture 15316" descr="clip_image47879"/>
        <xdr:cNvPicPr/>
      </xdr:nvPicPr>
      <xdr:blipFill>
        <a:blip r:embed="rId1"/>
        <a:stretch>
          <a:fillRect/>
        </a:stretch>
      </xdr:blipFill>
      <xdr:spPr>
        <a:xfrm>
          <a:off x="7048500" y="0"/>
          <a:ext cx="727710" cy="15557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155575</xdr:rowOff>
    </xdr:to>
    <xdr:pic>
      <xdr:nvPicPr>
        <xdr:cNvPr id="5" name="Picture 15347" descr="clip_image47946"/>
        <xdr:cNvPicPr/>
      </xdr:nvPicPr>
      <xdr:blipFill>
        <a:blip r:embed="rId2"/>
        <a:stretch>
          <a:fillRect/>
        </a:stretch>
      </xdr:blipFill>
      <xdr:spPr>
        <a:xfrm>
          <a:off x="7048500" y="0"/>
          <a:ext cx="743585" cy="15557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267335</xdr:rowOff>
    </xdr:to>
    <xdr:pic>
      <xdr:nvPicPr>
        <xdr:cNvPr id="6" name="Picture 15316" descr="clip_image47879"/>
        <xdr:cNvPicPr/>
      </xdr:nvPicPr>
      <xdr:blipFill>
        <a:blip r:embed="rId1"/>
        <a:stretch>
          <a:fillRect/>
        </a:stretch>
      </xdr:blipFill>
      <xdr:spPr>
        <a:xfrm>
          <a:off x="7048500" y="0"/>
          <a:ext cx="743585" cy="26733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267335</xdr:rowOff>
    </xdr:to>
    <xdr:pic>
      <xdr:nvPicPr>
        <xdr:cNvPr id="7" name="Picture 15347" descr="clip_image47946"/>
        <xdr:cNvPicPr/>
      </xdr:nvPicPr>
      <xdr:blipFill>
        <a:blip r:embed="rId2"/>
        <a:stretch>
          <a:fillRect/>
        </a:stretch>
      </xdr:blipFill>
      <xdr:spPr>
        <a:xfrm>
          <a:off x="7048500" y="0"/>
          <a:ext cx="743585" cy="267335"/>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281940</xdr:rowOff>
    </xdr:to>
    <xdr:pic>
      <xdr:nvPicPr>
        <xdr:cNvPr id="8" name="Picture 15316" descr="clip_image47879"/>
        <xdr:cNvPicPr/>
      </xdr:nvPicPr>
      <xdr:blipFill>
        <a:blip r:embed="rId1"/>
        <a:stretch>
          <a:fillRect/>
        </a:stretch>
      </xdr:blipFill>
      <xdr:spPr>
        <a:xfrm>
          <a:off x="7048500" y="0"/>
          <a:ext cx="727710" cy="28194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281940</xdr:rowOff>
    </xdr:to>
    <xdr:pic>
      <xdr:nvPicPr>
        <xdr:cNvPr id="9" name="Picture 15347" descr="clip_image47946"/>
        <xdr:cNvPicPr/>
      </xdr:nvPicPr>
      <xdr:blipFill>
        <a:blip r:embed="rId2"/>
        <a:stretch>
          <a:fillRect/>
        </a:stretch>
      </xdr:blipFill>
      <xdr:spPr>
        <a:xfrm>
          <a:off x="7048500" y="0"/>
          <a:ext cx="743585" cy="28194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1</xdr:row>
      <xdr:rowOff>50800</xdr:rowOff>
    </xdr:to>
    <xdr:pic>
      <xdr:nvPicPr>
        <xdr:cNvPr id="10" name="Picture 15316" descr="clip_image47879"/>
        <xdr:cNvPicPr/>
      </xdr:nvPicPr>
      <xdr:blipFill>
        <a:blip r:embed="rId1"/>
        <a:stretch>
          <a:fillRect/>
        </a:stretch>
      </xdr:blipFill>
      <xdr:spPr>
        <a:xfrm>
          <a:off x="7048500" y="0"/>
          <a:ext cx="743585" cy="39370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1</xdr:row>
      <xdr:rowOff>50800</xdr:rowOff>
    </xdr:to>
    <xdr:pic>
      <xdr:nvPicPr>
        <xdr:cNvPr id="11" name="Picture 15347" descr="clip_image47946"/>
        <xdr:cNvPicPr/>
      </xdr:nvPicPr>
      <xdr:blipFill>
        <a:blip r:embed="rId2"/>
        <a:stretch>
          <a:fillRect/>
        </a:stretch>
      </xdr:blipFill>
      <xdr:spPr>
        <a:xfrm>
          <a:off x="7048500" y="0"/>
          <a:ext cx="743585" cy="393700"/>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1</xdr:row>
      <xdr:rowOff>65405</xdr:rowOff>
    </xdr:to>
    <xdr:pic>
      <xdr:nvPicPr>
        <xdr:cNvPr id="12" name="Picture 15316" descr="clip_image47879"/>
        <xdr:cNvPicPr/>
      </xdr:nvPicPr>
      <xdr:blipFill>
        <a:blip r:embed="rId1"/>
        <a:stretch>
          <a:fillRect/>
        </a:stretch>
      </xdr:blipFill>
      <xdr:spPr>
        <a:xfrm>
          <a:off x="7048500" y="0"/>
          <a:ext cx="727710" cy="40830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1</xdr:row>
      <xdr:rowOff>65405</xdr:rowOff>
    </xdr:to>
    <xdr:pic>
      <xdr:nvPicPr>
        <xdr:cNvPr id="13" name="Picture 15347" descr="clip_image47946"/>
        <xdr:cNvPicPr/>
      </xdr:nvPicPr>
      <xdr:blipFill>
        <a:blip r:embed="rId2"/>
        <a:stretch>
          <a:fillRect/>
        </a:stretch>
      </xdr:blipFill>
      <xdr:spPr>
        <a:xfrm>
          <a:off x="7048500" y="0"/>
          <a:ext cx="743585" cy="408305"/>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14" name="图片 308"/>
        <xdr:cNvPicPr/>
      </xdr:nvPicPr>
      <xdr:blipFill>
        <a:blip r:embed="rId2"/>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15" name="图片 329"/>
        <xdr:cNvPicPr/>
      </xdr:nvPicPr>
      <xdr:blipFill>
        <a:blip r:embed="rId1"/>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262255</xdr:rowOff>
    </xdr:to>
    <xdr:pic>
      <xdr:nvPicPr>
        <xdr:cNvPr id="16" name="Picture 15316" descr="clip_image47879"/>
        <xdr:cNvPicPr/>
      </xdr:nvPicPr>
      <xdr:blipFill>
        <a:blip r:embed="rId1"/>
        <a:stretch>
          <a:fillRect/>
        </a:stretch>
      </xdr:blipFill>
      <xdr:spPr>
        <a:xfrm>
          <a:off x="7048500" y="0"/>
          <a:ext cx="743585" cy="26225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262255</xdr:rowOff>
    </xdr:to>
    <xdr:pic>
      <xdr:nvPicPr>
        <xdr:cNvPr id="17" name="Picture 15347" descr="clip_image47946"/>
        <xdr:cNvPicPr/>
      </xdr:nvPicPr>
      <xdr:blipFill>
        <a:blip r:embed="rId2"/>
        <a:stretch>
          <a:fillRect/>
        </a:stretch>
      </xdr:blipFill>
      <xdr:spPr>
        <a:xfrm>
          <a:off x="7048500" y="0"/>
          <a:ext cx="743585" cy="262255"/>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281940</xdr:rowOff>
    </xdr:to>
    <xdr:pic>
      <xdr:nvPicPr>
        <xdr:cNvPr id="18" name="Picture 15316" descr="clip_image47879"/>
        <xdr:cNvPicPr/>
      </xdr:nvPicPr>
      <xdr:blipFill>
        <a:blip r:embed="rId1"/>
        <a:stretch>
          <a:fillRect/>
        </a:stretch>
      </xdr:blipFill>
      <xdr:spPr>
        <a:xfrm>
          <a:off x="7048500" y="0"/>
          <a:ext cx="727710" cy="28194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281940</xdr:rowOff>
    </xdr:to>
    <xdr:pic>
      <xdr:nvPicPr>
        <xdr:cNvPr id="19" name="Picture 15347" descr="clip_image47946"/>
        <xdr:cNvPicPr/>
      </xdr:nvPicPr>
      <xdr:blipFill>
        <a:blip r:embed="rId2"/>
        <a:stretch>
          <a:fillRect/>
        </a:stretch>
      </xdr:blipFill>
      <xdr:spPr>
        <a:xfrm>
          <a:off x="7048500" y="0"/>
          <a:ext cx="743585" cy="28194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267335</xdr:rowOff>
    </xdr:to>
    <xdr:pic>
      <xdr:nvPicPr>
        <xdr:cNvPr id="20" name="Picture 15316" descr="clip_image47879"/>
        <xdr:cNvPicPr/>
      </xdr:nvPicPr>
      <xdr:blipFill>
        <a:blip r:embed="rId1"/>
        <a:stretch>
          <a:fillRect/>
        </a:stretch>
      </xdr:blipFill>
      <xdr:spPr>
        <a:xfrm>
          <a:off x="7048500" y="0"/>
          <a:ext cx="743585" cy="26733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267335</xdr:rowOff>
    </xdr:to>
    <xdr:pic>
      <xdr:nvPicPr>
        <xdr:cNvPr id="21" name="Picture 15347" descr="clip_image47946"/>
        <xdr:cNvPicPr/>
      </xdr:nvPicPr>
      <xdr:blipFill>
        <a:blip r:embed="rId2"/>
        <a:stretch>
          <a:fillRect/>
        </a:stretch>
      </xdr:blipFill>
      <xdr:spPr>
        <a:xfrm>
          <a:off x="7048500" y="0"/>
          <a:ext cx="743585" cy="267335"/>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281940</xdr:rowOff>
    </xdr:to>
    <xdr:pic>
      <xdr:nvPicPr>
        <xdr:cNvPr id="22" name="Picture 15316" descr="clip_image47879"/>
        <xdr:cNvPicPr/>
      </xdr:nvPicPr>
      <xdr:blipFill>
        <a:blip r:embed="rId1"/>
        <a:stretch>
          <a:fillRect/>
        </a:stretch>
      </xdr:blipFill>
      <xdr:spPr>
        <a:xfrm>
          <a:off x="7048500" y="0"/>
          <a:ext cx="727710" cy="28194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281940</xdr:rowOff>
    </xdr:to>
    <xdr:pic>
      <xdr:nvPicPr>
        <xdr:cNvPr id="23" name="Picture 15347" descr="clip_image47946"/>
        <xdr:cNvPicPr/>
      </xdr:nvPicPr>
      <xdr:blipFill>
        <a:blip r:embed="rId2"/>
        <a:stretch>
          <a:fillRect/>
        </a:stretch>
      </xdr:blipFill>
      <xdr:spPr>
        <a:xfrm>
          <a:off x="7048500" y="0"/>
          <a:ext cx="743585" cy="28194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1</xdr:row>
      <xdr:rowOff>177165</xdr:rowOff>
    </xdr:to>
    <xdr:pic>
      <xdr:nvPicPr>
        <xdr:cNvPr id="24" name="Picture 15316" descr="clip_image47879"/>
        <xdr:cNvPicPr/>
      </xdr:nvPicPr>
      <xdr:blipFill>
        <a:blip r:embed="rId1"/>
        <a:stretch>
          <a:fillRect/>
        </a:stretch>
      </xdr:blipFill>
      <xdr:spPr>
        <a:xfrm>
          <a:off x="7048500" y="0"/>
          <a:ext cx="743585" cy="52006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1</xdr:row>
      <xdr:rowOff>177165</xdr:rowOff>
    </xdr:to>
    <xdr:pic>
      <xdr:nvPicPr>
        <xdr:cNvPr id="25" name="Picture 15347" descr="clip_image47946"/>
        <xdr:cNvPicPr/>
      </xdr:nvPicPr>
      <xdr:blipFill>
        <a:blip r:embed="rId2"/>
        <a:stretch>
          <a:fillRect/>
        </a:stretch>
      </xdr:blipFill>
      <xdr:spPr>
        <a:xfrm>
          <a:off x="7048500" y="0"/>
          <a:ext cx="743585" cy="520065"/>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1</xdr:row>
      <xdr:rowOff>196850</xdr:rowOff>
    </xdr:to>
    <xdr:pic>
      <xdr:nvPicPr>
        <xdr:cNvPr id="26" name="Picture 15316" descr="clip_image47879"/>
        <xdr:cNvPicPr/>
      </xdr:nvPicPr>
      <xdr:blipFill>
        <a:blip r:embed="rId1"/>
        <a:stretch>
          <a:fillRect/>
        </a:stretch>
      </xdr:blipFill>
      <xdr:spPr>
        <a:xfrm>
          <a:off x="7048500" y="0"/>
          <a:ext cx="727710" cy="53975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1</xdr:row>
      <xdr:rowOff>196850</xdr:rowOff>
    </xdr:to>
    <xdr:pic>
      <xdr:nvPicPr>
        <xdr:cNvPr id="27" name="Picture 15347" descr="clip_image47946"/>
        <xdr:cNvPicPr/>
      </xdr:nvPicPr>
      <xdr:blipFill>
        <a:blip r:embed="rId2"/>
        <a:stretch>
          <a:fillRect/>
        </a:stretch>
      </xdr:blipFill>
      <xdr:spPr>
        <a:xfrm>
          <a:off x="7048500" y="0"/>
          <a:ext cx="743585" cy="53975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19685</xdr:rowOff>
    </xdr:to>
    <xdr:pic>
      <xdr:nvPicPr>
        <xdr:cNvPr id="28" name="Picture 15316" descr="clip_image47879"/>
        <xdr:cNvPicPr/>
      </xdr:nvPicPr>
      <xdr:blipFill>
        <a:blip r:embed="rId1"/>
        <a:stretch>
          <a:fillRect/>
        </a:stretch>
      </xdr:blipFill>
      <xdr:spPr>
        <a:xfrm>
          <a:off x="7048500" y="0"/>
          <a:ext cx="743585" cy="1968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19685</xdr:rowOff>
    </xdr:to>
    <xdr:pic>
      <xdr:nvPicPr>
        <xdr:cNvPr id="29" name="Picture 15347" descr="clip_image47946"/>
        <xdr:cNvPicPr/>
      </xdr:nvPicPr>
      <xdr:blipFill>
        <a:blip r:embed="rId2"/>
        <a:stretch>
          <a:fillRect/>
        </a:stretch>
      </xdr:blipFill>
      <xdr:spPr>
        <a:xfrm>
          <a:off x="7048500" y="0"/>
          <a:ext cx="743585" cy="19685"/>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29210</xdr:rowOff>
    </xdr:to>
    <xdr:pic>
      <xdr:nvPicPr>
        <xdr:cNvPr id="30" name="Picture 15316" descr="clip_image47879"/>
        <xdr:cNvPicPr/>
      </xdr:nvPicPr>
      <xdr:blipFill>
        <a:blip r:embed="rId1"/>
        <a:stretch>
          <a:fillRect/>
        </a:stretch>
      </xdr:blipFill>
      <xdr:spPr>
        <a:xfrm>
          <a:off x="7048500" y="0"/>
          <a:ext cx="727710" cy="2921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29210</xdr:rowOff>
    </xdr:to>
    <xdr:pic>
      <xdr:nvPicPr>
        <xdr:cNvPr id="31" name="Picture 15347" descr="clip_image47946"/>
        <xdr:cNvPicPr/>
      </xdr:nvPicPr>
      <xdr:blipFill>
        <a:blip r:embed="rId2"/>
        <a:stretch>
          <a:fillRect/>
        </a:stretch>
      </xdr:blipFill>
      <xdr:spPr>
        <a:xfrm>
          <a:off x="7048500" y="0"/>
          <a:ext cx="743585" cy="2921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29210</xdr:rowOff>
    </xdr:to>
    <xdr:pic>
      <xdr:nvPicPr>
        <xdr:cNvPr id="32" name="Picture 15316" descr="clip_image47879"/>
        <xdr:cNvPicPr>
          <a:picLocks noChangeAspect="1"/>
        </xdr:cNvPicPr>
      </xdr:nvPicPr>
      <xdr:blipFill>
        <a:blip r:embed="rId1"/>
        <a:stretch>
          <a:fillRect/>
        </a:stretch>
      </xdr:blipFill>
      <xdr:spPr>
        <a:xfrm>
          <a:off x="7048500" y="0"/>
          <a:ext cx="746760" cy="2921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29210</xdr:rowOff>
    </xdr:to>
    <xdr:pic>
      <xdr:nvPicPr>
        <xdr:cNvPr id="33" name="Picture 15347" descr="clip_image47946"/>
        <xdr:cNvPicPr>
          <a:picLocks noChangeAspect="1"/>
        </xdr:cNvPicPr>
      </xdr:nvPicPr>
      <xdr:blipFill>
        <a:blip r:embed="rId2"/>
        <a:stretch>
          <a:fillRect/>
        </a:stretch>
      </xdr:blipFill>
      <xdr:spPr>
        <a:xfrm>
          <a:off x="7048500" y="0"/>
          <a:ext cx="746760" cy="29210"/>
        </a:xfrm>
        <a:prstGeom prst="rect">
          <a:avLst/>
        </a:prstGeom>
        <a:noFill/>
        <a:ln w="9525">
          <a:noFill/>
        </a:ln>
      </xdr:spPr>
    </xdr:pic>
    <xdr:clientData/>
  </xdr:twoCellAnchor>
  <xdr:twoCellAnchor editAs="oneCell">
    <xdr:from>
      <xdr:col>5</xdr:col>
      <xdr:colOff>0</xdr:colOff>
      <xdr:row>0</xdr:row>
      <xdr:rowOff>0</xdr:rowOff>
    </xdr:from>
    <xdr:to>
      <xdr:col>6</xdr:col>
      <xdr:colOff>372745</xdr:colOff>
      <xdr:row>0</xdr:row>
      <xdr:rowOff>29210</xdr:rowOff>
    </xdr:to>
    <xdr:pic>
      <xdr:nvPicPr>
        <xdr:cNvPr id="34" name="Picture 15316" descr="clip_image47879"/>
        <xdr:cNvPicPr>
          <a:picLocks noChangeAspect="1"/>
        </xdr:cNvPicPr>
      </xdr:nvPicPr>
      <xdr:blipFill>
        <a:blip r:embed="rId1"/>
        <a:stretch>
          <a:fillRect/>
        </a:stretch>
      </xdr:blipFill>
      <xdr:spPr>
        <a:xfrm>
          <a:off x="7048500" y="0"/>
          <a:ext cx="730885" cy="2921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29210</xdr:rowOff>
    </xdr:to>
    <xdr:pic>
      <xdr:nvPicPr>
        <xdr:cNvPr id="35" name="Picture 15347" descr="clip_image47946"/>
        <xdr:cNvPicPr>
          <a:picLocks noChangeAspect="1"/>
        </xdr:cNvPicPr>
      </xdr:nvPicPr>
      <xdr:blipFill>
        <a:blip r:embed="rId2"/>
        <a:stretch>
          <a:fillRect/>
        </a:stretch>
      </xdr:blipFill>
      <xdr:spPr>
        <a:xfrm>
          <a:off x="7048500" y="0"/>
          <a:ext cx="746760" cy="2921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29210</xdr:rowOff>
    </xdr:to>
    <xdr:pic>
      <xdr:nvPicPr>
        <xdr:cNvPr id="36" name="图片 35"/>
        <xdr:cNvPicPr/>
      </xdr:nvPicPr>
      <xdr:blipFill>
        <a:blip r:embed="rId2"/>
        <a:stretch>
          <a:fillRect/>
        </a:stretch>
      </xdr:blipFill>
      <xdr:spPr>
        <a:xfrm>
          <a:off x="7048500" y="0"/>
          <a:ext cx="746760" cy="29210"/>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29210</xdr:rowOff>
    </xdr:to>
    <xdr:pic>
      <xdr:nvPicPr>
        <xdr:cNvPr id="37" name="图片 36"/>
        <xdr:cNvPicPr/>
      </xdr:nvPicPr>
      <xdr:blipFill>
        <a:blip r:embed="rId1"/>
        <a:stretch>
          <a:fillRect/>
        </a:stretch>
      </xdr:blipFill>
      <xdr:spPr>
        <a:xfrm>
          <a:off x="7048500" y="0"/>
          <a:ext cx="727710" cy="2921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29210</xdr:rowOff>
    </xdr:to>
    <xdr:pic>
      <xdr:nvPicPr>
        <xdr:cNvPr id="38" name="图片 37"/>
        <xdr:cNvPicPr/>
      </xdr:nvPicPr>
      <xdr:blipFill>
        <a:blip r:embed="rId2"/>
        <a:stretch>
          <a:fillRect/>
        </a:stretch>
      </xdr:blipFill>
      <xdr:spPr>
        <a:xfrm>
          <a:off x="7048500" y="0"/>
          <a:ext cx="746760" cy="2921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29210</xdr:rowOff>
    </xdr:to>
    <xdr:pic>
      <xdr:nvPicPr>
        <xdr:cNvPr id="39" name="图片 38"/>
        <xdr:cNvPicPr/>
      </xdr:nvPicPr>
      <xdr:blipFill>
        <a:blip r:embed="rId1"/>
        <a:stretch>
          <a:fillRect/>
        </a:stretch>
      </xdr:blipFill>
      <xdr:spPr>
        <a:xfrm>
          <a:off x="7048500" y="0"/>
          <a:ext cx="746760" cy="2921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29210</xdr:rowOff>
    </xdr:to>
    <xdr:pic>
      <xdr:nvPicPr>
        <xdr:cNvPr id="40" name="Picture 15316" descr="clip_image47879"/>
        <xdr:cNvPicPr>
          <a:picLocks noChangeAspect="1"/>
        </xdr:cNvPicPr>
      </xdr:nvPicPr>
      <xdr:blipFill>
        <a:blip r:embed="rId1"/>
        <a:stretch>
          <a:fillRect/>
        </a:stretch>
      </xdr:blipFill>
      <xdr:spPr>
        <a:xfrm>
          <a:off x="7048500" y="0"/>
          <a:ext cx="746760" cy="2921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29210</xdr:rowOff>
    </xdr:to>
    <xdr:pic>
      <xdr:nvPicPr>
        <xdr:cNvPr id="41" name="Picture 15347" descr="clip_image47946"/>
        <xdr:cNvPicPr>
          <a:picLocks noChangeAspect="1"/>
        </xdr:cNvPicPr>
      </xdr:nvPicPr>
      <xdr:blipFill>
        <a:blip r:embed="rId2"/>
        <a:stretch>
          <a:fillRect/>
        </a:stretch>
      </xdr:blipFill>
      <xdr:spPr>
        <a:xfrm>
          <a:off x="7048500" y="0"/>
          <a:ext cx="746760" cy="2921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42" name="图片 489"/>
        <xdr:cNvPicPr/>
      </xdr:nvPicPr>
      <xdr:blipFill>
        <a:blip r:embed="rId2"/>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43" name="图片 510"/>
        <xdr:cNvPicPr/>
      </xdr:nvPicPr>
      <xdr:blipFill>
        <a:blip r:embed="rId1"/>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44" name="Picture 15316" descr="clip_image47879"/>
        <xdr:cNvPicPr>
          <a:picLocks noChangeAspect="1"/>
        </xdr:cNvPicPr>
      </xdr:nvPicPr>
      <xdr:blipFill>
        <a:blip r:embed="rId1"/>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45" name="Picture 15347" descr="clip_image47946"/>
        <xdr:cNvPicPr>
          <a:picLocks noChangeAspect="1"/>
        </xdr:cNvPicPr>
      </xdr:nvPicPr>
      <xdr:blipFill>
        <a:blip r:embed="rId2"/>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372745</xdr:colOff>
      <xdr:row>0</xdr:row>
      <xdr:rowOff>24130</xdr:rowOff>
    </xdr:to>
    <xdr:pic>
      <xdr:nvPicPr>
        <xdr:cNvPr id="46" name="Picture 15316" descr="clip_image47879"/>
        <xdr:cNvPicPr>
          <a:picLocks noChangeAspect="1"/>
        </xdr:cNvPicPr>
      </xdr:nvPicPr>
      <xdr:blipFill>
        <a:blip r:embed="rId1"/>
        <a:stretch>
          <a:fillRect/>
        </a:stretch>
      </xdr:blipFill>
      <xdr:spPr>
        <a:xfrm>
          <a:off x="7048500" y="0"/>
          <a:ext cx="730885"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47" name="Picture 15347" descr="clip_image47946"/>
        <xdr:cNvPicPr>
          <a:picLocks noChangeAspect="1"/>
        </xdr:cNvPicPr>
      </xdr:nvPicPr>
      <xdr:blipFill>
        <a:blip r:embed="rId2"/>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14605</xdr:rowOff>
    </xdr:to>
    <xdr:pic>
      <xdr:nvPicPr>
        <xdr:cNvPr id="48" name="Picture 15316" descr="clip_image47879"/>
        <xdr:cNvPicPr/>
      </xdr:nvPicPr>
      <xdr:blipFill>
        <a:blip r:embed="rId1"/>
        <a:stretch>
          <a:fillRect/>
        </a:stretch>
      </xdr:blipFill>
      <xdr:spPr>
        <a:xfrm>
          <a:off x="7048500" y="0"/>
          <a:ext cx="743585" cy="1460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14605</xdr:rowOff>
    </xdr:to>
    <xdr:pic>
      <xdr:nvPicPr>
        <xdr:cNvPr id="49" name="Picture 15347" descr="clip_image47946"/>
        <xdr:cNvPicPr/>
      </xdr:nvPicPr>
      <xdr:blipFill>
        <a:blip r:embed="rId2"/>
        <a:stretch>
          <a:fillRect/>
        </a:stretch>
      </xdr:blipFill>
      <xdr:spPr>
        <a:xfrm>
          <a:off x="7048500" y="0"/>
          <a:ext cx="743585" cy="14605"/>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29210</xdr:rowOff>
    </xdr:to>
    <xdr:pic>
      <xdr:nvPicPr>
        <xdr:cNvPr id="50" name="Picture 15316" descr="clip_image47879"/>
        <xdr:cNvPicPr/>
      </xdr:nvPicPr>
      <xdr:blipFill>
        <a:blip r:embed="rId1"/>
        <a:stretch>
          <a:fillRect/>
        </a:stretch>
      </xdr:blipFill>
      <xdr:spPr>
        <a:xfrm>
          <a:off x="7048500" y="0"/>
          <a:ext cx="727710" cy="2921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29210</xdr:rowOff>
    </xdr:to>
    <xdr:pic>
      <xdr:nvPicPr>
        <xdr:cNvPr id="51" name="Picture 15347" descr="clip_image47946"/>
        <xdr:cNvPicPr/>
      </xdr:nvPicPr>
      <xdr:blipFill>
        <a:blip r:embed="rId2"/>
        <a:stretch>
          <a:fillRect/>
        </a:stretch>
      </xdr:blipFill>
      <xdr:spPr>
        <a:xfrm>
          <a:off x="7048500" y="0"/>
          <a:ext cx="743585" cy="2921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146050</xdr:rowOff>
    </xdr:to>
    <xdr:pic>
      <xdr:nvPicPr>
        <xdr:cNvPr id="52" name="Picture 15316" descr="clip_image47879"/>
        <xdr:cNvPicPr/>
      </xdr:nvPicPr>
      <xdr:blipFill>
        <a:blip r:embed="rId1"/>
        <a:stretch>
          <a:fillRect/>
        </a:stretch>
      </xdr:blipFill>
      <xdr:spPr>
        <a:xfrm>
          <a:off x="7048500" y="0"/>
          <a:ext cx="743585" cy="14605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146050</xdr:rowOff>
    </xdr:to>
    <xdr:pic>
      <xdr:nvPicPr>
        <xdr:cNvPr id="53" name="Picture 15347" descr="clip_image47946"/>
        <xdr:cNvPicPr/>
      </xdr:nvPicPr>
      <xdr:blipFill>
        <a:blip r:embed="rId2"/>
        <a:stretch>
          <a:fillRect/>
        </a:stretch>
      </xdr:blipFill>
      <xdr:spPr>
        <a:xfrm>
          <a:off x="7048500" y="0"/>
          <a:ext cx="743585" cy="146050"/>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160655</xdr:rowOff>
    </xdr:to>
    <xdr:pic>
      <xdr:nvPicPr>
        <xdr:cNvPr id="54" name="Picture 15316" descr="clip_image47879"/>
        <xdr:cNvPicPr/>
      </xdr:nvPicPr>
      <xdr:blipFill>
        <a:blip r:embed="rId1"/>
        <a:stretch>
          <a:fillRect/>
        </a:stretch>
      </xdr:blipFill>
      <xdr:spPr>
        <a:xfrm>
          <a:off x="7048500" y="0"/>
          <a:ext cx="727710" cy="16065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160655</xdr:rowOff>
    </xdr:to>
    <xdr:pic>
      <xdr:nvPicPr>
        <xdr:cNvPr id="55" name="Picture 15347" descr="clip_image47946"/>
        <xdr:cNvPicPr/>
      </xdr:nvPicPr>
      <xdr:blipFill>
        <a:blip r:embed="rId2"/>
        <a:stretch>
          <a:fillRect/>
        </a:stretch>
      </xdr:blipFill>
      <xdr:spPr>
        <a:xfrm>
          <a:off x="7048500" y="0"/>
          <a:ext cx="743585" cy="160655"/>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56" name="图片 55"/>
        <xdr:cNvPicPr/>
      </xdr:nvPicPr>
      <xdr:blipFill>
        <a:blip r:embed="rId2"/>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24130</xdr:rowOff>
    </xdr:to>
    <xdr:pic>
      <xdr:nvPicPr>
        <xdr:cNvPr id="57" name="图片 56"/>
        <xdr:cNvPicPr/>
      </xdr:nvPicPr>
      <xdr:blipFill>
        <a:blip r:embed="rId1"/>
        <a:stretch>
          <a:fillRect/>
        </a:stretch>
      </xdr:blipFill>
      <xdr:spPr>
        <a:xfrm>
          <a:off x="7048500" y="0"/>
          <a:ext cx="72771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58" name="图片 57"/>
        <xdr:cNvPicPr/>
      </xdr:nvPicPr>
      <xdr:blipFill>
        <a:blip r:embed="rId2"/>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59" name="图片 58"/>
        <xdr:cNvPicPr/>
      </xdr:nvPicPr>
      <xdr:blipFill>
        <a:blip r:embed="rId1"/>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60" name="Picture 15316" descr="clip_image47879"/>
        <xdr:cNvPicPr>
          <a:picLocks noChangeAspect="1"/>
        </xdr:cNvPicPr>
      </xdr:nvPicPr>
      <xdr:blipFill>
        <a:blip r:embed="rId1"/>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61" name="Picture 15347" descr="clip_image47946"/>
        <xdr:cNvPicPr>
          <a:picLocks noChangeAspect="1"/>
        </xdr:cNvPicPr>
      </xdr:nvPicPr>
      <xdr:blipFill>
        <a:blip r:embed="rId2"/>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62" name="图片 308"/>
        <xdr:cNvPicPr/>
      </xdr:nvPicPr>
      <xdr:blipFill>
        <a:blip r:embed="rId2"/>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63" name="图片 329"/>
        <xdr:cNvPicPr/>
      </xdr:nvPicPr>
      <xdr:blipFill>
        <a:blip r:embed="rId1"/>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64" name="Picture 15316" descr="clip_image47879"/>
        <xdr:cNvPicPr>
          <a:picLocks noChangeAspect="1"/>
        </xdr:cNvPicPr>
      </xdr:nvPicPr>
      <xdr:blipFill>
        <a:blip r:embed="rId1"/>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65" name="Picture 15347" descr="clip_image47946"/>
        <xdr:cNvPicPr>
          <a:picLocks noChangeAspect="1"/>
        </xdr:cNvPicPr>
      </xdr:nvPicPr>
      <xdr:blipFill>
        <a:blip r:embed="rId2"/>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19685</xdr:rowOff>
    </xdr:to>
    <xdr:pic>
      <xdr:nvPicPr>
        <xdr:cNvPr id="66" name="Picture 15316" descr="clip_image47879"/>
        <xdr:cNvPicPr/>
      </xdr:nvPicPr>
      <xdr:blipFill>
        <a:blip r:embed="rId1"/>
        <a:stretch>
          <a:fillRect/>
        </a:stretch>
      </xdr:blipFill>
      <xdr:spPr>
        <a:xfrm>
          <a:off x="7048500" y="0"/>
          <a:ext cx="743585" cy="1968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19685</xdr:rowOff>
    </xdr:to>
    <xdr:pic>
      <xdr:nvPicPr>
        <xdr:cNvPr id="67" name="Picture 15347" descr="clip_image47946"/>
        <xdr:cNvPicPr/>
      </xdr:nvPicPr>
      <xdr:blipFill>
        <a:blip r:embed="rId2"/>
        <a:stretch>
          <a:fillRect/>
        </a:stretch>
      </xdr:blipFill>
      <xdr:spPr>
        <a:xfrm>
          <a:off x="7048500" y="0"/>
          <a:ext cx="743585" cy="19685"/>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34290</xdr:rowOff>
    </xdr:to>
    <xdr:pic>
      <xdr:nvPicPr>
        <xdr:cNvPr id="68" name="Picture 15316" descr="clip_image47879"/>
        <xdr:cNvPicPr/>
      </xdr:nvPicPr>
      <xdr:blipFill>
        <a:blip r:embed="rId1"/>
        <a:stretch>
          <a:fillRect/>
        </a:stretch>
      </xdr:blipFill>
      <xdr:spPr>
        <a:xfrm>
          <a:off x="7048500" y="0"/>
          <a:ext cx="727710" cy="3429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34290</xdr:rowOff>
    </xdr:to>
    <xdr:pic>
      <xdr:nvPicPr>
        <xdr:cNvPr id="69" name="Picture 15347" descr="clip_image47946"/>
        <xdr:cNvPicPr/>
      </xdr:nvPicPr>
      <xdr:blipFill>
        <a:blip r:embed="rId2"/>
        <a:stretch>
          <a:fillRect/>
        </a:stretch>
      </xdr:blipFill>
      <xdr:spPr>
        <a:xfrm>
          <a:off x="7048500" y="0"/>
          <a:ext cx="743585" cy="34290"/>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24130</xdr:rowOff>
    </xdr:to>
    <xdr:pic>
      <xdr:nvPicPr>
        <xdr:cNvPr id="70" name="图片 483" descr="2"/>
        <xdr:cNvPicPr/>
      </xdr:nvPicPr>
      <xdr:blipFill>
        <a:blip r:embed="rId1"/>
        <a:stretch>
          <a:fillRect/>
        </a:stretch>
      </xdr:blipFill>
      <xdr:spPr>
        <a:xfrm>
          <a:off x="7048500" y="0"/>
          <a:ext cx="727710" cy="2413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14605</xdr:rowOff>
    </xdr:to>
    <xdr:pic>
      <xdr:nvPicPr>
        <xdr:cNvPr id="71" name="Picture 15316" descr="clip_image47879"/>
        <xdr:cNvPicPr/>
      </xdr:nvPicPr>
      <xdr:blipFill>
        <a:blip r:embed="rId1"/>
        <a:stretch>
          <a:fillRect/>
        </a:stretch>
      </xdr:blipFill>
      <xdr:spPr>
        <a:xfrm>
          <a:off x="7048500" y="0"/>
          <a:ext cx="743585" cy="1460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14605</xdr:rowOff>
    </xdr:to>
    <xdr:pic>
      <xdr:nvPicPr>
        <xdr:cNvPr id="72" name="Picture 15347" descr="clip_image47946"/>
        <xdr:cNvPicPr/>
      </xdr:nvPicPr>
      <xdr:blipFill>
        <a:blip r:embed="rId2"/>
        <a:stretch>
          <a:fillRect/>
        </a:stretch>
      </xdr:blipFill>
      <xdr:spPr>
        <a:xfrm>
          <a:off x="7048500" y="0"/>
          <a:ext cx="743585" cy="14605"/>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29210</xdr:rowOff>
    </xdr:to>
    <xdr:pic>
      <xdr:nvPicPr>
        <xdr:cNvPr id="73" name="Picture 15316" descr="clip_image47879"/>
        <xdr:cNvPicPr/>
      </xdr:nvPicPr>
      <xdr:blipFill>
        <a:blip r:embed="rId1"/>
        <a:stretch>
          <a:fillRect/>
        </a:stretch>
      </xdr:blipFill>
      <xdr:spPr>
        <a:xfrm>
          <a:off x="7048500" y="0"/>
          <a:ext cx="727710" cy="2921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29210</xdr:rowOff>
    </xdr:to>
    <xdr:pic>
      <xdr:nvPicPr>
        <xdr:cNvPr id="74" name="Picture 15347" descr="clip_image47946"/>
        <xdr:cNvPicPr/>
      </xdr:nvPicPr>
      <xdr:blipFill>
        <a:blip r:embed="rId2"/>
        <a:stretch>
          <a:fillRect/>
        </a:stretch>
      </xdr:blipFill>
      <xdr:spPr>
        <a:xfrm>
          <a:off x="7048500" y="0"/>
          <a:ext cx="743585" cy="2921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146050</xdr:rowOff>
    </xdr:to>
    <xdr:pic>
      <xdr:nvPicPr>
        <xdr:cNvPr id="75" name="Picture 15316" descr="clip_image47879"/>
        <xdr:cNvPicPr/>
      </xdr:nvPicPr>
      <xdr:blipFill>
        <a:blip r:embed="rId1"/>
        <a:stretch>
          <a:fillRect/>
        </a:stretch>
      </xdr:blipFill>
      <xdr:spPr>
        <a:xfrm>
          <a:off x="7048500" y="0"/>
          <a:ext cx="743585" cy="14605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146050</xdr:rowOff>
    </xdr:to>
    <xdr:pic>
      <xdr:nvPicPr>
        <xdr:cNvPr id="76" name="Picture 15347" descr="clip_image47946"/>
        <xdr:cNvPicPr/>
      </xdr:nvPicPr>
      <xdr:blipFill>
        <a:blip r:embed="rId2"/>
        <a:stretch>
          <a:fillRect/>
        </a:stretch>
      </xdr:blipFill>
      <xdr:spPr>
        <a:xfrm>
          <a:off x="7048500" y="0"/>
          <a:ext cx="743585" cy="146050"/>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160655</xdr:rowOff>
    </xdr:to>
    <xdr:pic>
      <xdr:nvPicPr>
        <xdr:cNvPr id="77" name="Picture 15316" descr="clip_image47879"/>
        <xdr:cNvPicPr/>
      </xdr:nvPicPr>
      <xdr:blipFill>
        <a:blip r:embed="rId1"/>
        <a:stretch>
          <a:fillRect/>
        </a:stretch>
      </xdr:blipFill>
      <xdr:spPr>
        <a:xfrm>
          <a:off x="7048500" y="0"/>
          <a:ext cx="727710" cy="16065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160655</xdr:rowOff>
    </xdr:to>
    <xdr:pic>
      <xdr:nvPicPr>
        <xdr:cNvPr id="78" name="Picture 15347" descr="clip_image47946"/>
        <xdr:cNvPicPr/>
      </xdr:nvPicPr>
      <xdr:blipFill>
        <a:blip r:embed="rId2"/>
        <a:stretch>
          <a:fillRect/>
        </a:stretch>
      </xdr:blipFill>
      <xdr:spPr>
        <a:xfrm>
          <a:off x="7048500" y="0"/>
          <a:ext cx="743585" cy="16065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hyperlink" Target="https://www.so.com/link?m=eprJD9l6jExPR4dyzjgdV6uAIpzUaaqKKyI6K/JUiMNgcZnen3DdKhDksDUuw+opF1/XqwjKORKqUwaKhZcfdw104ac1JGmxluHg4coq3sMg47ocfuifMP9NPghAR4TxivNK1jxPo8ez2PumZl97SLZSmytLqLswh4Oj2l5AoZ324AE/XKdpB7n86Ss0+P6Gvn238QvpVsw8QhxOH6evnOzxZ4oyZg9taiabmR0a9ZjYb94XvtdlmHgNYlGCCQYXrCd0Cogxn5/IOzCqWJVSzr21Olwc=" TargetMode="Externa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
    <pageSetUpPr fitToPage="1"/>
  </sheetPr>
  <dimension ref="A1:R75"/>
  <sheetViews>
    <sheetView view="pageBreakPreview" zoomScale="70" zoomScaleNormal="75" topLeftCell="B49" workbookViewId="0">
      <selection activeCell="H51" sqref="H51"/>
    </sheetView>
  </sheetViews>
  <sheetFormatPr defaultColWidth="8.8" defaultRowHeight="18"/>
  <cols>
    <col min="1" max="1" width="6.70833333333333" style="84" customWidth="1"/>
    <col min="2" max="2" width="22.7083333333333" style="85" customWidth="1"/>
    <col min="3" max="3" width="7.75" style="162" customWidth="1"/>
    <col min="4" max="4" width="6" style="87" customWidth="1"/>
    <col min="5" max="5" width="42.325" style="85" customWidth="1"/>
    <col min="6" max="6" width="9.875" style="88" customWidth="1"/>
    <col min="7" max="7" width="10.375" style="88" customWidth="1"/>
    <col min="8" max="8" width="9.375" style="88" customWidth="1"/>
    <col min="9" max="9" width="10.125" style="163" customWidth="1"/>
    <col min="10" max="10" width="9.875" style="163" customWidth="1"/>
    <col min="11" max="11" width="10.25" style="163" customWidth="1"/>
    <col min="12" max="12" width="10" style="163" customWidth="1"/>
    <col min="13" max="13" width="35.425" style="85" customWidth="1"/>
    <col min="14" max="14" width="16.875" style="84" customWidth="1"/>
    <col min="15" max="15" width="9.25" style="84" customWidth="1"/>
    <col min="16" max="16" width="12.75" style="87" customWidth="1"/>
    <col min="17" max="17" width="8.23333333333333" style="84" customWidth="1"/>
    <col min="18" max="16384" width="8.8" style="87"/>
  </cols>
  <sheetData>
    <row r="1" spans="1:2">
      <c r="A1" s="226" t="s">
        <v>0</v>
      </c>
      <c r="B1" s="226"/>
    </row>
    <row r="2" s="70" customFormat="1" ht="31" customHeight="1" spans="1:17">
      <c r="A2" s="90" t="s">
        <v>1</v>
      </c>
      <c r="B2" s="91"/>
      <c r="C2" s="90"/>
      <c r="D2" s="90"/>
      <c r="E2" s="91"/>
      <c r="F2" s="90"/>
      <c r="G2" s="90"/>
      <c r="H2" s="90"/>
      <c r="I2" s="90"/>
      <c r="J2" s="90"/>
      <c r="K2" s="90"/>
      <c r="L2" s="90"/>
      <c r="M2" s="90"/>
      <c r="N2" s="90"/>
      <c r="O2" s="90"/>
      <c r="P2" s="90"/>
      <c r="Q2" s="90"/>
    </row>
    <row r="3" s="71" customFormat="1" ht="48" customHeight="1" spans="1:17">
      <c r="A3" s="92" t="s">
        <v>2</v>
      </c>
      <c r="B3" s="227" t="s">
        <v>3</v>
      </c>
      <c r="C3" s="94" t="s">
        <v>4</v>
      </c>
      <c r="D3" s="95" t="s">
        <v>5</v>
      </c>
      <c r="E3" s="95" t="s">
        <v>6</v>
      </c>
      <c r="F3" s="96" t="s">
        <v>7</v>
      </c>
      <c r="G3" s="96" t="s">
        <v>8</v>
      </c>
      <c r="H3" s="166" t="s">
        <v>9</v>
      </c>
      <c r="I3" s="196" t="s">
        <v>10</v>
      </c>
      <c r="J3" s="197"/>
      <c r="K3" s="197"/>
      <c r="L3" s="198"/>
      <c r="M3" s="97" t="s">
        <v>11</v>
      </c>
      <c r="N3" s="95" t="s">
        <v>12</v>
      </c>
      <c r="O3" s="139" t="s">
        <v>13</v>
      </c>
      <c r="P3" s="95" t="s">
        <v>14</v>
      </c>
      <c r="Q3" s="95" t="s">
        <v>15</v>
      </c>
    </row>
    <row r="4" s="71" customFormat="1" ht="55" customHeight="1" spans="1:17">
      <c r="A4" s="98"/>
      <c r="B4" s="97"/>
      <c r="C4" s="100"/>
      <c r="D4" s="101"/>
      <c r="E4" s="97"/>
      <c r="F4" s="96"/>
      <c r="G4" s="166"/>
      <c r="H4" s="166"/>
      <c r="I4" s="96" t="s">
        <v>16</v>
      </c>
      <c r="J4" s="96" t="s">
        <v>17</v>
      </c>
      <c r="K4" s="96" t="s">
        <v>18</v>
      </c>
      <c r="L4" s="96" t="s">
        <v>19</v>
      </c>
      <c r="M4" s="97"/>
      <c r="N4" s="97"/>
      <c r="O4" s="199"/>
      <c r="P4" s="97"/>
      <c r="Q4" s="97"/>
    </row>
    <row r="5" s="158" customFormat="1" ht="32" hidden="1" customHeight="1" spans="1:17">
      <c r="A5" s="168"/>
      <c r="B5" s="104" t="s">
        <v>20</v>
      </c>
      <c r="C5" s="169">
        <f>C6+C37+C65+C72</f>
        <v>55</v>
      </c>
      <c r="D5" s="170"/>
      <c r="E5" s="107"/>
      <c r="F5" s="171">
        <f>F6+F37+F65+F72</f>
        <v>1423670.25</v>
      </c>
      <c r="G5" s="171">
        <f t="shared" ref="G5:L5" si="0">G6+G37+G65+G72</f>
        <v>351166.37</v>
      </c>
      <c r="H5" s="171">
        <f t="shared" si="0"/>
        <v>375006</v>
      </c>
      <c r="I5" s="171">
        <f t="shared" si="0"/>
        <v>71065</v>
      </c>
      <c r="J5" s="171">
        <f t="shared" si="0"/>
        <v>120633</v>
      </c>
      <c r="K5" s="171">
        <f t="shared" si="0"/>
        <v>108217</v>
      </c>
      <c r="L5" s="171">
        <f t="shared" si="0"/>
        <v>75091</v>
      </c>
      <c r="M5" s="106"/>
      <c r="N5" s="106"/>
      <c r="O5" s="200"/>
      <c r="P5" s="106"/>
      <c r="Q5" s="106"/>
    </row>
    <row r="6" s="73" customFormat="1" ht="31" hidden="1" customHeight="1" spans="1:17">
      <c r="A6" s="110" t="s">
        <v>21</v>
      </c>
      <c r="B6" s="111" t="s">
        <v>22</v>
      </c>
      <c r="C6" s="112">
        <f>C7+C11+C16+C33</f>
        <v>26</v>
      </c>
      <c r="D6" s="110"/>
      <c r="E6" s="111"/>
      <c r="F6" s="114">
        <f>F7+F11+F16+F33</f>
        <v>885537.08</v>
      </c>
      <c r="G6" s="114">
        <f t="shared" ref="G6:L6" si="1">G7+G11+G16+G33</f>
        <v>231267</v>
      </c>
      <c r="H6" s="114">
        <f t="shared" si="1"/>
        <v>196948</v>
      </c>
      <c r="I6" s="114">
        <f t="shared" si="1"/>
        <v>34561</v>
      </c>
      <c r="J6" s="114">
        <f t="shared" si="1"/>
        <v>56425</v>
      </c>
      <c r="K6" s="114">
        <f t="shared" si="1"/>
        <v>65725</v>
      </c>
      <c r="L6" s="114">
        <f t="shared" si="1"/>
        <v>40237</v>
      </c>
      <c r="M6" s="110"/>
      <c r="N6" s="110"/>
      <c r="O6" s="110"/>
      <c r="P6" s="110"/>
      <c r="Q6" s="110"/>
    </row>
    <row r="7" s="223" customFormat="1" ht="34" hidden="1" customHeight="1" spans="1:17">
      <c r="A7" s="115" t="s">
        <v>23</v>
      </c>
      <c r="B7" s="116" t="s">
        <v>24</v>
      </c>
      <c r="C7" s="117">
        <f>A10</f>
        <v>3</v>
      </c>
      <c r="D7" s="211"/>
      <c r="E7" s="228"/>
      <c r="F7" s="119">
        <f>SUM(F8:F10)</f>
        <v>410170</v>
      </c>
      <c r="G7" s="119">
        <f t="shared" ref="G7:L7" si="2">SUM(G8:G10)</f>
        <v>35554</v>
      </c>
      <c r="H7" s="119">
        <f t="shared" si="2"/>
        <v>59400</v>
      </c>
      <c r="I7" s="119">
        <f t="shared" si="2"/>
        <v>10900</v>
      </c>
      <c r="J7" s="119">
        <f t="shared" si="2"/>
        <v>16100</v>
      </c>
      <c r="K7" s="119">
        <f t="shared" si="2"/>
        <v>17500</v>
      </c>
      <c r="L7" s="119">
        <f t="shared" si="2"/>
        <v>14900</v>
      </c>
      <c r="M7" s="242"/>
      <c r="N7" s="243"/>
      <c r="O7" s="115"/>
      <c r="P7" s="115"/>
      <c r="Q7" s="115"/>
    </row>
    <row r="8" s="143" customFormat="1" ht="90" hidden="1" customHeight="1" spans="1:17">
      <c r="A8" s="16">
        <v>1</v>
      </c>
      <c r="B8" s="21" t="s">
        <v>25</v>
      </c>
      <c r="C8" s="16" t="s">
        <v>26</v>
      </c>
      <c r="D8" s="17" t="s">
        <v>27</v>
      </c>
      <c r="E8" s="121" t="s">
        <v>28</v>
      </c>
      <c r="F8" s="17">
        <v>375685</v>
      </c>
      <c r="G8" s="17">
        <v>33100</v>
      </c>
      <c r="H8" s="123">
        <v>43800</v>
      </c>
      <c r="I8" s="123">
        <v>8700</v>
      </c>
      <c r="J8" s="123">
        <v>10900</v>
      </c>
      <c r="K8" s="123">
        <v>13300</v>
      </c>
      <c r="L8" s="123">
        <v>10900</v>
      </c>
      <c r="M8" s="201" t="s">
        <v>29</v>
      </c>
      <c r="N8" s="17" t="s">
        <v>30</v>
      </c>
      <c r="O8" s="19" t="s">
        <v>31</v>
      </c>
      <c r="P8" s="16" t="s">
        <v>32</v>
      </c>
      <c r="Q8" s="19"/>
    </row>
    <row r="9" s="74" customFormat="1" ht="90" hidden="1" customHeight="1" spans="1:17">
      <c r="A9" s="16">
        <v>2</v>
      </c>
      <c r="B9" s="21" t="s">
        <v>33</v>
      </c>
      <c r="C9" s="229" t="s">
        <v>34</v>
      </c>
      <c r="D9" s="17" t="s">
        <v>35</v>
      </c>
      <c r="E9" s="121" t="s">
        <v>36</v>
      </c>
      <c r="F9" s="17">
        <v>33600</v>
      </c>
      <c r="G9" s="17">
        <v>2169</v>
      </c>
      <c r="H9" s="123">
        <v>15000</v>
      </c>
      <c r="I9" s="123">
        <v>2000</v>
      </c>
      <c r="J9" s="123">
        <v>5000</v>
      </c>
      <c r="K9" s="123">
        <v>4000</v>
      </c>
      <c r="L9" s="123">
        <v>4000</v>
      </c>
      <c r="M9" s="244" t="s">
        <v>37</v>
      </c>
      <c r="N9" s="17" t="s">
        <v>38</v>
      </c>
      <c r="O9" s="19" t="s">
        <v>31</v>
      </c>
      <c r="P9" s="16" t="s">
        <v>39</v>
      </c>
      <c r="Q9" s="211"/>
    </row>
    <row r="10" s="74" customFormat="1" ht="67" customHeight="1" spans="1:18">
      <c r="A10" s="16">
        <v>3</v>
      </c>
      <c r="B10" s="21" t="s">
        <v>40</v>
      </c>
      <c r="C10" s="229" t="s">
        <v>41</v>
      </c>
      <c r="D10" s="17" t="s">
        <v>42</v>
      </c>
      <c r="E10" s="121" t="s">
        <v>43</v>
      </c>
      <c r="F10" s="17">
        <v>885</v>
      </c>
      <c r="G10" s="17">
        <v>285</v>
      </c>
      <c r="H10" s="123">
        <v>600</v>
      </c>
      <c r="I10" s="123">
        <v>200</v>
      </c>
      <c r="J10" s="123">
        <v>200</v>
      </c>
      <c r="K10" s="123">
        <v>200</v>
      </c>
      <c r="L10" s="123">
        <v>0</v>
      </c>
      <c r="M10" s="201" t="s">
        <v>44</v>
      </c>
      <c r="N10" s="17" t="s">
        <v>45</v>
      </c>
      <c r="O10" s="19" t="s">
        <v>46</v>
      </c>
      <c r="P10" s="125" t="s">
        <v>47</v>
      </c>
      <c r="Q10" s="19"/>
      <c r="R10" s="74">
        <v>1</v>
      </c>
    </row>
    <row r="11" s="223" customFormat="1" ht="34" hidden="1" customHeight="1" spans="1:17">
      <c r="A11" s="115" t="s">
        <v>48</v>
      </c>
      <c r="B11" s="230" t="s">
        <v>49</v>
      </c>
      <c r="C11" s="117">
        <f>A15-A10</f>
        <v>4</v>
      </c>
      <c r="D11" s="211"/>
      <c r="E11" s="228"/>
      <c r="F11" s="119">
        <f>SUM(F12:F15)</f>
        <v>30950</v>
      </c>
      <c r="G11" s="119">
        <f t="shared" ref="G11:L11" si="3">SUM(G12:G15)</f>
        <v>10550</v>
      </c>
      <c r="H11" s="119">
        <f t="shared" si="3"/>
        <v>17700</v>
      </c>
      <c r="I11" s="119">
        <f t="shared" si="3"/>
        <v>2350</v>
      </c>
      <c r="J11" s="119">
        <f t="shared" si="3"/>
        <v>4400</v>
      </c>
      <c r="K11" s="119">
        <f t="shared" si="3"/>
        <v>9450</v>
      </c>
      <c r="L11" s="119">
        <f t="shared" si="3"/>
        <v>1500</v>
      </c>
      <c r="M11" s="242"/>
      <c r="N11" s="243"/>
      <c r="O11" s="115"/>
      <c r="P11" s="115"/>
      <c r="Q11" s="115"/>
    </row>
    <row r="12" s="77" customFormat="1" ht="115" customHeight="1" spans="1:18">
      <c r="A12" s="16">
        <v>4</v>
      </c>
      <c r="B12" s="21" t="s">
        <v>50</v>
      </c>
      <c r="C12" s="16" t="s">
        <v>51</v>
      </c>
      <c r="D12" s="16" t="s">
        <v>42</v>
      </c>
      <c r="E12" s="21" t="s">
        <v>52</v>
      </c>
      <c r="F12" s="16">
        <v>12600</v>
      </c>
      <c r="G12" s="16">
        <v>4500</v>
      </c>
      <c r="H12" s="16">
        <v>8100</v>
      </c>
      <c r="I12" s="16">
        <v>1000</v>
      </c>
      <c r="J12" s="16">
        <v>2000</v>
      </c>
      <c r="K12" s="16">
        <v>4500</v>
      </c>
      <c r="L12" s="16">
        <v>600</v>
      </c>
      <c r="M12" s="21" t="s">
        <v>53</v>
      </c>
      <c r="N12" s="16" t="s">
        <v>54</v>
      </c>
      <c r="O12" s="19" t="s">
        <v>31</v>
      </c>
      <c r="P12" s="16" t="s">
        <v>55</v>
      </c>
      <c r="Q12" s="115"/>
      <c r="R12" s="77">
        <v>1</v>
      </c>
    </row>
    <row r="13" s="224" customFormat="1" ht="115" hidden="1" customHeight="1" spans="1:17">
      <c r="A13" s="16">
        <v>5</v>
      </c>
      <c r="B13" s="21" t="s">
        <v>56</v>
      </c>
      <c r="C13" s="16" t="s">
        <v>57</v>
      </c>
      <c r="D13" s="16" t="s">
        <v>58</v>
      </c>
      <c r="E13" s="21" t="s">
        <v>59</v>
      </c>
      <c r="F13" s="16">
        <v>15800</v>
      </c>
      <c r="G13" s="16">
        <v>5000</v>
      </c>
      <c r="H13" s="16">
        <v>8100</v>
      </c>
      <c r="I13" s="16">
        <v>1000</v>
      </c>
      <c r="J13" s="16">
        <v>2000</v>
      </c>
      <c r="K13" s="16">
        <v>4500</v>
      </c>
      <c r="L13" s="16">
        <v>600</v>
      </c>
      <c r="M13" s="21" t="s">
        <v>60</v>
      </c>
      <c r="N13" s="16" t="s">
        <v>54</v>
      </c>
      <c r="O13" s="19" t="s">
        <v>31</v>
      </c>
      <c r="P13" s="16" t="s">
        <v>55</v>
      </c>
      <c r="Q13" s="247"/>
    </row>
    <row r="14" s="224" customFormat="1" ht="89" customHeight="1" spans="1:18">
      <c r="A14" s="16">
        <v>6</v>
      </c>
      <c r="B14" s="21" t="s">
        <v>61</v>
      </c>
      <c r="C14" s="16" t="s">
        <v>51</v>
      </c>
      <c r="D14" s="16" t="s">
        <v>42</v>
      </c>
      <c r="E14" s="21" t="s">
        <v>62</v>
      </c>
      <c r="F14" s="16">
        <v>2000</v>
      </c>
      <c r="G14" s="16">
        <v>1000</v>
      </c>
      <c r="H14" s="16">
        <v>1000</v>
      </c>
      <c r="I14" s="16">
        <v>200</v>
      </c>
      <c r="J14" s="16">
        <v>200</v>
      </c>
      <c r="K14" s="16">
        <v>300</v>
      </c>
      <c r="L14" s="16">
        <v>300</v>
      </c>
      <c r="M14" s="21" t="s">
        <v>63</v>
      </c>
      <c r="N14" s="16" t="s">
        <v>64</v>
      </c>
      <c r="O14" s="19" t="s">
        <v>31</v>
      </c>
      <c r="P14" s="16" t="s">
        <v>55</v>
      </c>
      <c r="Q14" s="247"/>
      <c r="R14" s="224">
        <v>1</v>
      </c>
    </row>
    <row r="15" s="224" customFormat="1" ht="98" customHeight="1" spans="1:18">
      <c r="A15" s="16">
        <v>7</v>
      </c>
      <c r="B15" s="21" t="s">
        <v>65</v>
      </c>
      <c r="C15" s="16" t="s">
        <v>66</v>
      </c>
      <c r="D15" s="16" t="s">
        <v>42</v>
      </c>
      <c r="E15" s="21" t="s">
        <v>67</v>
      </c>
      <c r="F15" s="16">
        <v>550</v>
      </c>
      <c r="G15" s="17">
        <v>50</v>
      </c>
      <c r="H15" s="17">
        <v>500</v>
      </c>
      <c r="I15" s="17">
        <v>150</v>
      </c>
      <c r="J15" s="17">
        <v>200</v>
      </c>
      <c r="K15" s="17">
        <v>150</v>
      </c>
      <c r="L15" s="16"/>
      <c r="M15" s="21" t="s">
        <v>68</v>
      </c>
      <c r="N15" s="16" t="s">
        <v>69</v>
      </c>
      <c r="O15" s="19" t="s">
        <v>31</v>
      </c>
      <c r="P15" s="16" t="s">
        <v>55</v>
      </c>
      <c r="Q15" s="247"/>
      <c r="R15" s="224">
        <v>1</v>
      </c>
    </row>
    <row r="16" s="225" customFormat="1" ht="34" hidden="1" customHeight="1" spans="1:17">
      <c r="A16" s="231" t="s">
        <v>70</v>
      </c>
      <c r="B16" s="232" t="s">
        <v>71</v>
      </c>
      <c r="C16" s="233">
        <f>A32-A15</f>
        <v>16</v>
      </c>
      <c r="D16" s="231"/>
      <c r="E16" s="234"/>
      <c r="F16" s="172">
        <f>SUM(F17:F32)</f>
        <v>430717.08</v>
      </c>
      <c r="G16" s="172">
        <f t="shared" ref="G16:L16" si="4">SUM(G17:G32)</f>
        <v>176563</v>
      </c>
      <c r="H16" s="172">
        <f t="shared" si="4"/>
        <v>114748</v>
      </c>
      <c r="I16" s="172">
        <f t="shared" si="4"/>
        <v>19411</v>
      </c>
      <c r="J16" s="172">
        <f t="shared" si="4"/>
        <v>34725</v>
      </c>
      <c r="K16" s="172">
        <f t="shared" si="4"/>
        <v>36775</v>
      </c>
      <c r="L16" s="172">
        <f t="shared" si="4"/>
        <v>23837</v>
      </c>
      <c r="M16" s="245"/>
      <c r="N16" s="172"/>
      <c r="O16" s="231"/>
      <c r="P16" s="231"/>
      <c r="Q16" s="231"/>
    </row>
    <row r="17" s="77" customFormat="1" ht="98" customHeight="1" spans="1:18">
      <c r="A17" s="16">
        <v>8</v>
      </c>
      <c r="B17" s="21" t="s">
        <v>72</v>
      </c>
      <c r="C17" s="16" t="s">
        <v>73</v>
      </c>
      <c r="D17" s="16" t="s">
        <v>74</v>
      </c>
      <c r="E17" s="21" t="s">
        <v>75</v>
      </c>
      <c r="F17" s="16">
        <v>44160</v>
      </c>
      <c r="G17" s="17">
        <v>5000</v>
      </c>
      <c r="H17" s="17">
        <v>39160</v>
      </c>
      <c r="I17" s="17">
        <v>10000</v>
      </c>
      <c r="J17" s="17">
        <v>10000</v>
      </c>
      <c r="K17" s="17">
        <v>10000</v>
      </c>
      <c r="L17" s="16">
        <v>9160</v>
      </c>
      <c r="M17" s="21" t="s">
        <v>76</v>
      </c>
      <c r="N17" s="16" t="s">
        <v>73</v>
      </c>
      <c r="O17" s="16" t="s">
        <v>77</v>
      </c>
      <c r="P17" s="16" t="s">
        <v>78</v>
      </c>
      <c r="Q17" s="16"/>
      <c r="R17" s="77">
        <v>1</v>
      </c>
    </row>
    <row r="18" s="224" customFormat="1" ht="98" hidden="1" customHeight="1" spans="1:17">
      <c r="A18" s="16">
        <v>9</v>
      </c>
      <c r="B18" s="21" t="s">
        <v>79</v>
      </c>
      <c r="C18" s="16" t="s">
        <v>73</v>
      </c>
      <c r="D18" s="16" t="s">
        <v>35</v>
      </c>
      <c r="E18" s="21" t="s">
        <v>80</v>
      </c>
      <c r="F18" s="16">
        <v>5940</v>
      </c>
      <c r="G18" s="16">
        <v>800</v>
      </c>
      <c r="H18" s="16">
        <v>2000</v>
      </c>
      <c r="I18" s="16">
        <v>500</v>
      </c>
      <c r="J18" s="16">
        <v>500</v>
      </c>
      <c r="K18" s="16">
        <v>500</v>
      </c>
      <c r="L18" s="16">
        <v>500</v>
      </c>
      <c r="M18" s="21" t="s">
        <v>81</v>
      </c>
      <c r="N18" s="16" t="s">
        <v>82</v>
      </c>
      <c r="O18" s="16" t="s">
        <v>77</v>
      </c>
      <c r="P18" s="16" t="s">
        <v>83</v>
      </c>
      <c r="Q18" s="247"/>
    </row>
    <row r="19" s="224" customFormat="1" ht="98" customHeight="1" spans="1:18">
      <c r="A19" s="16">
        <v>10</v>
      </c>
      <c r="B19" s="21" t="s">
        <v>84</v>
      </c>
      <c r="C19" s="16" t="s">
        <v>85</v>
      </c>
      <c r="D19" s="16" t="s">
        <v>42</v>
      </c>
      <c r="E19" s="21" t="s">
        <v>86</v>
      </c>
      <c r="F19" s="16">
        <v>3765</v>
      </c>
      <c r="G19" s="16">
        <v>450</v>
      </c>
      <c r="H19" s="16">
        <f>F19-G19</f>
        <v>3315</v>
      </c>
      <c r="I19" s="16">
        <v>715</v>
      </c>
      <c r="J19" s="16">
        <v>900</v>
      </c>
      <c r="K19" s="16">
        <v>900</v>
      </c>
      <c r="L19" s="16">
        <v>800</v>
      </c>
      <c r="M19" s="21" t="s">
        <v>87</v>
      </c>
      <c r="N19" s="16" t="s">
        <v>88</v>
      </c>
      <c r="O19" s="16" t="s">
        <v>77</v>
      </c>
      <c r="P19" s="16" t="s">
        <v>89</v>
      </c>
      <c r="Q19" s="247"/>
      <c r="R19" s="224">
        <v>1</v>
      </c>
    </row>
    <row r="20" s="224" customFormat="1" ht="98" customHeight="1" spans="1:18">
      <c r="A20" s="16">
        <v>11</v>
      </c>
      <c r="B20" s="21" t="s">
        <v>90</v>
      </c>
      <c r="C20" s="16" t="s">
        <v>73</v>
      </c>
      <c r="D20" s="16" t="s">
        <v>42</v>
      </c>
      <c r="E20" s="21" t="s">
        <v>91</v>
      </c>
      <c r="F20" s="16">
        <v>6200</v>
      </c>
      <c r="G20" s="16">
        <v>3000</v>
      </c>
      <c r="H20" s="16">
        <v>3200</v>
      </c>
      <c r="I20" s="16">
        <v>800</v>
      </c>
      <c r="J20" s="16">
        <v>800</v>
      </c>
      <c r="K20" s="16">
        <v>800</v>
      </c>
      <c r="L20" s="16">
        <v>800</v>
      </c>
      <c r="M20" s="21" t="s">
        <v>87</v>
      </c>
      <c r="N20" s="16" t="s">
        <v>82</v>
      </c>
      <c r="O20" s="16" t="s">
        <v>77</v>
      </c>
      <c r="P20" s="16" t="s">
        <v>92</v>
      </c>
      <c r="Q20" s="247"/>
      <c r="R20" s="224">
        <v>1</v>
      </c>
    </row>
    <row r="21" s="224" customFormat="1" ht="98" customHeight="1" spans="1:18">
      <c r="A21" s="16">
        <v>12</v>
      </c>
      <c r="B21" s="21" t="s">
        <v>93</v>
      </c>
      <c r="C21" s="16" t="s">
        <v>94</v>
      </c>
      <c r="D21" s="16" t="s">
        <v>42</v>
      </c>
      <c r="E21" s="21" t="s">
        <v>95</v>
      </c>
      <c r="F21" s="16">
        <v>1500</v>
      </c>
      <c r="G21" s="16">
        <v>600</v>
      </c>
      <c r="H21" s="16">
        <v>900</v>
      </c>
      <c r="I21" s="16">
        <v>200</v>
      </c>
      <c r="J21" s="16">
        <v>250</v>
      </c>
      <c r="K21" s="16">
        <v>250</v>
      </c>
      <c r="L21" s="16">
        <v>200</v>
      </c>
      <c r="M21" s="21" t="s">
        <v>87</v>
      </c>
      <c r="N21" s="16" t="s">
        <v>96</v>
      </c>
      <c r="O21" s="16" t="s">
        <v>77</v>
      </c>
      <c r="P21" s="16" t="s">
        <v>97</v>
      </c>
      <c r="Q21" s="247"/>
      <c r="R21" s="224">
        <v>1</v>
      </c>
    </row>
    <row r="22" s="224" customFormat="1" ht="98" customHeight="1" spans="1:18">
      <c r="A22" s="16">
        <v>13</v>
      </c>
      <c r="B22" s="21" t="s">
        <v>98</v>
      </c>
      <c r="C22" s="16" t="s">
        <v>99</v>
      </c>
      <c r="D22" s="16" t="s">
        <v>42</v>
      </c>
      <c r="E22" s="21" t="s">
        <v>100</v>
      </c>
      <c r="F22" s="16">
        <v>745</v>
      </c>
      <c r="G22" s="123">
        <v>149</v>
      </c>
      <c r="H22" s="123">
        <v>596</v>
      </c>
      <c r="I22" s="123">
        <v>496</v>
      </c>
      <c r="J22" s="123">
        <v>75</v>
      </c>
      <c r="K22" s="123">
        <v>25</v>
      </c>
      <c r="L22" s="123">
        <v>0</v>
      </c>
      <c r="M22" s="21" t="s">
        <v>101</v>
      </c>
      <c r="N22" s="16" t="s">
        <v>102</v>
      </c>
      <c r="O22" s="16" t="s">
        <v>77</v>
      </c>
      <c r="P22" s="16" t="s">
        <v>103</v>
      </c>
      <c r="Q22" s="247"/>
      <c r="R22" s="224">
        <v>1</v>
      </c>
    </row>
    <row r="23" s="224" customFormat="1" ht="132" customHeight="1" spans="1:18">
      <c r="A23" s="16">
        <v>14</v>
      </c>
      <c r="B23" s="21" t="s">
        <v>104</v>
      </c>
      <c r="C23" s="16" t="s">
        <v>94</v>
      </c>
      <c r="D23" s="16" t="s">
        <v>105</v>
      </c>
      <c r="E23" s="21" t="s">
        <v>106</v>
      </c>
      <c r="F23" s="16">
        <v>3000</v>
      </c>
      <c r="G23" s="16">
        <v>2100</v>
      </c>
      <c r="H23" s="16">
        <v>900</v>
      </c>
      <c r="I23" s="16">
        <v>100</v>
      </c>
      <c r="J23" s="16">
        <v>500</v>
      </c>
      <c r="K23" s="16">
        <v>300</v>
      </c>
      <c r="L23" s="16" t="s">
        <v>107</v>
      </c>
      <c r="M23" s="21" t="s">
        <v>108</v>
      </c>
      <c r="N23" s="16" t="s">
        <v>109</v>
      </c>
      <c r="O23" s="16" t="s">
        <v>77</v>
      </c>
      <c r="P23" s="16" t="s">
        <v>110</v>
      </c>
      <c r="Q23" s="247"/>
      <c r="R23" s="224">
        <v>1</v>
      </c>
    </row>
    <row r="24" s="224" customFormat="1" ht="149" customHeight="1" spans="1:18">
      <c r="A24" s="16">
        <v>15</v>
      </c>
      <c r="B24" s="21" t="s">
        <v>111</v>
      </c>
      <c r="C24" s="16" t="s">
        <v>112</v>
      </c>
      <c r="D24" s="16" t="s">
        <v>105</v>
      </c>
      <c r="E24" s="21" t="s">
        <v>113</v>
      </c>
      <c r="F24" s="16">
        <v>11200</v>
      </c>
      <c r="G24" s="16">
        <v>7000</v>
      </c>
      <c r="H24" s="16">
        <v>4200</v>
      </c>
      <c r="I24" s="16">
        <v>500</v>
      </c>
      <c r="J24" s="16">
        <v>1500</v>
      </c>
      <c r="K24" s="16">
        <v>1200</v>
      </c>
      <c r="L24" s="16">
        <v>1000</v>
      </c>
      <c r="M24" s="21" t="s">
        <v>114</v>
      </c>
      <c r="N24" s="16" t="s">
        <v>109</v>
      </c>
      <c r="O24" s="16" t="s">
        <v>77</v>
      </c>
      <c r="P24" s="16" t="s">
        <v>110</v>
      </c>
      <c r="Q24" s="247"/>
      <c r="R24" s="224">
        <v>1</v>
      </c>
    </row>
    <row r="25" s="224" customFormat="1" ht="98" hidden="1" customHeight="1" spans="1:17">
      <c r="A25" s="16">
        <v>16</v>
      </c>
      <c r="B25" s="21" t="s">
        <v>115</v>
      </c>
      <c r="C25" s="16" t="s">
        <v>116</v>
      </c>
      <c r="D25" s="16" t="s">
        <v>117</v>
      </c>
      <c r="E25" s="21" t="s">
        <v>118</v>
      </c>
      <c r="F25" s="123">
        <v>83765.08</v>
      </c>
      <c r="G25" s="16">
        <v>20004</v>
      </c>
      <c r="H25" s="16">
        <v>36256</v>
      </c>
      <c r="I25" s="16">
        <v>3000</v>
      </c>
      <c r="J25" s="16">
        <v>13000</v>
      </c>
      <c r="K25" s="16">
        <v>15000</v>
      </c>
      <c r="L25" s="16">
        <v>5256</v>
      </c>
      <c r="M25" s="21" t="s">
        <v>119</v>
      </c>
      <c r="N25" s="16" t="s">
        <v>120</v>
      </c>
      <c r="O25" s="16" t="s">
        <v>77</v>
      </c>
      <c r="P25" s="16" t="s">
        <v>110</v>
      </c>
      <c r="Q25" s="247"/>
    </row>
    <row r="26" s="224" customFormat="1" ht="98" customHeight="1" spans="1:18">
      <c r="A26" s="16">
        <v>17</v>
      </c>
      <c r="B26" s="21" t="s">
        <v>121</v>
      </c>
      <c r="C26" s="16" t="s">
        <v>122</v>
      </c>
      <c r="D26" s="16" t="s">
        <v>42</v>
      </c>
      <c r="E26" s="21" t="s">
        <v>123</v>
      </c>
      <c r="F26" s="16">
        <v>2800</v>
      </c>
      <c r="G26" s="16">
        <v>1800</v>
      </c>
      <c r="H26" s="16">
        <v>1000</v>
      </c>
      <c r="I26" s="16">
        <v>200</v>
      </c>
      <c r="J26" s="16">
        <v>200</v>
      </c>
      <c r="K26" s="16">
        <v>300</v>
      </c>
      <c r="L26" s="16">
        <v>300</v>
      </c>
      <c r="M26" s="21" t="s">
        <v>124</v>
      </c>
      <c r="N26" s="16" t="s">
        <v>125</v>
      </c>
      <c r="O26" s="16" t="s">
        <v>77</v>
      </c>
      <c r="P26" s="16" t="s">
        <v>126</v>
      </c>
      <c r="Q26" s="247"/>
      <c r="R26" s="224">
        <v>1</v>
      </c>
    </row>
    <row r="27" s="224" customFormat="1" ht="112" hidden="1" customHeight="1" spans="1:17">
      <c r="A27" s="16">
        <v>18</v>
      </c>
      <c r="B27" s="21" t="s">
        <v>127</v>
      </c>
      <c r="C27" s="16" t="s">
        <v>128</v>
      </c>
      <c r="D27" s="16" t="s">
        <v>129</v>
      </c>
      <c r="E27" s="21" t="s">
        <v>130</v>
      </c>
      <c r="F27" s="16">
        <v>39067</v>
      </c>
      <c r="G27" s="16">
        <v>15000</v>
      </c>
      <c r="H27" s="16">
        <v>821</v>
      </c>
      <c r="I27" s="16">
        <v>100</v>
      </c>
      <c r="J27" s="16">
        <v>300</v>
      </c>
      <c r="K27" s="16">
        <v>200</v>
      </c>
      <c r="L27" s="16">
        <v>221</v>
      </c>
      <c r="M27" s="21" t="s">
        <v>131</v>
      </c>
      <c r="N27" s="16" t="s">
        <v>132</v>
      </c>
      <c r="O27" s="16" t="s">
        <v>77</v>
      </c>
      <c r="P27" s="16" t="s">
        <v>133</v>
      </c>
      <c r="Q27" s="247"/>
    </row>
    <row r="28" s="224" customFormat="1" ht="112" hidden="1" customHeight="1" spans="1:17">
      <c r="A28" s="16">
        <v>19</v>
      </c>
      <c r="B28" s="21" t="s">
        <v>134</v>
      </c>
      <c r="C28" s="16" t="s">
        <v>128</v>
      </c>
      <c r="D28" s="16" t="s">
        <v>129</v>
      </c>
      <c r="E28" s="21" t="s">
        <v>135</v>
      </c>
      <c r="F28" s="16">
        <v>49000</v>
      </c>
      <c r="G28" s="16">
        <v>16000</v>
      </c>
      <c r="H28" s="16">
        <v>3800</v>
      </c>
      <c r="I28" s="16">
        <v>500</v>
      </c>
      <c r="J28" s="16">
        <v>1000</v>
      </c>
      <c r="K28" s="16">
        <v>1000</v>
      </c>
      <c r="L28" s="16">
        <v>1300</v>
      </c>
      <c r="M28" s="21" t="s">
        <v>136</v>
      </c>
      <c r="N28" s="16" t="s">
        <v>132</v>
      </c>
      <c r="O28" s="16" t="s">
        <v>77</v>
      </c>
      <c r="P28" s="16" t="s">
        <v>133</v>
      </c>
      <c r="Q28" s="247"/>
    </row>
    <row r="29" s="224" customFormat="1" ht="167" hidden="1" customHeight="1" spans="1:17">
      <c r="A29" s="16">
        <v>20</v>
      </c>
      <c r="B29" s="21" t="s">
        <v>137</v>
      </c>
      <c r="C29" s="16" t="s">
        <v>138</v>
      </c>
      <c r="D29" s="16" t="s">
        <v>35</v>
      </c>
      <c r="E29" s="21" t="s">
        <v>139</v>
      </c>
      <c r="F29" s="16">
        <v>12000</v>
      </c>
      <c r="G29" s="16">
        <v>1000</v>
      </c>
      <c r="H29" s="16">
        <v>3000</v>
      </c>
      <c r="I29" s="16">
        <v>500</v>
      </c>
      <c r="J29" s="16">
        <v>500</v>
      </c>
      <c r="K29" s="16">
        <v>1000</v>
      </c>
      <c r="L29" s="16">
        <v>1000</v>
      </c>
      <c r="M29" s="21" t="s">
        <v>140</v>
      </c>
      <c r="N29" s="16" t="s">
        <v>125</v>
      </c>
      <c r="O29" s="16" t="s">
        <v>77</v>
      </c>
      <c r="P29" s="16" t="s">
        <v>133</v>
      </c>
      <c r="Q29" s="247"/>
    </row>
    <row r="30" s="224" customFormat="1" ht="98" hidden="1" customHeight="1" spans="1:17">
      <c r="A30" s="16">
        <v>21</v>
      </c>
      <c r="B30" s="21" t="s">
        <v>141</v>
      </c>
      <c r="C30" s="16" t="s">
        <v>142</v>
      </c>
      <c r="D30" s="16" t="s">
        <v>143</v>
      </c>
      <c r="E30" s="21" t="s">
        <v>144</v>
      </c>
      <c r="F30" s="16">
        <v>91500</v>
      </c>
      <c r="G30" s="16">
        <v>69660</v>
      </c>
      <c r="H30" s="16">
        <v>4600</v>
      </c>
      <c r="I30" s="16">
        <v>500</v>
      </c>
      <c r="J30" s="16">
        <v>1600</v>
      </c>
      <c r="K30" s="16">
        <v>1500</v>
      </c>
      <c r="L30" s="16">
        <v>1000</v>
      </c>
      <c r="M30" s="21" t="s">
        <v>145</v>
      </c>
      <c r="N30" s="16" t="s">
        <v>146</v>
      </c>
      <c r="O30" s="16" t="s">
        <v>77</v>
      </c>
      <c r="P30" s="16" t="s">
        <v>133</v>
      </c>
      <c r="Q30" s="247"/>
    </row>
    <row r="31" s="77" customFormat="1" ht="115" hidden="1" customHeight="1" spans="1:17">
      <c r="A31" s="16">
        <v>22</v>
      </c>
      <c r="B31" s="21" t="s">
        <v>147</v>
      </c>
      <c r="C31" s="16" t="s">
        <v>128</v>
      </c>
      <c r="D31" s="16" t="s">
        <v>148</v>
      </c>
      <c r="E31" s="21" t="s">
        <v>149</v>
      </c>
      <c r="F31" s="16">
        <v>65000</v>
      </c>
      <c r="G31" s="16">
        <v>32000</v>
      </c>
      <c r="H31" s="235">
        <v>9000</v>
      </c>
      <c r="I31" s="235">
        <v>1000</v>
      </c>
      <c r="J31" s="235">
        <v>3000</v>
      </c>
      <c r="K31" s="235">
        <v>3000</v>
      </c>
      <c r="L31" s="235">
        <v>2000</v>
      </c>
      <c r="M31" s="21" t="s">
        <v>150</v>
      </c>
      <c r="N31" s="16" t="s">
        <v>151</v>
      </c>
      <c r="O31" s="16" t="s">
        <v>77</v>
      </c>
      <c r="P31" s="16" t="s">
        <v>133</v>
      </c>
      <c r="Q31" s="247"/>
    </row>
    <row r="32" s="224" customFormat="1" ht="145" hidden="1" customHeight="1" spans="1:17">
      <c r="A32" s="16">
        <v>23</v>
      </c>
      <c r="B32" s="21" t="s">
        <v>152</v>
      </c>
      <c r="C32" s="16" t="s">
        <v>153</v>
      </c>
      <c r="D32" s="16" t="s">
        <v>154</v>
      </c>
      <c r="E32" s="21" t="s">
        <v>155</v>
      </c>
      <c r="F32" s="16">
        <v>11075</v>
      </c>
      <c r="G32" s="16">
        <v>2000</v>
      </c>
      <c r="H32" s="16">
        <v>2000</v>
      </c>
      <c r="I32" s="16">
        <v>300</v>
      </c>
      <c r="J32" s="16">
        <v>600</v>
      </c>
      <c r="K32" s="16">
        <v>800</v>
      </c>
      <c r="L32" s="16">
        <v>300</v>
      </c>
      <c r="M32" s="21" t="s">
        <v>156</v>
      </c>
      <c r="N32" s="16" t="s">
        <v>157</v>
      </c>
      <c r="O32" s="16" t="s">
        <v>77</v>
      </c>
      <c r="P32" s="16" t="s">
        <v>158</v>
      </c>
      <c r="Q32" s="247"/>
    </row>
    <row r="33" s="74" customFormat="1" ht="34" hidden="1" customHeight="1" spans="1:17">
      <c r="A33" s="115" t="s">
        <v>159</v>
      </c>
      <c r="B33" s="116" t="s">
        <v>160</v>
      </c>
      <c r="C33" s="117">
        <f>A36-A32</f>
        <v>3</v>
      </c>
      <c r="D33" s="19"/>
      <c r="E33" s="118"/>
      <c r="F33" s="119">
        <f>SUM(F34:F36)</f>
        <v>13700</v>
      </c>
      <c r="G33" s="119">
        <f t="shared" ref="G33:L33" si="5">SUM(G34:G36)</f>
        <v>8600</v>
      </c>
      <c r="H33" s="119">
        <f t="shared" si="5"/>
        <v>5100</v>
      </c>
      <c r="I33" s="119">
        <f t="shared" si="5"/>
        <v>1900</v>
      </c>
      <c r="J33" s="119">
        <f t="shared" si="5"/>
        <v>1200</v>
      </c>
      <c r="K33" s="119">
        <f t="shared" si="5"/>
        <v>2000</v>
      </c>
      <c r="L33" s="119">
        <f t="shared" si="5"/>
        <v>0</v>
      </c>
      <c r="M33" s="201"/>
      <c r="N33" s="179"/>
      <c r="O33" s="16"/>
      <c r="P33" s="16"/>
      <c r="Q33" s="16"/>
    </row>
    <row r="34" s="77" customFormat="1" ht="98" customHeight="1" spans="1:18">
      <c r="A34" s="16">
        <v>24</v>
      </c>
      <c r="B34" s="21" t="s">
        <v>161</v>
      </c>
      <c r="C34" s="16" t="s">
        <v>162</v>
      </c>
      <c r="D34" s="16" t="s">
        <v>163</v>
      </c>
      <c r="E34" s="21" t="s">
        <v>164</v>
      </c>
      <c r="F34" s="16">
        <v>12000</v>
      </c>
      <c r="G34" s="16">
        <v>8000</v>
      </c>
      <c r="H34" s="16">
        <v>4000</v>
      </c>
      <c r="I34" s="16">
        <v>1000</v>
      </c>
      <c r="J34" s="16">
        <v>1000</v>
      </c>
      <c r="K34" s="16">
        <v>2000</v>
      </c>
      <c r="L34" s="16">
        <v>0</v>
      </c>
      <c r="M34" s="21" t="s">
        <v>165</v>
      </c>
      <c r="N34" s="16" t="s">
        <v>166</v>
      </c>
      <c r="O34" s="16" t="s">
        <v>167</v>
      </c>
      <c r="P34" s="16" t="s">
        <v>168</v>
      </c>
      <c r="Q34" s="16"/>
      <c r="R34" s="77">
        <v>1</v>
      </c>
    </row>
    <row r="35" s="224" customFormat="1" ht="157" customHeight="1" spans="1:18">
      <c r="A35" s="16">
        <v>25</v>
      </c>
      <c r="B35" s="21" t="s">
        <v>169</v>
      </c>
      <c r="C35" s="16" t="s">
        <v>162</v>
      </c>
      <c r="D35" s="16" t="s">
        <v>42</v>
      </c>
      <c r="E35" s="154" t="s">
        <v>170</v>
      </c>
      <c r="F35" s="16">
        <v>1200</v>
      </c>
      <c r="G35" s="16">
        <v>500</v>
      </c>
      <c r="H35" s="16">
        <v>700</v>
      </c>
      <c r="I35" s="16">
        <v>500</v>
      </c>
      <c r="J35" s="16">
        <v>200</v>
      </c>
      <c r="K35" s="16">
        <v>0</v>
      </c>
      <c r="L35" s="16">
        <v>0</v>
      </c>
      <c r="M35" s="21" t="s">
        <v>171</v>
      </c>
      <c r="N35" s="16" t="s">
        <v>107</v>
      </c>
      <c r="O35" s="16" t="s">
        <v>167</v>
      </c>
      <c r="P35" s="16" t="s">
        <v>172</v>
      </c>
      <c r="Q35" s="247"/>
      <c r="R35" s="224">
        <v>1</v>
      </c>
    </row>
    <row r="36" s="77" customFormat="1" ht="98" customHeight="1" spans="1:18">
      <c r="A36" s="16">
        <v>26</v>
      </c>
      <c r="B36" s="128" t="s">
        <v>173</v>
      </c>
      <c r="C36" s="16" t="s">
        <v>174</v>
      </c>
      <c r="D36" s="16" t="s">
        <v>42</v>
      </c>
      <c r="E36" s="21" t="s">
        <v>175</v>
      </c>
      <c r="F36" s="16">
        <v>500</v>
      </c>
      <c r="G36" s="16">
        <v>100</v>
      </c>
      <c r="H36" s="16">
        <v>400</v>
      </c>
      <c r="I36" s="16">
        <v>400</v>
      </c>
      <c r="J36" s="16">
        <v>0</v>
      </c>
      <c r="K36" s="16">
        <v>0</v>
      </c>
      <c r="L36" s="16">
        <v>0</v>
      </c>
      <c r="M36" s="21" t="s">
        <v>176</v>
      </c>
      <c r="N36" s="16" t="s">
        <v>107</v>
      </c>
      <c r="O36" s="16" t="s">
        <v>167</v>
      </c>
      <c r="P36" s="16" t="s">
        <v>172</v>
      </c>
      <c r="Q36" s="247"/>
      <c r="R36" s="77">
        <v>1</v>
      </c>
    </row>
    <row r="37" s="73" customFormat="1" ht="31" hidden="1" customHeight="1" spans="1:17">
      <c r="A37" s="184" t="s">
        <v>177</v>
      </c>
      <c r="B37" s="185" t="s">
        <v>178</v>
      </c>
      <c r="C37" s="112">
        <f>C38+C45+C53+C56</f>
        <v>23</v>
      </c>
      <c r="D37" s="110"/>
      <c r="E37" s="111"/>
      <c r="F37" s="114">
        <f>F38+F45+F53+F56</f>
        <v>338580</v>
      </c>
      <c r="G37" s="114">
        <f t="shared" ref="G37:L37" si="6">G38+G45+G53+G56</f>
        <v>105673.2</v>
      </c>
      <c r="H37" s="114">
        <f t="shared" si="6"/>
        <v>116858</v>
      </c>
      <c r="I37" s="114">
        <f t="shared" si="6"/>
        <v>18054</v>
      </c>
      <c r="J37" s="114">
        <f t="shared" si="6"/>
        <v>47058</v>
      </c>
      <c r="K37" s="114">
        <f t="shared" si="6"/>
        <v>27192</v>
      </c>
      <c r="L37" s="114">
        <f t="shared" si="6"/>
        <v>24554</v>
      </c>
      <c r="M37" s="110"/>
      <c r="N37" s="110"/>
      <c r="O37" s="110"/>
      <c r="P37" s="110"/>
      <c r="Q37" s="110"/>
    </row>
    <row r="38" s="223" customFormat="1" ht="34" hidden="1" customHeight="1" spans="1:17">
      <c r="A38" s="115" t="s">
        <v>23</v>
      </c>
      <c r="B38" s="116" t="s">
        <v>179</v>
      </c>
      <c r="C38" s="117">
        <f>A44-A36</f>
        <v>6</v>
      </c>
      <c r="D38" s="211"/>
      <c r="E38" s="228"/>
      <c r="F38" s="119">
        <f>SUM(F39:F44)</f>
        <v>88128</v>
      </c>
      <c r="G38" s="172">
        <f t="shared" ref="G38:L38" si="7">SUM(G39:G44)</f>
        <v>42767.2</v>
      </c>
      <c r="H38" s="172">
        <f t="shared" si="7"/>
        <v>41120</v>
      </c>
      <c r="I38" s="172">
        <f t="shared" si="7"/>
        <v>6400</v>
      </c>
      <c r="J38" s="172">
        <f t="shared" si="7"/>
        <v>24320</v>
      </c>
      <c r="K38" s="172">
        <f t="shared" si="7"/>
        <v>6700</v>
      </c>
      <c r="L38" s="172">
        <f t="shared" si="7"/>
        <v>3700</v>
      </c>
      <c r="M38" s="242"/>
      <c r="N38" s="243"/>
      <c r="O38" s="115"/>
      <c r="P38" s="115"/>
      <c r="Q38" s="115"/>
    </row>
    <row r="39" s="224" customFormat="1" ht="250" hidden="1" customHeight="1" spans="1:17">
      <c r="A39" s="16">
        <v>27</v>
      </c>
      <c r="B39" s="128" t="s">
        <v>180</v>
      </c>
      <c r="C39" s="145" t="s">
        <v>174</v>
      </c>
      <c r="D39" s="147" t="s">
        <v>42</v>
      </c>
      <c r="E39" s="146" t="s">
        <v>181</v>
      </c>
      <c r="F39" s="147">
        <v>5096</v>
      </c>
      <c r="G39" s="177">
        <v>3527.2</v>
      </c>
      <c r="H39" s="177">
        <v>120</v>
      </c>
      <c r="I39" s="177">
        <v>0</v>
      </c>
      <c r="J39" s="177">
        <v>120</v>
      </c>
      <c r="K39" s="177">
        <v>0</v>
      </c>
      <c r="L39" s="177">
        <v>0</v>
      </c>
      <c r="M39" s="146" t="s">
        <v>182</v>
      </c>
      <c r="N39" s="145" t="s">
        <v>183</v>
      </c>
      <c r="O39" s="124" t="s">
        <v>167</v>
      </c>
      <c r="P39" s="124" t="s">
        <v>184</v>
      </c>
      <c r="Q39" s="247"/>
    </row>
    <row r="40" s="224" customFormat="1" ht="189" hidden="1" customHeight="1" spans="1:17">
      <c r="A40" s="16">
        <v>28</v>
      </c>
      <c r="B40" s="21" t="s">
        <v>185</v>
      </c>
      <c r="C40" s="19" t="s">
        <v>174</v>
      </c>
      <c r="D40" s="17" t="s">
        <v>186</v>
      </c>
      <c r="E40" s="121" t="s">
        <v>187</v>
      </c>
      <c r="F40" s="141">
        <v>9224</v>
      </c>
      <c r="G40" s="141">
        <v>1440</v>
      </c>
      <c r="H40" s="16">
        <v>5000</v>
      </c>
      <c r="I40" s="141">
        <v>1000</v>
      </c>
      <c r="J40" s="141">
        <v>1000</v>
      </c>
      <c r="K40" s="141">
        <v>1500</v>
      </c>
      <c r="L40" s="141">
        <v>1500</v>
      </c>
      <c r="M40" s="122" t="s">
        <v>188</v>
      </c>
      <c r="N40" s="179" t="s">
        <v>189</v>
      </c>
      <c r="O40" s="16" t="s">
        <v>167</v>
      </c>
      <c r="P40" s="16" t="s">
        <v>190</v>
      </c>
      <c r="Q40" s="247"/>
    </row>
    <row r="41" s="224" customFormat="1" ht="188" customHeight="1" spans="1:18">
      <c r="A41" s="16">
        <v>29</v>
      </c>
      <c r="B41" s="21" t="s">
        <v>191</v>
      </c>
      <c r="C41" s="19" t="s">
        <v>174</v>
      </c>
      <c r="D41" s="17" t="s">
        <v>154</v>
      </c>
      <c r="E41" s="121" t="s">
        <v>192</v>
      </c>
      <c r="F41" s="141">
        <v>45808</v>
      </c>
      <c r="G41" s="141">
        <v>35800</v>
      </c>
      <c r="H41" s="16">
        <v>10000</v>
      </c>
      <c r="I41" s="141">
        <v>200</v>
      </c>
      <c r="J41" s="141">
        <v>3000</v>
      </c>
      <c r="K41" s="141">
        <v>5000</v>
      </c>
      <c r="L41" s="141">
        <v>1800</v>
      </c>
      <c r="M41" s="122" t="s">
        <v>193</v>
      </c>
      <c r="N41" s="179" t="s">
        <v>194</v>
      </c>
      <c r="O41" s="16" t="s">
        <v>167</v>
      </c>
      <c r="P41" s="16" t="s">
        <v>190</v>
      </c>
      <c r="Q41" s="247"/>
      <c r="R41" s="224">
        <v>1</v>
      </c>
    </row>
    <row r="42" s="224" customFormat="1" ht="80" customHeight="1" spans="1:18">
      <c r="A42" s="16">
        <v>30</v>
      </c>
      <c r="B42" s="21" t="s">
        <v>195</v>
      </c>
      <c r="C42" s="19" t="s">
        <v>99</v>
      </c>
      <c r="D42" s="17" t="s">
        <v>42</v>
      </c>
      <c r="E42" s="121" t="s">
        <v>196</v>
      </c>
      <c r="F42" s="141">
        <v>500</v>
      </c>
      <c r="G42" s="141" t="s">
        <v>107</v>
      </c>
      <c r="H42" s="16">
        <v>500</v>
      </c>
      <c r="I42" s="141">
        <v>100</v>
      </c>
      <c r="J42" s="141">
        <v>100</v>
      </c>
      <c r="K42" s="141">
        <v>100</v>
      </c>
      <c r="L42" s="141">
        <v>200</v>
      </c>
      <c r="M42" s="122" t="s">
        <v>197</v>
      </c>
      <c r="N42" s="179" t="s">
        <v>198</v>
      </c>
      <c r="O42" s="16" t="s">
        <v>167</v>
      </c>
      <c r="P42" s="124" t="s">
        <v>199</v>
      </c>
      <c r="Q42" s="115"/>
      <c r="R42" s="224">
        <v>1</v>
      </c>
    </row>
    <row r="43" s="224" customFormat="1" ht="80" customHeight="1" spans="1:18">
      <c r="A43" s="16">
        <v>31</v>
      </c>
      <c r="B43" s="21" t="s">
        <v>200</v>
      </c>
      <c r="C43" s="19" t="s">
        <v>99</v>
      </c>
      <c r="D43" s="17" t="s">
        <v>42</v>
      </c>
      <c r="E43" s="121" t="s">
        <v>201</v>
      </c>
      <c r="F43" s="141">
        <v>500</v>
      </c>
      <c r="G43" s="141" t="s">
        <v>107</v>
      </c>
      <c r="H43" s="16">
        <v>500</v>
      </c>
      <c r="I43" s="141">
        <v>100</v>
      </c>
      <c r="J43" s="141">
        <v>100</v>
      </c>
      <c r="K43" s="141">
        <v>100</v>
      </c>
      <c r="L43" s="141">
        <v>200</v>
      </c>
      <c r="M43" s="122" t="s">
        <v>197</v>
      </c>
      <c r="N43" s="179" t="s">
        <v>202</v>
      </c>
      <c r="O43" s="16" t="s">
        <v>167</v>
      </c>
      <c r="P43" s="124" t="s">
        <v>199</v>
      </c>
      <c r="Q43" s="247"/>
      <c r="R43" s="224">
        <v>1</v>
      </c>
    </row>
    <row r="44" s="77" customFormat="1" ht="80" customHeight="1" spans="1:18">
      <c r="A44" s="16">
        <v>32</v>
      </c>
      <c r="B44" s="128" t="s">
        <v>203</v>
      </c>
      <c r="C44" s="176" t="s">
        <v>204</v>
      </c>
      <c r="D44" s="146" t="s">
        <v>35</v>
      </c>
      <c r="E44" s="146" t="s">
        <v>205</v>
      </c>
      <c r="F44" s="236">
        <v>27000</v>
      </c>
      <c r="G44" s="237">
        <v>2000</v>
      </c>
      <c r="H44" s="125">
        <v>25000</v>
      </c>
      <c r="I44" s="125">
        <v>5000</v>
      </c>
      <c r="J44" s="125">
        <v>20000</v>
      </c>
      <c r="K44" s="141" t="s">
        <v>107</v>
      </c>
      <c r="L44" s="141" t="s">
        <v>107</v>
      </c>
      <c r="M44" s="201" t="s">
        <v>206</v>
      </c>
      <c r="N44" s="236" t="s">
        <v>207</v>
      </c>
      <c r="O44" s="16" t="s">
        <v>167</v>
      </c>
      <c r="P44" s="124" t="s">
        <v>208</v>
      </c>
      <c r="Q44" s="115"/>
      <c r="R44" s="77">
        <v>1</v>
      </c>
    </row>
    <row r="45" s="223" customFormat="1" ht="34" hidden="1" customHeight="1" spans="1:17">
      <c r="A45" s="115" t="s">
        <v>48</v>
      </c>
      <c r="B45" s="116" t="s">
        <v>209</v>
      </c>
      <c r="C45" s="117">
        <f>A52-A44</f>
        <v>7</v>
      </c>
      <c r="D45" s="211"/>
      <c r="E45" s="228"/>
      <c r="F45" s="119">
        <f>SUM(F46:F52)</f>
        <v>94000</v>
      </c>
      <c r="G45" s="119">
        <f t="shared" ref="G45:L45" si="8">SUM(G46:G52)</f>
        <v>45800</v>
      </c>
      <c r="H45" s="119">
        <f t="shared" si="8"/>
        <v>41000</v>
      </c>
      <c r="I45" s="119">
        <f t="shared" si="8"/>
        <v>7400</v>
      </c>
      <c r="J45" s="119">
        <f t="shared" si="8"/>
        <v>12900</v>
      </c>
      <c r="K45" s="119">
        <f t="shared" si="8"/>
        <v>9900</v>
      </c>
      <c r="L45" s="119">
        <f t="shared" si="8"/>
        <v>10800</v>
      </c>
      <c r="M45" s="242"/>
      <c r="N45" s="243"/>
      <c r="O45" s="115"/>
      <c r="P45" s="115"/>
      <c r="Q45" s="115"/>
    </row>
    <row r="46" s="74" customFormat="1" ht="112" customHeight="1" spans="1:18">
      <c r="A46" s="16">
        <v>33</v>
      </c>
      <c r="B46" s="128" t="s">
        <v>210</v>
      </c>
      <c r="C46" s="145" t="s">
        <v>73</v>
      </c>
      <c r="D46" s="145" t="s">
        <v>42</v>
      </c>
      <c r="E46" s="146" t="s">
        <v>211</v>
      </c>
      <c r="F46" s="147">
        <v>8000</v>
      </c>
      <c r="G46" s="17">
        <v>3000</v>
      </c>
      <c r="H46" s="17">
        <v>1000</v>
      </c>
      <c r="I46" s="17">
        <v>200</v>
      </c>
      <c r="J46" s="17">
        <v>400</v>
      </c>
      <c r="K46" s="17">
        <v>300</v>
      </c>
      <c r="L46" s="17">
        <v>100</v>
      </c>
      <c r="M46" s="246" t="s">
        <v>212</v>
      </c>
      <c r="N46" s="124" t="s">
        <v>213</v>
      </c>
      <c r="O46" s="16" t="s">
        <v>77</v>
      </c>
      <c r="P46" s="124" t="s">
        <v>214</v>
      </c>
      <c r="Q46" s="17" t="s">
        <v>215</v>
      </c>
      <c r="R46" s="74">
        <v>1</v>
      </c>
    </row>
    <row r="47" s="74" customFormat="1" ht="124" customHeight="1" spans="1:18">
      <c r="A47" s="16">
        <v>34</v>
      </c>
      <c r="B47" s="128" t="s">
        <v>216</v>
      </c>
      <c r="C47" s="145" t="s">
        <v>217</v>
      </c>
      <c r="D47" s="145" t="s">
        <v>42</v>
      </c>
      <c r="E47" s="146" t="s">
        <v>218</v>
      </c>
      <c r="F47" s="147">
        <v>6000</v>
      </c>
      <c r="G47" s="17">
        <v>4500</v>
      </c>
      <c r="H47" s="17">
        <v>1500</v>
      </c>
      <c r="I47" s="17">
        <v>1000</v>
      </c>
      <c r="J47" s="17">
        <v>500</v>
      </c>
      <c r="K47" s="17">
        <v>0</v>
      </c>
      <c r="L47" s="17">
        <v>0</v>
      </c>
      <c r="M47" s="246" t="s">
        <v>219</v>
      </c>
      <c r="N47" s="124" t="s">
        <v>220</v>
      </c>
      <c r="O47" s="16" t="s">
        <v>77</v>
      </c>
      <c r="P47" s="124" t="s">
        <v>214</v>
      </c>
      <c r="Q47" s="17"/>
      <c r="R47" s="74">
        <v>1</v>
      </c>
    </row>
    <row r="48" s="74" customFormat="1" ht="124" hidden="1" customHeight="1" spans="1:17">
      <c r="A48" s="16">
        <v>35</v>
      </c>
      <c r="B48" s="128" t="s">
        <v>221</v>
      </c>
      <c r="C48" s="145" t="s">
        <v>222</v>
      </c>
      <c r="D48" s="145" t="s">
        <v>223</v>
      </c>
      <c r="E48" s="146" t="s">
        <v>224</v>
      </c>
      <c r="F48" s="147">
        <v>2500</v>
      </c>
      <c r="G48" s="17">
        <v>200</v>
      </c>
      <c r="H48" s="17">
        <v>1500</v>
      </c>
      <c r="I48" s="17" t="s">
        <v>107</v>
      </c>
      <c r="J48" s="17">
        <v>500</v>
      </c>
      <c r="K48" s="17">
        <v>500</v>
      </c>
      <c r="L48" s="17">
        <v>500</v>
      </c>
      <c r="M48" s="246" t="s">
        <v>225</v>
      </c>
      <c r="N48" s="124" t="s">
        <v>226</v>
      </c>
      <c r="O48" s="16" t="s">
        <v>77</v>
      </c>
      <c r="P48" s="124" t="s">
        <v>227</v>
      </c>
      <c r="Q48" s="17"/>
    </row>
    <row r="49" s="74" customFormat="1" ht="124" customHeight="1" spans="1:18">
      <c r="A49" s="16">
        <v>36</v>
      </c>
      <c r="B49" s="128" t="s">
        <v>228</v>
      </c>
      <c r="C49" s="145" t="s">
        <v>229</v>
      </c>
      <c r="D49" s="145" t="s">
        <v>154</v>
      </c>
      <c r="E49" s="146" t="s">
        <v>230</v>
      </c>
      <c r="F49" s="147">
        <v>65000</v>
      </c>
      <c r="G49" s="17">
        <v>35000</v>
      </c>
      <c r="H49" s="17">
        <v>30000</v>
      </c>
      <c r="I49" s="17">
        <v>5000</v>
      </c>
      <c r="J49" s="17">
        <v>10000</v>
      </c>
      <c r="K49" s="17">
        <v>7000</v>
      </c>
      <c r="L49" s="17">
        <v>8000</v>
      </c>
      <c r="M49" s="246" t="s">
        <v>231</v>
      </c>
      <c r="N49" s="124" t="s">
        <v>232</v>
      </c>
      <c r="O49" s="16" t="s">
        <v>77</v>
      </c>
      <c r="P49" s="124" t="s">
        <v>227</v>
      </c>
      <c r="Q49" s="17"/>
      <c r="R49" s="74">
        <v>1</v>
      </c>
    </row>
    <row r="50" s="74" customFormat="1" ht="124" hidden="1" customHeight="1" spans="1:17">
      <c r="A50" s="16">
        <v>37</v>
      </c>
      <c r="B50" s="128" t="s">
        <v>233</v>
      </c>
      <c r="C50" s="145" t="s">
        <v>51</v>
      </c>
      <c r="D50" s="145" t="s">
        <v>35</v>
      </c>
      <c r="E50" s="146" t="s">
        <v>234</v>
      </c>
      <c r="F50" s="147">
        <v>3500</v>
      </c>
      <c r="G50" s="17">
        <v>100</v>
      </c>
      <c r="H50" s="17">
        <v>1500</v>
      </c>
      <c r="I50" s="17">
        <v>100</v>
      </c>
      <c r="J50" s="17">
        <v>400</v>
      </c>
      <c r="K50" s="17">
        <v>500</v>
      </c>
      <c r="L50" s="17">
        <v>500</v>
      </c>
      <c r="M50" s="246" t="s">
        <v>235</v>
      </c>
      <c r="N50" s="124" t="s">
        <v>236</v>
      </c>
      <c r="O50" s="16" t="s">
        <v>237</v>
      </c>
      <c r="P50" s="124" t="s">
        <v>238</v>
      </c>
      <c r="Q50" s="17"/>
    </row>
    <row r="51" s="74" customFormat="1" ht="123" customHeight="1" spans="1:18">
      <c r="A51" s="16">
        <v>38</v>
      </c>
      <c r="B51" s="128" t="s">
        <v>239</v>
      </c>
      <c r="C51" s="145" t="s">
        <v>240</v>
      </c>
      <c r="D51" s="145" t="s">
        <v>241</v>
      </c>
      <c r="E51" s="146" t="s">
        <v>242</v>
      </c>
      <c r="F51" s="147">
        <v>1000</v>
      </c>
      <c r="G51" s="17">
        <v>500</v>
      </c>
      <c r="H51" s="17">
        <v>500</v>
      </c>
      <c r="I51" s="17">
        <v>100</v>
      </c>
      <c r="J51" s="17">
        <v>100</v>
      </c>
      <c r="K51" s="17">
        <v>100</v>
      </c>
      <c r="L51" s="17">
        <v>200</v>
      </c>
      <c r="M51" s="246" t="s">
        <v>243</v>
      </c>
      <c r="N51" s="124" t="s">
        <v>236</v>
      </c>
      <c r="O51" s="16" t="s">
        <v>237</v>
      </c>
      <c r="P51" s="124" t="s">
        <v>238</v>
      </c>
      <c r="Q51" s="17"/>
      <c r="R51" s="74">
        <v>1</v>
      </c>
    </row>
    <row r="52" s="74" customFormat="1" ht="124" hidden="1" customHeight="1" spans="1:17">
      <c r="A52" s="16">
        <v>39</v>
      </c>
      <c r="B52" s="128" t="s">
        <v>244</v>
      </c>
      <c r="C52" s="145" t="s">
        <v>245</v>
      </c>
      <c r="D52" s="145" t="s">
        <v>154</v>
      </c>
      <c r="E52" s="146" t="s">
        <v>246</v>
      </c>
      <c r="F52" s="147">
        <v>8000</v>
      </c>
      <c r="G52" s="17">
        <v>2500</v>
      </c>
      <c r="H52" s="17">
        <v>5000</v>
      </c>
      <c r="I52" s="17">
        <v>1000</v>
      </c>
      <c r="J52" s="17">
        <v>1000</v>
      </c>
      <c r="K52" s="17">
        <v>1500</v>
      </c>
      <c r="L52" s="17">
        <v>1500</v>
      </c>
      <c r="M52" s="246" t="s">
        <v>247</v>
      </c>
      <c r="N52" s="124" t="s">
        <v>248</v>
      </c>
      <c r="O52" s="16" t="s">
        <v>77</v>
      </c>
      <c r="P52" s="124" t="s">
        <v>249</v>
      </c>
      <c r="Q52" s="17" t="s">
        <v>250</v>
      </c>
    </row>
    <row r="53" s="74" customFormat="1" ht="34" hidden="1" customHeight="1" spans="1:17">
      <c r="A53" s="115" t="s">
        <v>70</v>
      </c>
      <c r="B53" s="230" t="s">
        <v>251</v>
      </c>
      <c r="C53" s="117">
        <f>A55-A52</f>
        <v>2</v>
      </c>
      <c r="D53" s="19"/>
      <c r="E53" s="118"/>
      <c r="F53" s="119">
        <f>SUM(F54:F55)</f>
        <v>28516</v>
      </c>
      <c r="G53" s="119">
        <f t="shared" ref="G53:L53" si="9">SUM(G54:G55)</f>
        <v>3600</v>
      </c>
      <c r="H53" s="119">
        <f t="shared" si="9"/>
        <v>12916</v>
      </c>
      <c r="I53" s="119">
        <f t="shared" si="9"/>
        <v>2100</v>
      </c>
      <c r="J53" s="119">
        <f t="shared" si="9"/>
        <v>4000</v>
      </c>
      <c r="K53" s="119">
        <f t="shared" si="9"/>
        <v>3900</v>
      </c>
      <c r="L53" s="119">
        <f t="shared" si="9"/>
        <v>2916</v>
      </c>
      <c r="M53" s="201"/>
      <c r="N53" s="179"/>
      <c r="O53" s="16"/>
      <c r="P53" s="16"/>
      <c r="Q53" s="16"/>
    </row>
    <row r="54" s="224" customFormat="1" ht="126" customHeight="1" spans="1:18">
      <c r="A54" s="16">
        <v>40</v>
      </c>
      <c r="B54" s="21" t="s">
        <v>252</v>
      </c>
      <c r="C54" s="16" t="s">
        <v>253</v>
      </c>
      <c r="D54" s="16" t="s">
        <v>42</v>
      </c>
      <c r="E54" s="21" t="s">
        <v>254</v>
      </c>
      <c r="F54" s="16">
        <v>3516</v>
      </c>
      <c r="G54" s="16">
        <v>1100</v>
      </c>
      <c r="H54" s="16">
        <v>2416</v>
      </c>
      <c r="I54" s="16">
        <v>500</v>
      </c>
      <c r="J54" s="16">
        <v>800</v>
      </c>
      <c r="K54" s="16">
        <v>800</v>
      </c>
      <c r="L54" s="16">
        <v>316</v>
      </c>
      <c r="M54" s="21" t="s">
        <v>255</v>
      </c>
      <c r="N54" s="16" t="s">
        <v>256</v>
      </c>
      <c r="O54" s="17" t="s">
        <v>167</v>
      </c>
      <c r="P54" s="16" t="s">
        <v>257</v>
      </c>
      <c r="Q54" s="247"/>
      <c r="R54" s="224">
        <v>1</v>
      </c>
    </row>
    <row r="55" s="77" customFormat="1" ht="106" hidden="1" customHeight="1" spans="1:17">
      <c r="A55" s="16">
        <v>41</v>
      </c>
      <c r="B55" s="21" t="s">
        <v>258</v>
      </c>
      <c r="C55" s="16" t="s">
        <v>34</v>
      </c>
      <c r="D55" s="16" t="s">
        <v>35</v>
      </c>
      <c r="E55" s="21" t="s">
        <v>259</v>
      </c>
      <c r="F55" s="16">
        <v>25000</v>
      </c>
      <c r="G55" s="16">
        <v>2500</v>
      </c>
      <c r="H55" s="16">
        <v>10500</v>
      </c>
      <c r="I55" s="16">
        <v>1600</v>
      </c>
      <c r="J55" s="16">
        <v>3200</v>
      </c>
      <c r="K55" s="16">
        <v>3100</v>
      </c>
      <c r="L55" s="16">
        <v>2600</v>
      </c>
      <c r="M55" s="128" t="s">
        <v>260</v>
      </c>
      <c r="N55" s="16" t="s">
        <v>261</v>
      </c>
      <c r="O55" s="17" t="s">
        <v>167</v>
      </c>
      <c r="P55" s="16" t="s">
        <v>257</v>
      </c>
      <c r="Q55" s="247"/>
    </row>
    <row r="56" s="74" customFormat="1" ht="34" hidden="1" customHeight="1" spans="1:17">
      <c r="A56" s="115" t="s">
        <v>159</v>
      </c>
      <c r="B56" s="230" t="s">
        <v>262</v>
      </c>
      <c r="C56" s="117">
        <f>A64-A55</f>
        <v>8</v>
      </c>
      <c r="D56" s="19"/>
      <c r="E56" s="118"/>
      <c r="F56" s="119">
        <f>SUM(F57:F64)</f>
        <v>127936</v>
      </c>
      <c r="G56" s="119">
        <f t="shared" ref="G56:L56" si="10">SUM(G57:G64)</f>
        <v>13506</v>
      </c>
      <c r="H56" s="119">
        <f t="shared" si="10"/>
        <v>21822</v>
      </c>
      <c r="I56" s="119">
        <f t="shared" si="10"/>
        <v>2154</v>
      </c>
      <c r="J56" s="119">
        <f t="shared" si="10"/>
        <v>5838</v>
      </c>
      <c r="K56" s="119">
        <f t="shared" si="10"/>
        <v>6692</v>
      </c>
      <c r="L56" s="119">
        <f t="shared" si="10"/>
        <v>7138</v>
      </c>
      <c r="M56" s="201"/>
      <c r="N56" s="179"/>
      <c r="O56" s="16"/>
      <c r="P56" s="16"/>
      <c r="Q56" s="16"/>
    </row>
    <row r="57" s="143" customFormat="1" ht="131" hidden="1" customHeight="1" spans="1:17">
      <c r="A57" s="16">
        <v>42</v>
      </c>
      <c r="B57" s="21" t="s">
        <v>263</v>
      </c>
      <c r="C57" s="16" t="s">
        <v>264</v>
      </c>
      <c r="D57" s="16" t="s">
        <v>35</v>
      </c>
      <c r="E57" s="21" t="s">
        <v>265</v>
      </c>
      <c r="F57" s="16">
        <v>8000</v>
      </c>
      <c r="G57" s="16">
        <v>1500</v>
      </c>
      <c r="H57" s="238">
        <v>4500</v>
      </c>
      <c r="I57" s="238">
        <v>500</v>
      </c>
      <c r="J57" s="238">
        <v>1500</v>
      </c>
      <c r="K57" s="238">
        <v>1500</v>
      </c>
      <c r="L57" s="238">
        <v>1000</v>
      </c>
      <c r="M57" s="21" t="s">
        <v>266</v>
      </c>
      <c r="N57" s="16" t="s">
        <v>267</v>
      </c>
      <c r="O57" s="16" t="s">
        <v>31</v>
      </c>
      <c r="P57" s="16" t="s">
        <v>268</v>
      </c>
      <c r="Q57" s="115"/>
    </row>
    <row r="58" s="143" customFormat="1" ht="106" customHeight="1" spans="1:18">
      <c r="A58" s="16">
        <v>43</v>
      </c>
      <c r="B58" s="21" t="s">
        <v>269</v>
      </c>
      <c r="C58" s="16" t="s">
        <v>270</v>
      </c>
      <c r="D58" s="16" t="s">
        <v>42</v>
      </c>
      <c r="E58" s="21" t="s">
        <v>271</v>
      </c>
      <c r="F58" s="16">
        <v>4000</v>
      </c>
      <c r="G58" s="16">
        <v>2400</v>
      </c>
      <c r="H58" s="16">
        <v>1600</v>
      </c>
      <c r="I58" s="16">
        <v>100</v>
      </c>
      <c r="J58" s="16">
        <v>300</v>
      </c>
      <c r="K58" s="16">
        <v>300</v>
      </c>
      <c r="L58" s="16">
        <v>900</v>
      </c>
      <c r="M58" s="21" t="s">
        <v>272</v>
      </c>
      <c r="N58" s="16" t="s">
        <v>273</v>
      </c>
      <c r="O58" s="16" t="s">
        <v>31</v>
      </c>
      <c r="P58" s="16" t="s">
        <v>274</v>
      </c>
      <c r="Q58" s="115" t="s">
        <v>215</v>
      </c>
      <c r="R58" s="143">
        <v>1</v>
      </c>
    </row>
    <row r="59" s="159" customFormat="1" ht="106" customHeight="1" spans="1:18">
      <c r="A59" s="16">
        <v>44</v>
      </c>
      <c r="B59" s="21" t="s">
        <v>275</v>
      </c>
      <c r="C59" s="16" t="s">
        <v>51</v>
      </c>
      <c r="D59" s="16" t="s">
        <v>42</v>
      </c>
      <c r="E59" s="21" t="s">
        <v>276</v>
      </c>
      <c r="F59" s="16">
        <v>1500</v>
      </c>
      <c r="G59" s="16">
        <v>700</v>
      </c>
      <c r="H59" s="16">
        <v>800</v>
      </c>
      <c r="I59" s="16">
        <v>200</v>
      </c>
      <c r="J59" s="16">
        <v>200</v>
      </c>
      <c r="K59" s="16">
        <v>100</v>
      </c>
      <c r="L59" s="16">
        <v>300</v>
      </c>
      <c r="M59" s="21" t="s">
        <v>277</v>
      </c>
      <c r="N59" s="16" t="s">
        <v>278</v>
      </c>
      <c r="O59" s="16" t="s">
        <v>31</v>
      </c>
      <c r="P59" s="16" t="s">
        <v>279</v>
      </c>
      <c r="Q59" s="16"/>
      <c r="R59" s="159">
        <v>1</v>
      </c>
    </row>
    <row r="60" s="159" customFormat="1" ht="130" hidden="1" customHeight="1" spans="1:17">
      <c r="A60" s="16">
        <v>45</v>
      </c>
      <c r="B60" s="128" t="s">
        <v>280</v>
      </c>
      <c r="C60" s="149" t="s">
        <v>253</v>
      </c>
      <c r="D60" s="16" t="s">
        <v>281</v>
      </c>
      <c r="E60" s="154" t="s">
        <v>282</v>
      </c>
      <c r="F60" s="123">
        <v>7200</v>
      </c>
      <c r="G60" s="123">
        <v>200</v>
      </c>
      <c r="H60" s="239">
        <v>5000</v>
      </c>
      <c r="I60" s="239">
        <v>500</v>
      </c>
      <c r="J60" s="239">
        <v>1000</v>
      </c>
      <c r="K60" s="239">
        <v>2000</v>
      </c>
      <c r="L60" s="239">
        <v>1500</v>
      </c>
      <c r="M60" s="206" t="s">
        <v>283</v>
      </c>
      <c r="N60" s="16" t="s">
        <v>284</v>
      </c>
      <c r="O60" s="16" t="s">
        <v>31</v>
      </c>
      <c r="P60" s="16" t="s">
        <v>285</v>
      </c>
      <c r="Q60" s="16"/>
    </row>
    <row r="61" s="159" customFormat="1" ht="106" customHeight="1" spans="1:18">
      <c r="A61" s="16">
        <v>46</v>
      </c>
      <c r="B61" s="21" t="s">
        <v>286</v>
      </c>
      <c r="C61" s="16" t="s">
        <v>99</v>
      </c>
      <c r="D61" s="16" t="s">
        <v>42</v>
      </c>
      <c r="E61" s="21" t="s">
        <v>287</v>
      </c>
      <c r="F61" s="16">
        <v>6460</v>
      </c>
      <c r="G61" s="16">
        <v>3000</v>
      </c>
      <c r="H61" s="17">
        <v>3460</v>
      </c>
      <c r="I61" s="17">
        <v>692</v>
      </c>
      <c r="J61" s="17">
        <v>1038</v>
      </c>
      <c r="K61" s="17">
        <v>692</v>
      </c>
      <c r="L61" s="17">
        <v>1038</v>
      </c>
      <c r="M61" s="21" t="s">
        <v>288</v>
      </c>
      <c r="N61" s="16" t="s">
        <v>289</v>
      </c>
      <c r="O61" s="16" t="s">
        <v>31</v>
      </c>
      <c r="P61" s="151" t="s">
        <v>290</v>
      </c>
      <c r="Q61" s="16"/>
      <c r="R61" s="159">
        <v>1</v>
      </c>
    </row>
    <row r="62" s="159" customFormat="1" ht="106" customHeight="1" spans="1:18">
      <c r="A62" s="16">
        <v>47</v>
      </c>
      <c r="B62" s="21" t="s">
        <v>291</v>
      </c>
      <c r="C62" s="16" t="s">
        <v>51</v>
      </c>
      <c r="D62" s="16" t="s">
        <v>42</v>
      </c>
      <c r="E62" s="21" t="s">
        <v>292</v>
      </c>
      <c r="F62" s="16">
        <v>700</v>
      </c>
      <c r="G62" s="16">
        <v>400</v>
      </c>
      <c r="H62" s="17">
        <v>300</v>
      </c>
      <c r="I62" s="17">
        <v>100</v>
      </c>
      <c r="J62" s="17">
        <v>100</v>
      </c>
      <c r="K62" s="17">
        <v>100</v>
      </c>
      <c r="L62" s="17">
        <v>0</v>
      </c>
      <c r="M62" s="21" t="s">
        <v>293</v>
      </c>
      <c r="N62" s="16" t="s">
        <v>289</v>
      </c>
      <c r="O62" s="16" t="s">
        <v>31</v>
      </c>
      <c r="P62" s="16" t="s">
        <v>294</v>
      </c>
      <c r="Q62" s="16"/>
      <c r="R62" s="159">
        <v>1</v>
      </c>
    </row>
    <row r="63" s="143" customFormat="1" ht="106" customHeight="1" spans="1:18">
      <c r="A63" s="16">
        <v>48</v>
      </c>
      <c r="B63" s="21" t="s">
        <v>295</v>
      </c>
      <c r="C63" s="16" t="s">
        <v>99</v>
      </c>
      <c r="D63" s="16" t="s">
        <v>42</v>
      </c>
      <c r="E63" s="21" t="s">
        <v>296</v>
      </c>
      <c r="F63" s="240">
        <v>762</v>
      </c>
      <c r="G63" s="241">
        <v>600</v>
      </c>
      <c r="H63" s="241">
        <v>162</v>
      </c>
      <c r="I63" s="241">
        <v>62</v>
      </c>
      <c r="J63" s="241">
        <v>100</v>
      </c>
      <c r="K63" s="241">
        <v>0</v>
      </c>
      <c r="L63" s="241">
        <v>0</v>
      </c>
      <c r="M63" s="128" t="s">
        <v>297</v>
      </c>
      <c r="N63" s="124" t="s">
        <v>289</v>
      </c>
      <c r="O63" s="124" t="s">
        <v>298</v>
      </c>
      <c r="P63" s="124" t="s">
        <v>294</v>
      </c>
      <c r="Q63" s="16"/>
      <c r="R63" s="143">
        <v>1</v>
      </c>
    </row>
    <row r="64" s="159" customFormat="1" ht="106" hidden="1" customHeight="1" spans="1:17">
      <c r="A64" s="16">
        <v>49</v>
      </c>
      <c r="B64" s="21" t="s">
        <v>299</v>
      </c>
      <c r="C64" s="16" t="s">
        <v>300</v>
      </c>
      <c r="D64" s="16" t="s">
        <v>301</v>
      </c>
      <c r="E64" s="21" t="s">
        <v>302</v>
      </c>
      <c r="F64" s="16">
        <v>99314</v>
      </c>
      <c r="G64" s="16">
        <v>4706</v>
      </c>
      <c r="H64" s="17">
        <v>6000</v>
      </c>
      <c r="I64" s="17">
        <v>0</v>
      </c>
      <c r="J64" s="17">
        <v>1600</v>
      </c>
      <c r="K64" s="17">
        <v>2000</v>
      </c>
      <c r="L64" s="17">
        <v>2400</v>
      </c>
      <c r="M64" s="21" t="s">
        <v>303</v>
      </c>
      <c r="N64" s="16" t="s">
        <v>289</v>
      </c>
      <c r="O64" s="16" t="s">
        <v>31</v>
      </c>
      <c r="P64" s="16" t="s">
        <v>304</v>
      </c>
      <c r="Q64" s="16"/>
    </row>
    <row r="65" s="73" customFormat="1" ht="31" hidden="1" customHeight="1" spans="1:17">
      <c r="A65" s="184" t="s">
        <v>305</v>
      </c>
      <c r="B65" s="185" t="s">
        <v>306</v>
      </c>
      <c r="C65" s="112">
        <f>C68+C66</f>
        <v>4</v>
      </c>
      <c r="D65" s="110"/>
      <c r="E65" s="111"/>
      <c r="F65" s="114">
        <f>F66+F68</f>
        <v>7750</v>
      </c>
      <c r="G65" s="114">
        <f t="shared" ref="G65:L65" si="11">G66+G68</f>
        <v>3400</v>
      </c>
      <c r="H65" s="114">
        <f t="shared" si="11"/>
        <v>3400</v>
      </c>
      <c r="I65" s="114">
        <f t="shared" si="11"/>
        <v>2150</v>
      </c>
      <c r="J65" s="114">
        <f t="shared" si="11"/>
        <v>650</v>
      </c>
      <c r="K65" s="114">
        <f t="shared" si="11"/>
        <v>300</v>
      </c>
      <c r="L65" s="114">
        <f t="shared" si="11"/>
        <v>300</v>
      </c>
      <c r="M65" s="110"/>
      <c r="N65" s="110"/>
      <c r="O65" s="110"/>
      <c r="P65" s="110"/>
      <c r="Q65" s="110"/>
    </row>
    <row r="66" s="74" customFormat="1" ht="34" hidden="1" customHeight="1" spans="1:17">
      <c r="A66" s="115" t="s">
        <v>23</v>
      </c>
      <c r="B66" s="116" t="s">
        <v>307</v>
      </c>
      <c r="C66" s="117">
        <f>A67-A64</f>
        <v>1</v>
      </c>
      <c r="D66" s="19"/>
      <c r="E66" s="118"/>
      <c r="F66" s="119">
        <f>SUM(F67)</f>
        <v>3750</v>
      </c>
      <c r="G66" s="119">
        <f t="shared" ref="G66:L66" si="12">SUM(G67)</f>
        <v>2200</v>
      </c>
      <c r="H66" s="119">
        <f t="shared" si="12"/>
        <v>1500</v>
      </c>
      <c r="I66" s="119">
        <f t="shared" si="12"/>
        <v>1500</v>
      </c>
      <c r="J66" s="119">
        <f t="shared" si="12"/>
        <v>0</v>
      </c>
      <c r="K66" s="119">
        <f t="shared" si="12"/>
        <v>0</v>
      </c>
      <c r="L66" s="119">
        <f t="shared" si="12"/>
        <v>0</v>
      </c>
      <c r="M66" s="201"/>
      <c r="N66" s="179"/>
      <c r="O66" s="16"/>
      <c r="P66" s="16"/>
      <c r="Q66" s="16"/>
    </row>
    <row r="67" s="75" customFormat="1" ht="146" customHeight="1" spans="1:18">
      <c r="A67" s="16">
        <v>50</v>
      </c>
      <c r="B67" s="21" t="s">
        <v>308</v>
      </c>
      <c r="C67" s="16" t="s">
        <v>116</v>
      </c>
      <c r="D67" s="16" t="s">
        <v>42</v>
      </c>
      <c r="E67" s="21" t="s">
        <v>309</v>
      </c>
      <c r="F67" s="123">
        <v>3750</v>
      </c>
      <c r="G67" s="123">
        <v>2200</v>
      </c>
      <c r="H67" s="123">
        <v>1500</v>
      </c>
      <c r="I67" s="123">
        <v>1500</v>
      </c>
      <c r="J67" s="123">
        <v>0</v>
      </c>
      <c r="K67" s="123">
        <v>0</v>
      </c>
      <c r="L67" s="123">
        <v>0</v>
      </c>
      <c r="M67" s="21" t="s">
        <v>310</v>
      </c>
      <c r="N67" s="16" t="s">
        <v>311</v>
      </c>
      <c r="O67" s="16" t="s">
        <v>237</v>
      </c>
      <c r="P67" s="16" t="s">
        <v>312</v>
      </c>
      <c r="Q67" s="115"/>
      <c r="R67" s="75">
        <v>1</v>
      </c>
    </row>
    <row r="68" s="74" customFormat="1" ht="34" hidden="1" customHeight="1" spans="1:17">
      <c r="A68" s="115" t="s">
        <v>48</v>
      </c>
      <c r="B68" s="116" t="s">
        <v>313</v>
      </c>
      <c r="C68" s="117">
        <f>A71-A67</f>
        <v>3</v>
      </c>
      <c r="D68" s="19"/>
      <c r="E68" s="118"/>
      <c r="F68" s="119">
        <f>SUM(F69:F71)</f>
        <v>4000</v>
      </c>
      <c r="G68" s="119">
        <f t="shared" ref="G68:L68" si="13">SUM(G69:G71)</f>
        <v>1200</v>
      </c>
      <c r="H68" s="119">
        <f t="shared" si="13"/>
        <v>1900</v>
      </c>
      <c r="I68" s="119">
        <f t="shared" si="13"/>
        <v>650</v>
      </c>
      <c r="J68" s="119">
        <f t="shared" si="13"/>
        <v>650</v>
      </c>
      <c r="K68" s="119">
        <f t="shared" si="13"/>
        <v>300</v>
      </c>
      <c r="L68" s="119">
        <f t="shared" si="13"/>
        <v>300</v>
      </c>
      <c r="M68" s="201"/>
      <c r="N68" s="179"/>
      <c r="O68" s="16"/>
      <c r="P68" s="16"/>
      <c r="Q68" s="16"/>
    </row>
    <row r="69" s="75" customFormat="1" ht="146" hidden="1" customHeight="1" spans="1:17">
      <c r="A69" s="16">
        <v>51</v>
      </c>
      <c r="B69" s="21" t="s">
        <v>314</v>
      </c>
      <c r="C69" s="16" t="s">
        <v>315</v>
      </c>
      <c r="D69" s="16" t="s">
        <v>154</v>
      </c>
      <c r="E69" s="21" t="s">
        <v>316</v>
      </c>
      <c r="F69" s="123">
        <v>1200</v>
      </c>
      <c r="G69" s="123">
        <v>400</v>
      </c>
      <c r="H69" s="123">
        <v>400</v>
      </c>
      <c r="I69" s="123">
        <v>100</v>
      </c>
      <c r="J69" s="123">
        <v>100</v>
      </c>
      <c r="K69" s="123">
        <v>100</v>
      </c>
      <c r="L69" s="123">
        <v>100</v>
      </c>
      <c r="M69" s="21" t="s">
        <v>317</v>
      </c>
      <c r="N69" s="16" t="s">
        <v>318</v>
      </c>
      <c r="O69" s="16" t="s">
        <v>237</v>
      </c>
      <c r="P69" s="16" t="s">
        <v>319</v>
      </c>
      <c r="Q69" s="115"/>
    </row>
    <row r="70" s="75" customFormat="1" ht="153" hidden="1" customHeight="1" spans="1:17">
      <c r="A70" s="16">
        <v>52</v>
      </c>
      <c r="B70" s="21" t="s">
        <v>320</v>
      </c>
      <c r="C70" s="16" t="s">
        <v>315</v>
      </c>
      <c r="D70" s="16" t="s">
        <v>35</v>
      </c>
      <c r="E70" s="21" t="s">
        <v>321</v>
      </c>
      <c r="F70" s="123">
        <v>2100</v>
      </c>
      <c r="G70" s="123">
        <v>800</v>
      </c>
      <c r="H70" s="123">
        <v>800</v>
      </c>
      <c r="I70" s="123">
        <v>200</v>
      </c>
      <c r="J70" s="123">
        <v>200</v>
      </c>
      <c r="K70" s="123">
        <v>200</v>
      </c>
      <c r="L70" s="123">
        <v>200</v>
      </c>
      <c r="M70" s="21" t="s">
        <v>322</v>
      </c>
      <c r="N70" s="16" t="s">
        <v>323</v>
      </c>
      <c r="O70" s="16" t="s">
        <v>237</v>
      </c>
      <c r="P70" s="16" t="s">
        <v>324</v>
      </c>
      <c r="Q70" s="115"/>
    </row>
    <row r="71" s="75" customFormat="1" ht="92" customHeight="1" spans="1:18">
      <c r="A71" s="16">
        <v>53</v>
      </c>
      <c r="B71" s="21" t="s">
        <v>325</v>
      </c>
      <c r="C71" s="16" t="s">
        <v>326</v>
      </c>
      <c r="D71" s="16" t="s">
        <v>42</v>
      </c>
      <c r="E71" s="21" t="s">
        <v>327</v>
      </c>
      <c r="F71" s="123">
        <v>700</v>
      </c>
      <c r="G71" s="123">
        <v>0</v>
      </c>
      <c r="H71" s="123">
        <v>700</v>
      </c>
      <c r="I71" s="123">
        <v>350</v>
      </c>
      <c r="J71" s="123">
        <v>350</v>
      </c>
      <c r="K71" s="123"/>
      <c r="L71" s="123"/>
      <c r="M71" s="21" t="s">
        <v>328</v>
      </c>
      <c r="N71" s="16" t="s">
        <v>329</v>
      </c>
      <c r="O71" s="16" t="s">
        <v>237</v>
      </c>
      <c r="P71" s="16" t="s">
        <v>330</v>
      </c>
      <c r="Q71" s="115"/>
      <c r="R71" s="75">
        <v>1</v>
      </c>
    </row>
    <row r="72" s="73" customFormat="1" ht="31" hidden="1" customHeight="1" spans="1:17">
      <c r="A72" s="184" t="s">
        <v>331</v>
      </c>
      <c r="B72" s="185" t="s">
        <v>332</v>
      </c>
      <c r="C72" s="112">
        <f>C73</f>
        <v>2</v>
      </c>
      <c r="D72" s="110"/>
      <c r="E72" s="111"/>
      <c r="F72" s="114">
        <f>F73</f>
        <v>191803.17</v>
      </c>
      <c r="G72" s="114">
        <f t="shared" ref="G72:L72" si="14">G73</f>
        <v>10826.17</v>
      </c>
      <c r="H72" s="114">
        <f t="shared" si="14"/>
        <v>57800</v>
      </c>
      <c r="I72" s="114">
        <f t="shared" si="14"/>
        <v>16300</v>
      </c>
      <c r="J72" s="114">
        <f t="shared" si="14"/>
        <v>16500</v>
      </c>
      <c r="K72" s="114">
        <f t="shared" si="14"/>
        <v>15000</v>
      </c>
      <c r="L72" s="114">
        <f t="shared" si="14"/>
        <v>10000</v>
      </c>
      <c r="M72" s="110"/>
      <c r="N72" s="110"/>
      <c r="O72" s="110"/>
      <c r="P72" s="110"/>
      <c r="Q72" s="110"/>
    </row>
    <row r="73" s="74" customFormat="1" ht="34" hidden="1" customHeight="1" spans="1:17">
      <c r="A73" s="115" t="s">
        <v>23</v>
      </c>
      <c r="B73" s="116" t="s">
        <v>333</v>
      </c>
      <c r="C73" s="117">
        <f>A75-A71</f>
        <v>2</v>
      </c>
      <c r="D73" s="19"/>
      <c r="E73" s="118"/>
      <c r="F73" s="172">
        <f>SUM(F74:F75)</f>
        <v>191803.17</v>
      </c>
      <c r="G73" s="172">
        <f t="shared" ref="G73:L73" si="15">SUM(G74:G75)</f>
        <v>10826.17</v>
      </c>
      <c r="H73" s="172">
        <f t="shared" si="15"/>
        <v>57800</v>
      </c>
      <c r="I73" s="172">
        <f t="shared" si="15"/>
        <v>16300</v>
      </c>
      <c r="J73" s="172">
        <f t="shared" si="15"/>
        <v>16500</v>
      </c>
      <c r="K73" s="172">
        <f t="shared" si="15"/>
        <v>15000</v>
      </c>
      <c r="L73" s="172">
        <f t="shared" si="15"/>
        <v>10000</v>
      </c>
      <c r="M73" s="201"/>
      <c r="N73" s="179"/>
      <c r="O73" s="16"/>
      <c r="P73" s="16"/>
      <c r="Q73" s="16"/>
    </row>
    <row r="74" s="78" customFormat="1" ht="157" hidden="1" customHeight="1" spans="1:17">
      <c r="A74" s="16">
        <v>54</v>
      </c>
      <c r="B74" s="21" t="s">
        <v>334</v>
      </c>
      <c r="C74" s="229" t="s">
        <v>99</v>
      </c>
      <c r="D74" s="19" t="s">
        <v>27</v>
      </c>
      <c r="E74" s="122" t="s">
        <v>335</v>
      </c>
      <c r="F74" s="120">
        <v>178200</v>
      </c>
      <c r="G74" s="120">
        <v>2023</v>
      </c>
      <c r="H74" s="125">
        <v>53000</v>
      </c>
      <c r="I74" s="125">
        <v>15000</v>
      </c>
      <c r="J74" s="125">
        <v>15000</v>
      </c>
      <c r="K74" s="125">
        <v>15000</v>
      </c>
      <c r="L74" s="180">
        <v>8000</v>
      </c>
      <c r="M74" s="122" t="s">
        <v>336</v>
      </c>
      <c r="N74" s="156" t="s">
        <v>337</v>
      </c>
      <c r="O74" s="16" t="s">
        <v>167</v>
      </c>
      <c r="P74" s="16" t="s">
        <v>338</v>
      </c>
      <c r="Q74" s="115"/>
    </row>
    <row r="75" s="143" customFormat="1" ht="118" hidden="1" customHeight="1" spans="1:17">
      <c r="A75" s="16">
        <v>55</v>
      </c>
      <c r="B75" s="21" t="s">
        <v>339</v>
      </c>
      <c r="C75" s="16" t="s">
        <v>340</v>
      </c>
      <c r="D75" s="17" t="s">
        <v>35</v>
      </c>
      <c r="E75" s="121" t="s">
        <v>341</v>
      </c>
      <c r="F75" s="123">
        <v>13603.17</v>
      </c>
      <c r="G75" s="123">
        <v>8803.17</v>
      </c>
      <c r="H75" s="123">
        <v>4800</v>
      </c>
      <c r="I75" s="123">
        <v>1300</v>
      </c>
      <c r="J75" s="123">
        <v>1500</v>
      </c>
      <c r="K75" s="123">
        <v>0</v>
      </c>
      <c r="L75" s="123">
        <v>2000</v>
      </c>
      <c r="M75" s="248" t="s">
        <v>342</v>
      </c>
      <c r="N75" s="17" t="s">
        <v>343</v>
      </c>
      <c r="O75" s="19" t="s">
        <v>167</v>
      </c>
      <c r="P75" s="16" t="s">
        <v>344</v>
      </c>
      <c r="Q75" s="249"/>
    </row>
  </sheetData>
  <autoFilter xmlns:etc="http://www.wps.cn/officeDocument/2017/etCustomData" ref="A4:R75" etc:filterBottomFollowUsedRange="0">
    <filterColumn colId="17">
      <customFilters>
        <customFilter operator="equal" val="1"/>
      </customFilters>
    </filterColumn>
    <extLst/>
  </autoFilter>
  <mergeCells count="16">
    <mergeCell ref="A1:B1"/>
    <mergeCell ref="A2:Q2"/>
    <mergeCell ref="I3:L3"/>
    <mergeCell ref="A3:A4"/>
    <mergeCell ref="B3:B4"/>
    <mergeCell ref="C3:C4"/>
    <mergeCell ref="D3:D4"/>
    <mergeCell ref="E3:E4"/>
    <mergeCell ref="F3:F4"/>
    <mergeCell ref="G3:G4"/>
    <mergeCell ref="H3:H4"/>
    <mergeCell ref="M3:M4"/>
    <mergeCell ref="N3:N4"/>
    <mergeCell ref="O3:O4"/>
    <mergeCell ref="P3:P4"/>
    <mergeCell ref="Q3:Q4"/>
  </mergeCells>
  <printOptions horizontalCentered="1"/>
  <pageMargins left="0.279166666666667" right="0.279166666666667" top="0.590277777777778" bottom="0.940277777777778" header="0.511805555555556" footer="0.708333333333333"/>
  <pageSetup paperSize="8" scale="56" fitToHeight="0" orientation="landscape" useFirstPageNumber="1" horizontalDpi="1200" verticalDpi="1200"/>
  <headerFooter alignWithMargins="0" scaleWithDoc="0">
    <oddFooter>&amp;C第 &amp;P 页，共 &amp;N 页</oddFooter>
  </headerFooter>
  <colBreaks count="1" manualBreakCount="1">
    <brk id="1" max="74" man="1"/>
  </colBreaks>
  <ignoredErrors>
    <ignoredError sqref="F7:L7 F73:L73" formulaRange="1"/>
  </ignoredError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IJ96"/>
  <sheetViews>
    <sheetView view="pageBreakPreview" zoomScale="70" zoomScaleNormal="75" topLeftCell="A8" workbookViewId="0">
      <selection activeCell="F44" sqref="F44"/>
    </sheetView>
  </sheetViews>
  <sheetFormatPr defaultColWidth="8.8" defaultRowHeight="18"/>
  <cols>
    <col min="1" max="1" width="6.375" style="84" customWidth="1"/>
    <col min="2" max="2" width="22.7083333333333" style="85" customWidth="1"/>
    <col min="3" max="3" width="7.75" style="162" customWidth="1"/>
    <col min="4" max="4" width="6.55" style="87" customWidth="1"/>
    <col min="5" max="5" width="41.4416666666667" style="85" customWidth="1"/>
    <col min="6" max="6" width="9.875" style="88" customWidth="1"/>
    <col min="7" max="7" width="8.325" style="88" customWidth="1"/>
    <col min="8" max="8" width="9.375" style="88" customWidth="1"/>
    <col min="9" max="9" width="10.125" style="163" customWidth="1"/>
    <col min="10" max="10" width="9.875" style="163" customWidth="1"/>
    <col min="11" max="11" width="10.25" style="163" customWidth="1"/>
    <col min="12" max="12" width="10" style="163" customWidth="1"/>
    <col min="13" max="13" width="35.425" style="85" customWidth="1"/>
    <col min="14" max="14" width="16.875" style="84" customWidth="1"/>
    <col min="15" max="15" width="9.25" style="84" customWidth="1"/>
    <col min="16" max="16" width="12.75" style="87" customWidth="1"/>
    <col min="17" max="17" width="8.23333333333333" style="84" customWidth="1"/>
    <col min="18" max="18" width="9" style="87" customWidth="1"/>
    <col min="19" max="19" width="8" style="87" customWidth="1"/>
    <col min="20" max="20" width="11.5" style="87"/>
    <col min="21" max="21" width="9.375" style="87"/>
    <col min="22" max="23" width="8" style="87" customWidth="1"/>
    <col min="24" max="26" width="11.5" style="87"/>
    <col min="27" max="55" width="9" style="87" customWidth="1"/>
    <col min="56" max="215" width="8.8" style="87" customWidth="1"/>
    <col min="216" max="235" width="9" style="87" customWidth="1"/>
    <col min="236" max="247" width="9" style="87"/>
    <col min="248" max="16384" width="8.8" style="87"/>
  </cols>
  <sheetData>
    <row r="1" spans="1:1">
      <c r="A1" s="89"/>
    </row>
    <row r="2" s="70" customFormat="1" ht="38" customHeight="1" spans="1:17">
      <c r="A2" s="90" t="s">
        <v>345</v>
      </c>
      <c r="B2" s="91"/>
      <c r="C2" s="164"/>
      <c r="D2" s="90"/>
      <c r="E2" s="91"/>
      <c r="F2" s="165"/>
      <c r="G2" s="165"/>
      <c r="H2" s="165"/>
      <c r="I2" s="165"/>
      <c r="J2" s="165"/>
      <c r="K2" s="165"/>
      <c r="L2" s="165"/>
      <c r="M2" s="91"/>
      <c r="N2" s="90"/>
      <c r="O2" s="90"/>
      <c r="P2" s="90"/>
      <c r="Q2" s="90"/>
    </row>
    <row r="3" s="71" customFormat="1" ht="50" customHeight="1" spans="1:17">
      <c r="A3" s="92" t="s">
        <v>2</v>
      </c>
      <c r="B3" s="93" t="s">
        <v>3</v>
      </c>
      <c r="C3" s="94" t="s">
        <v>4</v>
      </c>
      <c r="D3" s="95" t="s">
        <v>5</v>
      </c>
      <c r="E3" s="95" t="s">
        <v>6</v>
      </c>
      <c r="F3" s="96" t="s">
        <v>7</v>
      </c>
      <c r="G3" s="102" t="s">
        <v>346</v>
      </c>
      <c r="H3" s="166" t="s">
        <v>9</v>
      </c>
      <c r="I3" s="196" t="s">
        <v>10</v>
      </c>
      <c r="J3" s="197"/>
      <c r="K3" s="197"/>
      <c r="L3" s="198"/>
      <c r="M3" s="97" t="s">
        <v>11</v>
      </c>
      <c r="N3" s="95" t="s">
        <v>12</v>
      </c>
      <c r="O3" s="139" t="s">
        <v>13</v>
      </c>
      <c r="P3" s="95" t="s">
        <v>14</v>
      </c>
      <c r="Q3" s="95" t="s">
        <v>15</v>
      </c>
    </row>
    <row r="4" s="71" customFormat="1" ht="55" customHeight="1" spans="1:17">
      <c r="A4" s="98"/>
      <c r="B4" s="99"/>
      <c r="C4" s="100"/>
      <c r="D4" s="101"/>
      <c r="E4" s="97"/>
      <c r="F4" s="96"/>
      <c r="G4" s="167"/>
      <c r="H4" s="166"/>
      <c r="I4" s="96" t="s">
        <v>16</v>
      </c>
      <c r="J4" s="96" t="s">
        <v>17</v>
      </c>
      <c r="K4" s="96" t="s">
        <v>18</v>
      </c>
      <c r="L4" s="96" t="s">
        <v>19</v>
      </c>
      <c r="M4" s="97"/>
      <c r="N4" s="97"/>
      <c r="O4" s="199"/>
      <c r="P4" s="97"/>
      <c r="Q4" s="97"/>
    </row>
    <row r="5" s="158" customFormat="1" ht="32" customHeight="1" spans="1:17">
      <c r="A5" s="168"/>
      <c r="B5" s="104" t="s">
        <v>20</v>
      </c>
      <c r="C5" s="169">
        <f>C6+C37+C77+C91</f>
        <v>73</v>
      </c>
      <c r="D5" s="170"/>
      <c r="E5" s="107"/>
      <c r="F5" s="108">
        <f t="shared" ref="F5:L5" si="0">F6+F37+F77+F91</f>
        <v>2198211.99</v>
      </c>
      <c r="G5" s="171"/>
      <c r="H5" s="108">
        <f t="shared" si="0"/>
        <v>634084.99</v>
      </c>
      <c r="I5" s="108">
        <f t="shared" si="0"/>
        <v>56382</v>
      </c>
      <c r="J5" s="108">
        <f t="shared" si="0"/>
        <v>106790</v>
      </c>
      <c r="K5" s="108">
        <f t="shared" si="0"/>
        <v>193963.62</v>
      </c>
      <c r="L5" s="108">
        <f t="shared" si="0"/>
        <v>276949.37</v>
      </c>
      <c r="M5" s="107"/>
      <c r="N5" s="106"/>
      <c r="O5" s="200"/>
      <c r="P5" s="106"/>
      <c r="Q5" s="106"/>
    </row>
    <row r="6" s="73" customFormat="1" ht="31" customHeight="1" spans="1:17">
      <c r="A6" s="110" t="s">
        <v>21</v>
      </c>
      <c r="B6" s="111" t="s">
        <v>22</v>
      </c>
      <c r="C6" s="112">
        <f>C7+C11+C15+C23+C33</f>
        <v>25</v>
      </c>
      <c r="D6" s="110"/>
      <c r="E6" s="111"/>
      <c r="F6" s="114">
        <f>F7+F11+F15+F23+F33</f>
        <v>137558.25</v>
      </c>
      <c r="G6" s="114"/>
      <c r="H6" s="114">
        <f>H7+H11+H15+H23+H33</f>
        <v>64186.25</v>
      </c>
      <c r="I6" s="114">
        <f>I7+I11+I15+I23+I33</f>
        <v>2130</v>
      </c>
      <c r="J6" s="114">
        <f>J7+J11+J15+J23+J33</f>
        <v>14260</v>
      </c>
      <c r="K6" s="114">
        <f>K7+K11+K15+K23+K33</f>
        <v>22252.25</v>
      </c>
      <c r="L6" s="114">
        <f>L7+L11+L15+L23+L33</f>
        <v>25544</v>
      </c>
      <c r="M6" s="111"/>
      <c r="N6" s="110"/>
      <c r="O6" s="110"/>
      <c r="P6" s="110"/>
      <c r="Q6" s="110"/>
    </row>
    <row r="7" s="74" customFormat="1" ht="34" customHeight="1" spans="1:244">
      <c r="A7" s="115" t="s">
        <v>23</v>
      </c>
      <c r="B7" s="116" t="s">
        <v>24</v>
      </c>
      <c r="C7" s="117">
        <f>A10</f>
        <v>3</v>
      </c>
      <c r="D7" s="19"/>
      <c r="E7" s="118"/>
      <c r="F7" s="172">
        <f t="shared" ref="F7:L7" si="1">SUM(F8:F10)</f>
        <v>6772</v>
      </c>
      <c r="G7" s="172"/>
      <c r="H7" s="172">
        <f t="shared" si="1"/>
        <v>3758</v>
      </c>
      <c r="I7" s="172">
        <f t="shared" si="1"/>
        <v>150</v>
      </c>
      <c r="J7" s="172">
        <f t="shared" si="1"/>
        <v>900</v>
      </c>
      <c r="K7" s="172">
        <f t="shared" si="1"/>
        <v>1250</v>
      </c>
      <c r="L7" s="172">
        <f t="shared" si="1"/>
        <v>1458</v>
      </c>
      <c r="M7" s="122"/>
      <c r="N7" s="179"/>
      <c r="O7" s="16"/>
      <c r="P7" s="16"/>
      <c r="Q7" s="16"/>
      <c r="R7" s="142"/>
      <c r="S7" s="143"/>
      <c r="T7" s="143"/>
      <c r="U7" s="143"/>
      <c r="V7" s="143"/>
      <c r="W7" s="143"/>
      <c r="X7" s="143"/>
      <c r="Y7" s="143"/>
      <c r="Z7" s="143"/>
      <c r="IB7" s="143"/>
      <c r="IC7" s="143"/>
      <c r="ID7" s="143"/>
      <c r="IE7" s="143"/>
      <c r="IF7" s="143"/>
      <c r="IG7" s="143"/>
      <c r="IH7" s="143"/>
      <c r="II7" s="143"/>
      <c r="IJ7" s="143"/>
    </row>
    <row r="8" s="75" customFormat="1" ht="110" customHeight="1" spans="1:17">
      <c r="A8" s="16">
        <v>1</v>
      </c>
      <c r="B8" s="21" t="s">
        <v>347</v>
      </c>
      <c r="C8" s="16" t="s">
        <v>348</v>
      </c>
      <c r="D8" s="16" t="s">
        <v>349</v>
      </c>
      <c r="E8" s="21" t="s">
        <v>350</v>
      </c>
      <c r="F8" s="123">
        <v>4514</v>
      </c>
      <c r="G8" s="123" t="s">
        <v>351</v>
      </c>
      <c r="H8" s="123">
        <v>1500</v>
      </c>
      <c r="I8" s="123">
        <v>100</v>
      </c>
      <c r="J8" s="123">
        <v>400</v>
      </c>
      <c r="K8" s="123">
        <v>400</v>
      </c>
      <c r="L8" s="123">
        <v>600</v>
      </c>
      <c r="M8" s="122" t="s">
        <v>352</v>
      </c>
      <c r="N8" s="16" t="s">
        <v>353</v>
      </c>
      <c r="O8" s="120" t="s">
        <v>31</v>
      </c>
      <c r="P8" s="17" t="s">
        <v>39</v>
      </c>
      <c r="Q8" s="115"/>
    </row>
    <row r="9" s="75" customFormat="1" ht="110" customHeight="1" spans="1:18">
      <c r="A9" s="16">
        <v>2</v>
      </c>
      <c r="B9" s="21" t="s">
        <v>354</v>
      </c>
      <c r="C9" s="16" t="s">
        <v>240</v>
      </c>
      <c r="D9" s="16" t="s">
        <v>355</v>
      </c>
      <c r="E9" s="21" t="s">
        <v>356</v>
      </c>
      <c r="F9" s="123">
        <v>600</v>
      </c>
      <c r="G9" s="123" t="s">
        <v>357</v>
      </c>
      <c r="H9" s="123">
        <v>600</v>
      </c>
      <c r="I9" s="123">
        <v>50</v>
      </c>
      <c r="J9" s="123">
        <v>300</v>
      </c>
      <c r="K9" s="123">
        <v>250</v>
      </c>
      <c r="L9" s="123">
        <v>0</v>
      </c>
      <c r="M9" s="122" t="s">
        <v>358</v>
      </c>
      <c r="N9" s="16" t="s">
        <v>38</v>
      </c>
      <c r="O9" s="120" t="s">
        <v>31</v>
      </c>
      <c r="P9" s="17" t="s">
        <v>39</v>
      </c>
      <c r="Q9" s="115"/>
      <c r="R9" s="75">
        <v>1</v>
      </c>
    </row>
    <row r="10" s="75" customFormat="1" ht="110" customHeight="1" spans="1:18">
      <c r="A10" s="16">
        <v>3</v>
      </c>
      <c r="B10" s="21" t="s">
        <v>359</v>
      </c>
      <c r="C10" s="16" t="s">
        <v>360</v>
      </c>
      <c r="D10" s="16" t="s">
        <v>355</v>
      </c>
      <c r="E10" s="21" t="s">
        <v>361</v>
      </c>
      <c r="F10" s="123">
        <v>1658</v>
      </c>
      <c r="G10" s="123" t="s">
        <v>362</v>
      </c>
      <c r="H10" s="123">
        <v>1658</v>
      </c>
      <c r="I10" s="123">
        <v>0</v>
      </c>
      <c r="J10" s="123">
        <v>200</v>
      </c>
      <c r="K10" s="123">
        <v>600</v>
      </c>
      <c r="L10" s="123">
        <v>858</v>
      </c>
      <c r="M10" s="122" t="s">
        <v>363</v>
      </c>
      <c r="N10" s="16" t="s">
        <v>364</v>
      </c>
      <c r="O10" s="120" t="s">
        <v>31</v>
      </c>
      <c r="P10" s="17" t="s">
        <v>32</v>
      </c>
      <c r="Q10" s="115"/>
      <c r="R10" s="75">
        <v>1</v>
      </c>
    </row>
    <row r="11" s="74" customFormat="1" ht="34" customHeight="1" spans="1:244">
      <c r="A11" s="115" t="s">
        <v>48</v>
      </c>
      <c r="B11" s="116" t="s">
        <v>365</v>
      </c>
      <c r="C11" s="173">
        <f>A14-A10</f>
        <v>3</v>
      </c>
      <c r="D11" s="19"/>
      <c r="E11" s="118"/>
      <c r="F11" s="172">
        <f>SUM(F12:F14)</f>
        <v>12240</v>
      </c>
      <c r="G11" s="172"/>
      <c r="H11" s="172">
        <f>SUM(H12:H14)</f>
        <v>11240</v>
      </c>
      <c r="I11" s="172">
        <f>SUM(I12:I14)</f>
        <v>360</v>
      </c>
      <c r="J11" s="172">
        <f>SUM(J12:J14)</f>
        <v>1300</v>
      </c>
      <c r="K11" s="172">
        <f>SUM(K12:K14)</f>
        <v>3450</v>
      </c>
      <c r="L11" s="172">
        <f>SUM(L12:L14)</f>
        <v>6130</v>
      </c>
      <c r="M11" s="122"/>
      <c r="N11" s="179"/>
      <c r="O11" s="16"/>
      <c r="P11" s="16"/>
      <c r="Q11" s="16"/>
      <c r="R11" s="142"/>
      <c r="S11" s="143"/>
      <c r="T11" s="143"/>
      <c r="U11" s="143"/>
      <c r="V11" s="143"/>
      <c r="W11" s="143"/>
      <c r="X11" s="143"/>
      <c r="Y11" s="143"/>
      <c r="Z11" s="143"/>
      <c r="IB11" s="143"/>
      <c r="IC11" s="143"/>
      <c r="ID11" s="143"/>
      <c r="IE11" s="143"/>
      <c r="IF11" s="143"/>
      <c r="IG11" s="143"/>
      <c r="IH11" s="143"/>
      <c r="II11" s="143"/>
      <c r="IJ11" s="143"/>
    </row>
    <row r="12" s="3" customFormat="1" ht="132" customHeight="1" spans="1:17">
      <c r="A12" s="16">
        <v>4</v>
      </c>
      <c r="B12" s="21" t="s">
        <v>366</v>
      </c>
      <c r="C12" s="16" t="s">
        <v>34</v>
      </c>
      <c r="D12" s="16" t="s">
        <v>349</v>
      </c>
      <c r="E12" s="21" t="s">
        <v>367</v>
      </c>
      <c r="F12" s="16">
        <v>4000</v>
      </c>
      <c r="G12" s="174" t="s">
        <v>368</v>
      </c>
      <c r="H12" s="16">
        <v>3000</v>
      </c>
      <c r="I12" s="16">
        <v>200</v>
      </c>
      <c r="J12" s="16">
        <v>800</v>
      </c>
      <c r="K12" s="16">
        <v>800</v>
      </c>
      <c r="L12" s="16">
        <v>1200</v>
      </c>
      <c r="M12" s="21" t="s">
        <v>369</v>
      </c>
      <c r="N12" s="16" t="s">
        <v>370</v>
      </c>
      <c r="O12" s="16" t="s">
        <v>371</v>
      </c>
      <c r="P12" s="16" t="s">
        <v>257</v>
      </c>
      <c r="Q12" s="16"/>
    </row>
    <row r="13" s="159" customFormat="1" ht="132" customHeight="1" spans="1:17">
      <c r="A13" s="16">
        <v>5</v>
      </c>
      <c r="B13" s="21" t="s">
        <v>372</v>
      </c>
      <c r="C13" s="16" t="s">
        <v>41</v>
      </c>
      <c r="D13" s="16" t="s">
        <v>349</v>
      </c>
      <c r="E13" s="21" t="s">
        <v>373</v>
      </c>
      <c r="F13" s="123">
        <v>6600</v>
      </c>
      <c r="G13" s="123" t="s">
        <v>374</v>
      </c>
      <c r="H13" s="123">
        <v>6600</v>
      </c>
      <c r="I13" s="123" t="s">
        <v>107</v>
      </c>
      <c r="J13" s="123" t="s">
        <v>107</v>
      </c>
      <c r="K13" s="123">
        <v>2000</v>
      </c>
      <c r="L13" s="123">
        <v>4600</v>
      </c>
      <c r="M13" s="201" t="s">
        <v>375</v>
      </c>
      <c r="N13" s="202" t="s">
        <v>370</v>
      </c>
      <c r="O13" s="29" t="s">
        <v>167</v>
      </c>
      <c r="P13" s="29" t="s">
        <v>376</v>
      </c>
      <c r="Q13" s="29"/>
    </row>
    <row r="14" s="159" customFormat="1" ht="132" customHeight="1" spans="1:18">
      <c r="A14" s="16">
        <v>6</v>
      </c>
      <c r="B14" s="21" t="s">
        <v>377</v>
      </c>
      <c r="C14" s="16" t="s">
        <v>378</v>
      </c>
      <c r="D14" s="16" t="s">
        <v>355</v>
      </c>
      <c r="E14" s="21" t="s">
        <v>379</v>
      </c>
      <c r="F14" s="123">
        <v>1640</v>
      </c>
      <c r="G14" s="123" t="s">
        <v>380</v>
      </c>
      <c r="H14" s="123">
        <v>1640</v>
      </c>
      <c r="I14" s="123">
        <v>160</v>
      </c>
      <c r="J14" s="123">
        <v>500</v>
      </c>
      <c r="K14" s="123">
        <v>650</v>
      </c>
      <c r="L14" s="123">
        <v>330</v>
      </c>
      <c r="M14" s="122" t="s">
        <v>381</v>
      </c>
      <c r="N14" s="179" t="s">
        <v>382</v>
      </c>
      <c r="O14" s="16" t="s">
        <v>167</v>
      </c>
      <c r="P14" s="29" t="s">
        <v>376</v>
      </c>
      <c r="Q14" s="16"/>
      <c r="R14" s="159">
        <v>1</v>
      </c>
    </row>
    <row r="15" s="74" customFormat="1" ht="34" customHeight="1" spans="1:244">
      <c r="A15" s="115" t="s">
        <v>70</v>
      </c>
      <c r="B15" s="116" t="s">
        <v>49</v>
      </c>
      <c r="C15" s="117">
        <f>A22-A14</f>
        <v>7</v>
      </c>
      <c r="D15" s="19"/>
      <c r="E15" s="118"/>
      <c r="F15" s="172">
        <f t="shared" ref="F15:L15" si="2">SUM(F16:F22)</f>
        <v>54240</v>
      </c>
      <c r="G15" s="172"/>
      <c r="H15" s="172">
        <f t="shared" si="2"/>
        <v>20440</v>
      </c>
      <c r="I15" s="172">
        <f t="shared" si="2"/>
        <v>0</v>
      </c>
      <c r="J15" s="172">
        <f t="shared" si="2"/>
        <v>4800</v>
      </c>
      <c r="K15" s="172">
        <f t="shared" si="2"/>
        <v>7320</v>
      </c>
      <c r="L15" s="172">
        <f t="shared" si="2"/>
        <v>8320</v>
      </c>
      <c r="M15" s="122"/>
      <c r="N15" s="179"/>
      <c r="O15" s="16"/>
      <c r="P15" s="16"/>
      <c r="Q15" s="16"/>
      <c r="R15" s="142"/>
      <c r="S15" s="143"/>
      <c r="T15" s="143"/>
      <c r="U15" s="143"/>
      <c r="V15" s="143"/>
      <c r="W15" s="143"/>
      <c r="X15" s="143"/>
      <c r="Y15" s="143"/>
      <c r="Z15" s="143"/>
      <c r="IB15" s="143"/>
      <c r="IC15" s="143"/>
      <c r="ID15" s="143"/>
      <c r="IE15" s="143"/>
      <c r="IF15" s="143"/>
      <c r="IG15" s="143"/>
      <c r="IH15" s="143"/>
      <c r="II15" s="143"/>
      <c r="IJ15" s="143"/>
    </row>
    <row r="16" s="143" customFormat="1" ht="185" customHeight="1" spans="1:18">
      <c r="A16" s="16">
        <v>7</v>
      </c>
      <c r="B16" s="21" t="s">
        <v>383</v>
      </c>
      <c r="C16" s="16" t="s">
        <v>384</v>
      </c>
      <c r="D16" s="16" t="s">
        <v>355</v>
      </c>
      <c r="E16" s="21" t="s">
        <v>385</v>
      </c>
      <c r="F16" s="123">
        <v>7000</v>
      </c>
      <c r="G16" s="123" t="s">
        <v>351</v>
      </c>
      <c r="H16" s="123">
        <v>7000</v>
      </c>
      <c r="I16" s="123">
        <v>0</v>
      </c>
      <c r="J16" s="123">
        <v>1500</v>
      </c>
      <c r="K16" s="123">
        <v>2500</v>
      </c>
      <c r="L16" s="123">
        <v>3000</v>
      </c>
      <c r="M16" s="122" t="s">
        <v>386</v>
      </c>
      <c r="N16" s="179" t="s">
        <v>54</v>
      </c>
      <c r="O16" s="16" t="s">
        <v>31</v>
      </c>
      <c r="P16" s="16" t="s">
        <v>55</v>
      </c>
      <c r="Q16" s="115"/>
      <c r="R16" s="143">
        <v>1</v>
      </c>
    </row>
    <row r="17" s="159" customFormat="1" ht="108" customHeight="1" spans="1:18">
      <c r="A17" s="16">
        <v>8</v>
      </c>
      <c r="B17" s="21" t="s">
        <v>387</v>
      </c>
      <c r="C17" s="16" t="s">
        <v>315</v>
      </c>
      <c r="D17" s="16" t="s">
        <v>355</v>
      </c>
      <c r="E17" s="21" t="s">
        <v>388</v>
      </c>
      <c r="F17" s="123">
        <v>520</v>
      </c>
      <c r="G17" s="123" t="s">
        <v>380</v>
      </c>
      <c r="H17" s="123">
        <v>520</v>
      </c>
      <c r="I17" s="123">
        <v>0</v>
      </c>
      <c r="J17" s="123">
        <v>100</v>
      </c>
      <c r="K17" s="123">
        <v>300</v>
      </c>
      <c r="L17" s="123">
        <v>120</v>
      </c>
      <c r="M17" s="122" t="s">
        <v>389</v>
      </c>
      <c r="N17" s="179" t="s">
        <v>54</v>
      </c>
      <c r="O17" s="16" t="s">
        <v>31</v>
      </c>
      <c r="P17" s="203" t="s">
        <v>55</v>
      </c>
      <c r="Q17" s="16"/>
      <c r="R17" s="159">
        <v>1</v>
      </c>
    </row>
    <row r="18" s="159" customFormat="1" ht="106" customHeight="1" spans="1:17">
      <c r="A18" s="16">
        <v>9</v>
      </c>
      <c r="B18" s="21" t="s">
        <v>390</v>
      </c>
      <c r="C18" s="16" t="s">
        <v>66</v>
      </c>
      <c r="D18" s="16" t="s">
        <v>349</v>
      </c>
      <c r="E18" s="21" t="s">
        <v>391</v>
      </c>
      <c r="F18" s="123">
        <v>2500</v>
      </c>
      <c r="G18" s="123" t="s">
        <v>368</v>
      </c>
      <c r="H18" s="123">
        <v>800</v>
      </c>
      <c r="I18" s="123">
        <v>0</v>
      </c>
      <c r="J18" s="123">
        <v>0</v>
      </c>
      <c r="K18" s="123">
        <v>200</v>
      </c>
      <c r="L18" s="123">
        <v>600</v>
      </c>
      <c r="M18" s="122" t="s">
        <v>392</v>
      </c>
      <c r="N18" s="179" t="s">
        <v>54</v>
      </c>
      <c r="O18" s="16" t="s">
        <v>31</v>
      </c>
      <c r="P18" s="203" t="s">
        <v>55</v>
      </c>
      <c r="Q18" s="16"/>
    </row>
    <row r="19" s="159" customFormat="1" ht="100" customHeight="1" spans="1:17">
      <c r="A19" s="16">
        <v>10</v>
      </c>
      <c r="B19" s="21" t="s">
        <v>393</v>
      </c>
      <c r="C19" s="16" t="s">
        <v>394</v>
      </c>
      <c r="D19" s="16" t="s">
        <v>349</v>
      </c>
      <c r="E19" s="21" t="s">
        <v>395</v>
      </c>
      <c r="F19" s="123">
        <v>5600</v>
      </c>
      <c r="G19" s="123" t="s">
        <v>368</v>
      </c>
      <c r="H19" s="123">
        <v>1700</v>
      </c>
      <c r="I19" s="123">
        <v>0</v>
      </c>
      <c r="J19" s="123">
        <v>0</v>
      </c>
      <c r="K19" s="123">
        <v>400</v>
      </c>
      <c r="L19" s="123">
        <v>1300</v>
      </c>
      <c r="M19" s="122" t="s">
        <v>396</v>
      </c>
      <c r="N19" s="179" t="s">
        <v>54</v>
      </c>
      <c r="O19" s="16" t="s">
        <v>31</v>
      </c>
      <c r="P19" s="203" t="s">
        <v>55</v>
      </c>
      <c r="Q19" s="16"/>
    </row>
    <row r="20" s="160" customFormat="1" ht="133" customHeight="1" spans="1:17">
      <c r="A20" s="16">
        <v>11</v>
      </c>
      <c r="B20" s="118" t="s">
        <v>397</v>
      </c>
      <c r="C20" s="120" t="s">
        <v>398</v>
      </c>
      <c r="D20" s="19" t="s">
        <v>399</v>
      </c>
      <c r="E20" s="118" t="s">
        <v>400</v>
      </c>
      <c r="F20" s="123">
        <v>30000</v>
      </c>
      <c r="G20" s="123" t="s">
        <v>368</v>
      </c>
      <c r="H20" s="123">
        <v>1800</v>
      </c>
      <c r="I20" s="123">
        <v>0</v>
      </c>
      <c r="J20" s="123">
        <v>0</v>
      </c>
      <c r="K20" s="123">
        <v>500</v>
      </c>
      <c r="L20" s="123">
        <v>1300</v>
      </c>
      <c r="M20" s="122" t="s">
        <v>401</v>
      </c>
      <c r="N20" s="179" t="s">
        <v>54</v>
      </c>
      <c r="O20" s="16" t="s">
        <v>31</v>
      </c>
      <c r="P20" s="16" t="s">
        <v>55</v>
      </c>
      <c r="Q20" s="210"/>
    </row>
    <row r="21" s="159" customFormat="1" ht="192" customHeight="1" spans="1:18">
      <c r="A21" s="16">
        <v>12</v>
      </c>
      <c r="B21" s="21" t="s">
        <v>402</v>
      </c>
      <c r="C21" s="16" t="s">
        <v>384</v>
      </c>
      <c r="D21" s="16" t="s">
        <v>355</v>
      </c>
      <c r="E21" s="21" t="s">
        <v>403</v>
      </c>
      <c r="F21" s="123">
        <v>8000</v>
      </c>
      <c r="G21" s="123" t="s">
        <v>351</v>
      </c>
      <c r="H21" s="123">
        <v>8000</v>
      </c>
      <c r="I21" s="123">
        <v>0</v>
      </c>
      <c r="J21" s="123">
        <v>3000</v>
      </c>
      <c r="K21" s="123">
        <v>3000</v>
      </c>
      <c r="L21" s="123">
        <v>2000</v>
      </c>
      <c r="M21" s="122" t="s">
        <v>404</v>
      </c>
      <c r="N21" s="179" t="s">
        <v>54</v>
      </c>
      <c r="O21" s="16" t="s">
        <v>31</v>
      </c>
      <c r="P21" s="203" t="s">
        <v>55</v>
      </c>
      <c r="Q21" s="16"/>
      <c r="R21" s="159">
        <v>1</v>
      </c>
    </row>
    <row r="22" s="159" customFormat="1" ht="132" customHeight="1" spans="1:18">
      <c r="A22" s="16">
        <v>13</v>
      </c>
      <c r="B22" s="21" t="s">
        <v>405</v>
      </c>
      <c r="C22" s="16" t="s">
        <v>41</v>
      </c>
      <c r="D22" s="16" t="s">
        <v>355</v>
      </c>
      <c r="E22" s="175" t="s">
        <v>406</v>
      </c>
      <c r="F22" s="123">
        <v>620</v>
      </c>
      <c r="G22" s="123" t="s">
        <v>357</v>
      </c>
      <c r="H22" s="123">
        <v>620</v>
      </c>
      <c r="I22" s="123">
        <v>0</v>
      </c>
      <c r="J22" s="123">
        <v>200</v>
      </c>
      <c r="K22" s="123">
        <v>420</v>
      </c>
      <c r="L22" s="123"/>
      <c r="M22" s="122" t="s">
        <v>407</v>
      </c>
      <c r="N22" s="179" t="s">
        <v>54</v>
      </c>
      <c r="O22" s="16" t="s">
        <v>31</v>
      </c>
      <c r="P22" s="203" t="s">
        <v>55</v>
      </c>
      <c r="Q22" s="16"/>
      <c r="R22" s="159">
        <v>1</v>
      </c>
    </row>
    <row r="23" s="74" customFormat="1" ht="34" customHeight="1" spans="1:244">
      <c r="A23" s="115" t="s">
        <v>159</v>
      </c>
      <c r="B23" s="116" t="s">
        <v>71</v>
      </c>
      <c r="C23" s="117">
        <f>A32-A22</f>
        <v>9</v>
      </c>
      <c r="D23" s="19"/>
      <c r="E23" s="118"/>
      <c r="F23" s="172">
        <f>SUM(F24:F32)</f>
        <v>38656.25</v>
      </c>
      <c r="G23" s="172"/>
      <c r="H23" s="172">
        <f>SUM(H24:H32)</f>
        <v>26998.25</v>
      </c>
      <c r="I23" s="172">
        <f>SUM(I24:I32)</f>
        <v>1570</v>
      </c>
      <c r="J23" s="172">
        <f>SUM(J24:J32)</f>
        <v>7260</v>
      </c>
      <c r="K23" s="172">
        <f>SUM(K24:K32)</f>
        <v>9932.25</v>
      </c>
      <c r="L23" s="172">
        <f>SUM(L24:L32)</f>
        <v>8236</v>
      </c>
      <c r="M23" s="122"/>
      <c r="N23" s="179"/>
      <c r="O23" s="16"/>
      <c r="P23" s="16"/>
      <c r="Q23" s="16"/>
      <c r="R23" s="142"/>
      <c r="S23" s="143"/>
      <c r="T23" s="143"/>
      <c r="U23" s="143"/>
      <c r="V23" s="143"/>
      <c r="W23" s="143"/>
      <c r="X23" s="143"/>
      <c r="Y23" s="143"/>
      <c r="Z23" s="143"/>
      <c r="IB23" s="143"/>
      <c r="IC23" s="143"/>
      <c r="ID23" s="143"/>
      <c r="IE23" s="143"/>
      <c r="IF23" s="143"/>
      <c r="IG23" s="143"/>
      <c r="IH23" s="143"/>
      <c r="II23" s="143"/>
      <c r="IJ23" s="143"/>
    </row>
    <row r="24" s="159" customFormat="1" ht="132" customHeight="1" spans="1:17">
      <c r="A24" s="16">
        <v>14</v>
      </c>
      <c r="B24" s="21" t="s">
        <v>408</v>
      </c>
      <c r="C24" s="16" t="s">
        <v>99</v>
      </c>
      <c r="D24" s="16" t="s">
        <v>349</v>
      </c>
      <c r="E24" s="21" t="s">
        <v>409</v>
      </c>
      <c r="F24" s="123">
        <v>1200</v>
      </c>
      <c r="G24" s="123" t="s">
        <v>362</v>
      </c>
      <c r="H24" s="123">
        <v>6000</v>
      </c>
      <c r="I24" s="123">
        <v>500</v>
      </c>
      <c r="J24" s="123">
        <v>1500</v>
      </c>
      <c r="K24" s="123">
        <v>2000</v>
      </c>
      <c r="L24" s="123">
        <v>2000</v>
      </c>
      <c r="M24" s="122" t="s">
        <v>410</v>
      </c>
      <c r="N24" s="179" t="s">
        <v>411</v>
      </c>
      <c r="O24" s="16" t="s">
        <v>77</v>
      </c>
      <c r="P24" s="203" t="s">
        <v>412</v>
      </c>
      <c r="Q24" s="16"/>
    </row>
    <row r="25" s="159" customFormat="1" ht="132" customHeight="1" spans="1:17">
      <c r="A25" s="16">
        <v>15</v>
      </c>
      <c r="B25" s="21" t="s">
        <v>413</v>
      </c>
      <c r="C25" s="16" t="s">
        <v>99</v>
      </c>
      <c r="D25" s="16" t="s">
        <v>349</v>
      </c>
      <c r="E25" s="21" t="s">
        <v>414</v>
      </c>
      <c r="F25" s="123">
        <v>2968</v>
      </c>
      <c r="G25" s="123" t="s">
        <v>362</v>
      </c>
      <c r="H25" s="123">
        <v>800</v>
      </c>
      <c r="I25" s="123">
        <v>0</v>
      </c>
      <c r="J25" s="123">
        <v>200</v>
      </c>
      <c r="K25" s="123">
        <v>300</v>
      </c>
      <c r="L25" s="123">
        <v>300</v>
      </c>
      <c r="M25" s="122" t="s">
        <v>415</v>
      </c>
      <c r="N25" s="179" t="s">
        <v>416</v>
      </c>
      <c r="O25" s="16" t="s">
        <v>77</v>
      </c>
      <c r="P25" s="203" t="s">
        <v>417</v>
      </c>
      <c r="Q25" s="16"/>
    </row>
    <row r="26" s="159" customFormat="1" ht="132" customHeight="1" spans="1:18">
      <c r="A26" s="16">
        <v>16</v>
      </c>
      <c r="B26" s="21" t="s">
        <v>418</v>
      </c>
      <c r="C26" s="16" t="s">
        <v>99</v>
      </c>
      <c r="D26" s="16" t="s">
        <v>349</v>
      </c>
      <c r="E26" s="21" t="s">
        <v>419</v>
      </c>
      <c r="F26" s="123">
        <v>752.25</v>
      </c>
      <c r="G26" s="123" t="s">
        <v>357</v>
      </c>
      <c r="H26" s="123">
        <v>752.25</v>
      </c>
      <c r="I26" s="123">
        <v>0</v>
      </c>
      <c r="J26" s="123">
        <v>240</v>
      </c>
      <c r="K26" s="123">
        <v>272.25</v>
      </c>
      <c r="L26" s="123">
        <v>240</v>
      </c>
      <c r="M26" s="21" t="s">
        <v>420</v>
      </c>
      <c r="N26" s="179" t="s">
        <v>102</v>
      </c>
      <c r="O26" s="16" t="s">
        <v>77</v>
      </c>
      <c r="P26" s="203" t="s">
        <v>103</v>
      </c>
      <c r="Q26" s="16"/>
      <c r="R26" s="159">
        <v>1</v>
      </c>
    </row>
    <row r="27" s="159" customFormat="1" ht="88" customHeight="1" spans="1:18">
      <c r="A27" s="16">
        <v>17</v>
      </c>
      <c r="B27" s="21" t="s">
        <v>421</v>
      </c>
      <c r="C27" s="16" t="s">
        <v>99</v>
      </c>
      <c r="D27" s="16" t="s">
        <v>355</v>
      </c>
      <c r="E27" s="21" t="s">
        <v>422</v>
      </c>
      <c r="F27" s="123">
        <v>1400</v>
      </c>
      <c r="G27" s="123" t="s">
        <v>423</v>
      </c>
      <c r="H27" s="123">
        <v>1400</v>
      </c>
      <c r="I27" s="123">
        <v>320</v>
      </c>
      <c r="J27" s="123">
        <v>320</v>
      </c>
      <c r="K27" s="123">
        <v>360</v>
      </c>
      <c r="L27" s="123">
        <v>400</v>
      </c>
      <c r="M27" s="122" t="s">
        <v>424</v>
      </c>
      <c r="N27" s="179" t="s">
        <v>425</v>
      </c>
      <c r="O27" s="16" t="s">
        <v>77</v>
      </c>
      <c r="P27" s="203" t="s">
        <v>103</v>
      </c>
      <c r="Q27" s="16"/>
      <c r="R27" s="159">
        <v>1</v>
      </c>
    </row>
    <row r="28" s="159" customFormat="1" ht="132" customHeight="1" spans="1:18">
      <c r="A28" s="16">
        <v>18</v>
      </c>
      <c r="B28" s="21" t="s">
        <v>426</v>
      </c>
      <c r="C28" s="16" t="s">
        <v>85</v>
      </c>
      <c r="D28" s="16" t="s">
        <v>355</v>
      </c>
      <c r="E28" s="21" t="s">
        <v>427</v>
      </c>
      <c r="F28" s="123">
        <v>1500</v>
      </c>
      <c r="G28" s="123" t="s">
        <v>357</v>
      </c>
      <c r="H28" s="123">
        <v>1500</v>
      </c>
      <c r="I28" s="123">
        <v>50</v>
      </c>
      <c r="J28" s="123">
        <v>500</v>
      </c>
      <c r="K28" s="123">
        <v>500</v>
      </c>
      <c r="L28" s="123">
        <v>450</v>
      </c>
      <c r="M28" s="122" t="s">
        <v>428</v>
      </c>
      <c r="N28" s="179" t="s">
        <v>429</v>
      </c>
      <c r="O28" s="16" t="s">
        <v>77</v>
      </c>
      <c r="P28" s="203" t="s">
        <v>430</v>
      </c>
      <c r="Q28" s="16"/>
      <c r="R28" s="159">
        <v>1</v>
      </c>
    </row>
    <row r="29" s="159" customFormat="1" ht="149" customHeight="1" spans="1:17">
      <c r="A29" s="16">
        <v>19</v>
      </c>
      <c r="B29" s="21" t="s">
        <v>431</v>
      </c>
      <c r="C29" s="16" t="s">
        <v>432</v>
      </c>
      <c r="D29" s="16" t="s">
        <v>433</v>
      </c>
      <c r="E29" s="21" t="s">
        <v>434</v>
      </c>
      <c r="F29" s="123">
        <v>5346</v>
      </c>
      <c r="G29" s="123" t="s">
        <v>362</v>
      </c>
      <c r="H29" s="123">
        <v>2346</v>
      </c>
      <c r="I29" s="123">
        <v>100</v>
      </c>
      <c r="J29" s="123">
        <v>500</v>
      </c>
      <c r="K29" s="123">
        <v>1000</v>
      </c>
      <c r="L29" s="123">
        <v>746</v>
      </c>
      <c r="M29" s="122" t="s">
        <v>435</v>
      </c>
      <c r="N29" s="179" t="s">
        <v>109</v>
      </c>
      <c r="O29" s="16" t="s">
        <v>77</v>
      </c>
      <c r="P29" s="203" t="s">
        <v>110</v>
      </c>
      <c r="Q29" s="16"/>
    </row>
    <row r="30" s="159" customFormat="1" ht="149" customHeight="1" spans="1:17">
      <c r="A30" s="16">
        <v>20</v>
      </c>
      <c r="B30" s="21" t="s">
        <v>436</v>
      </c>
      <c r="C30" s="16" t="s">
        <v>432</v>
      </c>
      <c r="D30" s="16" t="s">
        <v>349</v>
      </c>
      <c r="E30" s="21" t="s">
        <v>437</v>
      </c>
      <c r="F30" s="123">
        <v>10490</v>
      </c>
      <c r="G30" s="174" t="s">
        <v>362</v>
      </c>
      <c r="H30" s="123">
        <v>4200</v>
      </c>
      <c r="I30" s="123">
        <v>100</v>
      </c>
      <c r="J30" s="123">
        <v>1500</v>
      </c>
      <c r="K30" s="123">
        <v>2000</v>
      </c>
      <c r="L30" s="123">
        <v>600</v>
      </c>
      <c r="M30" s="21" t="s">
        <v>438</v>
      </c>
      <c r="N30" s="179" t="s">
        <v>109</v>
      </c>
      <c r="O30" s="16" t="s">
        <v>77</v>
      </c>
      <c r="P30" s="203" t="s">
        <v>110</v>
      </c>
      <c r="Q30" s="16"/>
    </row>
    <row r="31" s="159" customFormat="1" ht="130" customHeight="1" spans="1:18">
      <c r="A31" s="16">
        <v>21</v>
      </c>
      <c r="B31" s="21" t="s">
        <v>439</v>
      </c>
      <c r="C31" s="16" t="s">
        <v>73</v>
      </c>
      <c r="D31" s="16" t="s">
        <v>355</v>
      </c>
      <c r="E31" s="21" t="s">
        <v>440</v>
      </c>
      <c r="F31" s="123">
        <v>5000</v>
      </c>
      <c r="G31" s="174" t="s">
        <v>357</v>
      </c>
      <c r="H31" s="123">
        <v>5000</v>
      </c>
      <c r="I31" s="123">
        <v>0</v>
      </c>
      <c r="J31" s="123">
        <v>1000</v>
      </c>
      <c r="K31" s="123">
        <v>2000</v>
      </c>
      <c r="L31" s="123">
        <v>2000</v>
      </c>
      <c r="M31" s="21" t="s">
        <v>441</v>
      </c>
      <c r="N31" s="179" t="s">
        <v>442</v>
      </c>
      <c r="O31" s="16" t="s">
        <v>77</v>
      </c>
      <c r="P31" s="203" t="s">
        <v>443</v>
      </c>
      <c r="Q31" s="16"/>
      <c r="R31" s="159">
        <v>1</v>
      </c>
    </row>
    <row r="32" s="159" customFormat="1" ht="132" customHeight="1" spans="1:17">
      <c r="A32" s="16">
        <v>22</v>
      </c>
      <c r="B32" s="21" t="s">
        <v>444</v>
      </c>
      <c r="C32" s="16" t="s">
        <v>245</v>
      </c>
      <c r="D32" s="16" t="s">
        <v>433</v>
      </c>
      <c r="E32" s="21" t="s">
        <v>445</v>
      </c>
      <c r="F32" s="123">
        <v>10000</v>
      </c>
      <c r="G32" s="123" t="s">
        <v>357</v>
      </c>
      <c r="H32" s="16">
        <v>5000</v>
      </c>
      <c r="I32" s="16">
        <v>500</v>
      </c>
      <c r="J32" s="16">
        <v>1500</v>
      </c>
      <c r="K32" s="16">
        <v>1500</v>
      </c>
      <c r="L32" s="16">
        <v>1500</v>
      </c>
      <c r="M32" s="122" t="s">
        <v>446</v>
      </c>
      <c r="N32" s="179" t="s">
        <v>447</v>
      </c>
      <c r="O32" s="16" t="s">
        <v>77</v>
      </c>
      <c r="P32" s="203" t="s">
        <v>133</v>
      </c>
      <c r="Q32" s="16"/>
    </row>
    <row r="33" s="74" customFormat="1" ht="34" customHeight="1" spans="1:244">
      <c r="A33" s="115" t="s">
        <v>448</v>
      </c>
      <c r="B33" s="116" t="s">
        <v>160</v>
      </c>
      <c r="C33" s="117">
        <f>A36-A32</f>
        <v>3</v>
      </c>
      <c r="D33" s="19"/>
      <c r="E33" s="118"/>
      <c r="F33" s="172">
        <f t="shared" ref="F33:L33" si="3">SUM(F34:F36)</f>
        <v>25650</v>
      </c>
      <c r="G33" s="172"/>
      <c r="H33" s="172">
        <f t="shared" si="3"/>
        <v>1750</v>
      </c>
      <c r="I33" s="172">
        <f t="shared" si="3"/>
        <v>50</v>
      </c>
      <c r="J33" s="172">
        <f t="shared" si="3"/>
        <v>0</v>
      </c>
      <c r="K33" s="172">
        <f t="shared" si="3"/>
        <v>300</v>
      </c>
      <c r="L33" s="172">
        <f t="shared" si="3"/>
        <v>1400</v>
      </c>
      <c r="M33" s="122"/>
      <c r="N33" s="179"/>
      <c r="O33" s="16"/>
      <c r="P33" s="16"/>
      <c r="Q33" s="16"/>
      <c r="R33" s="142"/>
      <c r="S33" s="143"/>
      <c r="T33" s="143"/>
      <c r="U33" s="143"/>
      <c r="V33" s="143"/>
      <c r="W33" s="143"/>
      <c r="X33" s="143"/>
      <c r="Y33" s="143"/>
      <c r="Z33" s="143"/>
      <c r="IB33" s="143"/>
      <c r="IC33" s="143"/>
      <c r="ID33" s="143"/>
      <c r="IE33" s="143"/>
      <c r="IF33" s="143"/>
      <c r="IG33" s="143"/>
      <c r="IH33" s="143"/>
      <c r="II33" s="143"/>
      <c r="IJ33" s="143"/>
    </row>
    <row r="34" s="143" customFormat="1" ht="91" customHeight="1" spans="1:17">
      <c r="A34" s="16">
        <v>23</v>
      </c>
      <c r="B34" s="128" t="s">
        <v>449</v>
      </c>
      <c r="C34" s="176" t="s">
        <v>204</v>
      </c>
      <c r="D34" s="177" t="s">
        <v>349</v>
      </c>
      <c r="E34" s="128" t="s">
        <v>450</v>
      </c>
      <c r="F34" s="177">
        <v>10000</v>
      </c>
      <c r="G34" s="177" t="s">
        <v>107</v>
      </c>
      <c r="H34" s="125">
        <v>100</v>
      </c>
      <c r="I34" s="125">
        <v>0</v>
      </c>
      <c r="J34" s="125">
        <v>0</v>
      </c>
      <c r="K34" s="125">
        <v>0</v>
      </c>
      <c r="L34" s="125">
        <v>100</v>
      </c>
      <c r="M34" s="128" t="s">
        <v>451</v>
      </c>
      <c r="N34" s="124" t="s">
        <v>452</v>
      </c>
      <c r="O34" s="144" t="s">
        <v>167</v>
      </c>
      <c r="P34" s="17" t="s">
        <v>453</v>
      </c>
      <c r="Q34" s="115"/>
    </row>
    <row r="35" s="161" customFormat="1" ht="217" customHeight="1" spans="1:17">
      <c r="A35" s="16">
        <v>24</v>
      </c>
      <c r="B35" s="122" t="s">
        <v>454</v>
      </c>
      <c r="C35" s="178" t="s">
        <v>240</v>
      </c>
      <c r="D35" s="179" t="s">
        <v>349</v>
      </c>
      <c r="E35" s="122" t="s">
        <v>455</v>
      </c>
      <c r="F35" s="180">
        <v>15000</v>
      </c>
      <c r="G35" s="177" t="s">
        <v>107</v>
      </c>
      <c r="H35" s="180">
        <v>1000</v>
      </c>
      <c r="I35" s="180">
        <v>0</v>
      </c>
      <c r="J35" s="180">
        <v>0</v>
      </c>
      <c r="K35" s="180">
        <v>0</v>
      </c>
      <c r="L35" s="180">
        <v>1000</v>
      </c>
      <c r="M35" s="148" t="s">
        <v>456</v>
      </c>
      <c r="N35" s="179" t="s">
        <v>166</v>
      </c>
      <c r="O35" s="179" t="s">
        <v>167</v>
      </c>
      <c r="P35" s="144" t="s">
        <v>457</v>
      </c>
      <c r="Q35" s="16"/>
    </row>
    <row r="36" s="159" customFormat="1" ht="75" customHeight="1" spans="1:18">
      <c r="A36" s="16">
        <v>25</v>
      </c>
      <c r="B36" s="148" t="s">
        <v>458</v>
      </c>
      <c r="C36" s="181" t="s">
        <v>174</v>
      </c>
      <c r="D36" s="144" t="s">
        <v>355</v>
      </c>
      <c r="E36" s="148" t="s">
        <v>459</v>
      </c>
      <c r="F36" s="182">
        <v>650</v>
      </c>
      <c r="G36" s="183" t="s">
        <v>374</v>
      </c>
      <c r="H36" s="182">
        <v>650</v>
      </c>
      <c r="I36" s="182">
        <v>50</v>
      </c>
      <c r="J36" s="182">
        <v>0</v>
      </c>
      <c r="K36" s="182">
        <v>300</v>
      </c>
      <c r="L36" s="182">
        <v>300</v>
      </c>
      <c r="M36" s="148" t="s">
        <v>460</v>
      </c>
      <c r="N36" s="144" t="s">
        <v>461</v>
      </c>
      <c r="O36" s="144" t="s">
        <v>167</v>
      </c>
      <c r="P36" s="144" t="s">
        <v>172</v>
      </c>
      <c r="Q36" s="16"/>
      <c r="R36" s="159">
        <v>1</v>
      </c>
    </row>
    <row r="37" s="73" customFormat="1" ht="31" customHeight="1" spans="1:17">
      <c r="A37" s="184" t="s">
        <v>177</v>
      </c>
      <c r="B37" s="185" t="s">
        <v>178</v>
      </c>
      <c r="C37" s="112">
        <f>C38+C43+C58+C66</f>
        <v>35</v>
      </c>
      <c r="D37" s="110"/>
      <c r="E37" s="111"/>
      <c r="F37" s="114">
        <f>F38+F43+F58+F66</f>
        <v>1918534.74</v>
      </c>
      <c r="G37" s="114"/>
      <c r="H37" s="114">
        <f t="shared" ref="G37:L37" si="4">H38+H43+H58+H66</f>
        <v>481772.74</v>
      </c>
      <c r="I37" s="114">
        <f t="shared" si="4"/>
        <v>48400</v>
      </c>
      <c r="J37" s="114">
        <f t="shared" si="4"/>
        <v>71450</v>
      </c>
      <c r="K37" s="114">
        <f t="shared" si="4"/>
        <v>143411.37</v>
      </c>
      <c r="L37" s="114">
        <f t="shared" si="4"/>
        <v>218511.37</v>
      </c>
      <c r="M37" s="111"/>
      <c r="N37" s="110"/>
      <c r="O37" s="110"/>
      <c r="P37" s="110"/>
      <c r="Q37" s="110"/>
    </row>
    <row r="38" s="74" customFormat="1" ht="34" customHeight="1" spans="1:244">
      <c r="A38" s="115" t="s">
        <v>23</v>
      </c>
      <c r="B38" s="116" t="s">
        <v>179</v>
      </c>
      <c r="C38" s="117">
        <f>A42-A36</f>
        <v>4</v>
      </c>
      <c r="D38" s="19"/>
      <c r="E38" s="118"/>
      <c r="F38" s="172">
        <f>SUM(F39:F42)</f>
        <v>70400</v>
      </c>
      <c r="G38" s="172"/>
      <c r="H38" s="172">
        <f>SUM(H39:H42)</f>
        <v>26800</v>
      </c>
      <c r="I38" s="172">
        <f>SUM(I39:I42)</f>
        <v>1400</v>
      </c>
      <c r="J38" s="172">
        <f>SUM(J39:J42)</f>
        <v>5600</v>
      </c>
      <c r="K38" s="172">
        <f>SUM(K39:K42)</f>
        <v>10300</v>
      </c>
      <c r="L38" s="172">
        <f>SUM(L39:L42)</f>
        <v>9500</v>
      </c>
      <c r="M38" s="122"/>
      <c r="N38" s="179"/>
      <c r="O38" s="16"/>
      <c r="P38" s="16"/>
      <c r="Q38" s="16"/>
      <c r="R38" s="142"/>
      <c r="S38" s="143"/>
      <c r="T38" s="143"/>
      <c r="U38" s="143"/>
      <c r="V38" s="143"/>
      <c r="W38" s="143"/>
      <c r="X38" s="143"/>
      <c r="Y38" s="143"/>
      <c r="Z38" s="143"/>
      <c r="IB38" s="143"/>
      <c r="IC38" s="143"/>
      <c r="ID38" s="143"/>
      <c r="IE38" s="143"/>
      <c r="IF38" s="143"/>
      <c r="IG38" s="143"/>
      <c r="IH38" s="143"/>
      <c r="II38" s="143"/>
      <c r="IJ38" s="143"/>
    </row>
    <row r="39" s="74" customFormat="1" ht="99" customHeight="1" spans="1:239">
      <c r="A39" s="16">
        <v>26</v>
      </c>
      <c r="B39" s="21" t="s">
        <v>462</v>
      </c>
      <c r="C39" s="16" t="s">
        <v>174</v>
      </c>
      <c r="D39" s="19" t="s">
        <v>463</v>
      </c>
      <c r="E39" s="129" t="s">
        <v>464</v>
      </c>
      <c r="F39" s="123">
        <v>55000</v>
      </c>
      <c r="G39" s="123" t="s">
        <v>368</v>
      </c>
      <c r="H39" s="123">
        <v>15000</v>
      </c>
      <c r="I39" s="123" t="s">
        <v>107</v>
      </c>
      <c r="J39" s="123">
        <v>3000</v>
      </c>
      <c r="K39" s="123">
        <v>5000</v>
      </c>
      <c r="L39" s="123">
        <v>7000</v>
      </c>
      <c r="M39" s="21" t="s">
        <v>465</v>
      </c>
      <c r="N39" s="16" t="s">
        <v>466</v>
      </c>
      <c r="O39" s="144" t="s">
        <v>167</v>
      </c>
      <c r="P39" s="147" t="s">
        <v>467</v>
      </c>
      <c r="Q39" s="211" t="s">
        <v>468</v>
      </c>
      <c r="R39" s="143"/>
      <c r="S39" s="143"/>
      <c r="T39" s="143"/>
      <c r="U39" s="143"/>
      <c r="HW39" s="143"/>
      <c r="HX39" s="143"/>
      <c r="HY39" s="143"/>
      <c r="HZ39" s="143"/>
      <c r="IA39" s="143"/>
      <c r="IB39" s="143"/>
      <c r="IC39" s="143"/>
      <c r="ID39" s="143"/>
      <c r="IE39" s="143"/>
    </row>
    <row r="40" s="74" customFormat="1" ht="112" customHeight="1" spans="1:239">
      <c r="A40" s="16">
        <v>27</v>
      </c>
      <c r="B40" s="121" t="s">
        <v>469</v>
      </c>
      <c r="C40" s="19" t="s">
        <v>99</v>
      </c>
      <c r="D40" s="19" t="s">
        <v>349</v>
      </c>
      <c r="E40" s="121" t="s">
        <v>470</v>
      </c>
      <c r="F40" s="123">
        <v>1200</v>
      </c>
      <c r="G40" s="123" t="s">
        <v>423</v>
      </c>
      <c r="H40" s="123">
        <v>600</v>
      </c>
      <c r="I40" s="123">
        <v>100</v>
      </c>
      <c r="J40" s="123">
        <v>100</v>
      </c>
      <c r="K40" s="123">
        <v>200</v>
      </c>
      <c r="L40" s="123">
        <v>200</v>
      </c>
      <c r="M40" s="122" t="s">
        <v>471</v>
      </c>
      <c r="N40" s="16" t="s">
        <v>198</v>
      </c>
      <c r="O40" s="144" t="s">
        <v>167</v>
      </c>
      <c r="P40" s="124" t="s">
        <v>199</v>
      </c>
      <c r="Q40" s="19"/>
      <c r="R40" s="143"/>
      <c r="S40" s="143"/>
      <c r="T40" s="143"/>
      <c r="U40" s="143"/>
      <c r="HW40" s="143"/>
      <c r="HX40" s="143"/>
      <c r="HY40" s="143"/>
      <c r="HZ40" s="143"/>
      <c r="IA40" s="143"/>
      <c r="IB40" s="143"/>
      <c r="IC40" s="143"/>
      <c r="ID40" s="143"/>
      <c r="IE40" s="143"/>
    </row>
    <row r="41" s="74" customFormat="1" ht="88" customHeight="1" spans="1:239">
      <c r="A41" s="16">
        <v>28</v>
      </c>
      <c r="B41" s="186" t="s">
        <v>472</v>
      </c>
      <c r="C41" s="176" t="s">
        <v>162</v>
      </c>
      <c r="D41" s="187" t="s">
        <v>35</v>
      </c>
      <c r="E41" s="187" t="s">
        <v>473</v>
      </c>
      <c r="F41" s="177">
        <v>13000</v>
      </c>
      <c r="G41" s="177" t="s">
        <v>351</v>
      </c>
      <c r="H41" s="177">
        <v>10000</v>
      </c>
      <c r="I41" s="177">
        <v>800</v>
      </c>
      <c r="J41" s="177">
        <v>2000</v>
      </c>
      <c r="K41" s="182">
        <v>5000</v>
      </c>
      <c r="L41" s="182">
        <v>2200</v>
      </c>
      <c r="M41" s="187" t="s">
        <v>474</v>
      </c>
      <c r="N41" s="145" t="s">
        <v>475</v>
      </c>
      <c r="O41" s="124" t="s">
        <v>167</v>
      </c>
      <c r="P41" s="124" t="s">
        <v>476</v>
      </c>
      <c r="Q41" s="211" t="s">
        <v>477</v>
      </c>
      <c r="R41" s="143"/>
      <c r="S41" s="143"/>
      <c r="T41" s="143"/>
      <c r="U41" s="143"/>
      <c r="HW41" s="143"/>
      <c r="HX41" s="143"/>
      <c r="HY41" s="143"/>
      <c r="HZ41" s="143"/>
      <c r="IA41" s="143"/>
      <c r="IB41" s="143"/>
      <c r="IC41" s="143"/>
      <c r="ID41" s="143"/>
      <c r="IE41" s="143"/>
    </row>
    <row r="42" s="74" customFormat="1" ht="110" customHeight="1" spans="1:239">
      <c r="A42" s="16">
        <v>29</v>
      </c>
      <c r="B42" s="186" t="s">
        <v>478</v>
      </c>
      <c r="C42" s="176" t="s">
        <v>162</v>
      </c>
      <c r="D42" s="187" t="s">
        <v>349</v>
      </c>
      <c r="E42" s="187" t="s">
        <v>479</v>
      </c>
      <c r="F42" s="183">
        <v>1200</v>
      </c>
      <c r="G42" s="183" t="s">
        <v>423</v>
      </c>
      <c r="H42" s="183">
        <v>1200</v>
      </c>
      <c r="I42" s="183">
        <v>500</v>
      </c>
      <c r="J42" s="177">
        <v>500</v>
      </c>
      <c r="K42" s="177">
        <v>100</v>
      </c>
      <c r="L42" s="182">
        <v>100</v>
      </c>
      <c r="M42" s="187" t="s">
        <v>480</v>
      </c>
      <c r="N42" s="204" t="s">
        <v>481</v>
      </c>
      <c r="O42" s="124" t="s">
        <v>167</v>
      </c>
      <c r="P42" s="144" t="s">
        <v>482</v>
      </c>
      <c r="Q42" s="19"/>
      <c r="R42" s="143">
        <v>1</v>
      </c>
      <c r="S42" s="143"/>
      <c r="T42" s="143"/>
      <c r="U42" s="143"/>
      <c r="HW42" s="143"/>
      <c r="HX42" s="143"/>
      <c r="HY42" s="143"/>
      <c r="HZ42" s="143"/>
      <c r="IA42" s="143"/>
      <c r="IB42" s="143"/>
      <c r="IC42" s="143"/>
      <c r="ID42" s="143"/>
      <c r="IE42" s="143"/>
    </row>
    <row r="43" s="74" customFormat="1" ht="34" customHeight="1" spans="1:244">
      <c r="A43" s="115" t="s">
        <v>48</v>
      </c>
      <c r="B43" s="116" t="s">
        <v>209</v>
      </c>
      <c r="C43" s="117">
        <f>A57-A42</f>
        <v>14</v>
      </c>
      <c r="D43" s="19"/>
      <c r="E43" s="118"/>
      <c r="F43" s="172">
        <f t="shared" ref="F43:L43" si="5">SUM(F44:F57)</f>
        <v>274512</v>
      </c>
      <c r="G43" s="172"/>
      <c r="H43" s="172">
        <f t="shared" si="5"/>
        <v>78750</v>
      </c>
      <c r="I43" s="172">
        <f t="shared" si="5"/>
        <v>24000</v>
      </c>
      <c r="J43" s="172">
        <f t="shared" si="5"/>
        <v>14450</v>
      </c>
      <c r="K43" s="172">
        <f t="shared" si="5"/>
        <v>18000</v>
      </c>
      <c r="L43" s="172">
        <f t="shared" si="5"/>
        <v>22300</v>
      </c>
      <c r="M43" s="122"/>
      <c r="N43" s="179"/>
      <c r="O43" s="16"/>
      <c r="P43" s="16"/>
      <c r="Q43" s="16"/>
      <c r="R43" s="142"/>
      <c r="S43" s="143"/>
      <c r="T43" s="143"/>
      <c r="U43" s="143"/>
      <c r="V43" s="143"/>
      <c r="W43" s="143"/>
      <c r="X43" s="143"/>
      <c r="Y43" s="143"/>
      <c r="Z43" s="143"/>
      <c r="IB43" s="143"/>
      <c r="IC43" s="143"/>
      <c r="ID43" s="143"/>
      <c r="IE43" s="143"/>
      <c r="IF43" s="143"/>
      <c r="IG43" s="143"/>
      <c r="IH43" s="143"/>
      <c r="II43" s="143"/>
      <c r="IJ43" s="143"/>
    </row>
    <row r="44" s="74" customFormat="1" ht="127" customHeight="1" spans="1:244">
      <c r="A44" s="16">
        <v>30</v>
      </c>
      <c r="B44" s="21" t="s">
        <v>483</v>
      </c>
      <c r="C44" s="16" t="s">
        <v>73</v>
      </c>
      <c r="D44" s="16" t="s">
        <v>223</v>
      </c>
      <c r="E44" s="21" t="s">
        <v>484</v>
      </c>
      <c r="F44" s="123">
        <v>22762</v>
      </c>
      <c r="G44" s="123" t="s">
        <v>485</v>
      </c>
      <c r="H44" s="123">
        <v>1000</v>
      </c>
      <c r="I44" s="123">
        <v>0</v>
      </c>
      <c r="J44" s="123">
        <v>0</v>
      </c>
      <c r="K44" s="123">
        <v>0</v>
      </c>
      <c r="L44" s="123">
        <v>1000</v>
      </c>
      <c r="M44" s="205" t="s">
        <v>486</v>
      </c>
      <c r="N44" s="156" t="s">
        <v>487</v>
      </c>
      <c r="O44" s="124" t="s">
        <v>77</v>
      </c>
      <c r="P44" s="124" t="s">
        <v>488</v>
      </c>
      <c r="Q44" s="212" t="s">
        <v>215</v>
      </c>
      <c r="R44" s="142"/>
      <c r="S44" s="143"/>
      <c r="T44" s="143"/>
      <c r="U44" s="143"/>
      <c r="V44" s="143"/>
      <c r="W44" s="143"/>
      <c r="X44" s="143"/>
      <c r="Y44" s="143"/>
      <c r="Z44" s="143"/>
      <c r="IB44" s="143"/>
      <c r="IC44" s="143"/>
      <c r="ID44" s="143"/>
      <c r="IE44" s="143"/>
      <c r="IF44" s="143"/>
      <c r="IG44" s="143"/>
      <c r="IH44" s="143"/>
      <c r="II44" s="143"/>
      <c r="IJ44" s="143"/>
    </row>
    <row r="45" s="74" customFormat="1" ht="93" customHeight="1" spans="1:244">
      <c r="A45" s="16">
        <v>31</v>
      </c>
      <c r="B45" s="21" t="s">
        <v>489</v>
      </c>
      <c r="C45" s="16" t="s">
        <v>85</v>
      </c>
      <c r="D45" s="16" t="s">
        <v>223</v>
      </c>
      <c r="E45" s="21" t="s">
        <v>490</v>
      </c>
      <c r="F45" s="123">
        <v>40000</v>
      </c>
      <c r="G45" s="123" t="s">
        <v>485</v>
      </c>
      <c r="H45" s="123">
        <v>2000</v>
      </c>
      <c r="I45" s="123">
        <v>0</v>
      </c>
      <c r="J45" s="123">
        <v>0</v>
      </c>
      <c r="K45" s="123">
        <v>0</v>
      </c>
      <c r="L45" s="123">
        <v>2000</v>
      </c>
      <c r="M45" s="122" t="s">
        <v>491</v>
      </c>
      <c r="N45" s="16" t="s">
        <v>492</v>
      </c>
      <c r="O45" s="124" t="s">
        <v>77</v>
      </c>
      <c r="P45" s="124" t="s">
        <v>214</v>
      </c>
      <c r="Q45" s="213" t="s">
        <v>493</v>
      </c>
      <c r="R45" s="142"/>
      <c r="S45" s="143"/>
      <c r="T45" s="143"/>
      <c r="U45" s="143"/>
      <c r="V45" s="143"/>
      <c r="W45" s="143"/>
      <c r="X45" s="143"/>
      <c r="Y45" s="143"/>
      <c r="Z45" s="143"/>
      <c r="IB45" s="143"/>
      <c r="IC45" s="143"/>
      <c r="ID45" s="143"/>
      <c r="IE45" s="143"/>
      <c r="IF45" s="143"/>
      <c r="IG45" s="143"/>
      <c r="IH45" s="143"/>
      <c r="II45" s="143"/>
      <c r="IJ45" s="143"/>
    </row>
    <row r="46" s="74" customFormat="1" ht="96" customHeight="1" spans="1:244">
      <c r="A46" s="16">
        <v>32</v>
      </c>
      <c r="B46" s="21" t="s">
        <v>494</v>
      </c>
      <c r="C46" s="16" t="s">
        <v>73</v>
      </c>
      <c r="D46" s="16" t="s">
        <v>223</v>
      </c>
      <c r="E46" s="21" t="s">
        <v>495</v>
      </c>
      <c r="F46" s="123">
        <v>40000</v>
      </c>
      <c r="G46" s="123" t="s">
        <v>485</v>
      </c>
      <c r="H46" s="123">
        <v>2000</v>
      </c>
      <c r="I46" s="123">
        <v>0</v>
      </c>
      <c r="J46" s="123">
        <v>0</v>
      </c>
      <c r="K46" s="123">
        <v>0</v>
      </c>
      <c r="L46" s="123">
        <v>2000</v>
      </c>
      <c r="M46" s="205" t="s">
        <v>496</v>
      </c>
      <c r="N46" s="16" t="s">
        <v>497</v>
      </c>
      <c r="O46" s="124" t="s">
        <v>77</v>
      </c>
      <c r="P46" s="124" t="s">
        <v>498</v>
      </c>
      <c r="Q46" s="213" t="s">
        <v>215</v>
      </c>
      <c r="R46" s="142"/>
      <c r="S46" s="143"/>
      <c r="T46" s="143"/>
      <c r="U46" s="143"/>
      <c r="V46" s="143"/>
      <c r="W46" s="143"/>
      <c r="X46" s="143"/>
      <c r="Y46" s="143"/>
      <c r="Z46" s="143"/>
      <c r="IB46" s="143"/>
      <c r="IC46" s="143"/>
      <c r="ID46" s="143"/>
      <c r="IE46" s="143"/>
      <c r="IF46" s="143"/>
      <c r="IG46" s="143"/>
      <c r="IH46" s="143"/>
      <c r="II46" s="143"/>
      <c r="IJ46" s="143"/>
    </row>
    <row r="47" s="74" customFormat="1" ht="65" customHeight="1" spans="1:244">
      <c r="A47" s="16">
        <v>33</v>
      </c>
      <c r="B47" s="21" t="s">
        <v>499</v>
      </c>
      <c r="C47" s="16" t="s">
        <v>73</v>
      </c>
      <c r="D47" s="19" t="s">
        <v>349</v>
      </c>
      <c r="E47" s="21" t="s">
        <v>500</v>
      </c>
      <c r="F47" s="123">
        <v>4000</v>
      </c>
      <c r="G47" s="123" t="s">
        <v>485</v>
      </c>
      <c r="H47" s="123">
        <v>500</v>
      </c>
      <c r="I47" s="123">
        <v>0</v>
      </c>
      <c r="J47" s="123">
        <v>0</v>
      </c>
      <c r="K47" s="123">
        <v>0</v>
      </c>
      <c r="L47" s="123">
        <v>500</v>
      </c>
      <c r="M47" s="205" t="s">
        <v>501</v>
      </c>
      <c r="N47" s="16" t="s">
        <v>502</v>
      </c>
      <c r="O47" s="124" t="s">
        <v>77</v>
      </c>
      <c r="P47" s="124" t="s">
        <v>498</v>
      </c>
      <c r="Q47" s="213"/>
      <c r="R47" s="142"/>
      <c r="S47" s="143"/>
      <c r="T47" s="143"/>
      <c r="U47" s="143"/>
      <c r="V47" s="143"/>
      <c r="W47" s="143"/>
      <c r="X47" s="143"/>
      <c r="Y47" s="143"/>
      <c r="Z47" s="143"/>
      <c r="IB47" s="143"/>
      <c r="IC47" s="143"/>
      <c r="ID47" s="143"/>
      <c r="IE47" s="143"/>
      <c r="IF47" s="143"/>
      <c r="IG47" s="143"/>
      <c r="IH47" s="143"/>
      <c r="II47" s="143"/>
      <c r="IJ47" s="143"/>
    </row>
    <row r="48" s="74" customFormat="1" ht="114" customHeight="1" spans="1:244">
      <c r="A48" s="16">
        <v>34</v>
      </c>
      <c r="B48" s="21" t="s">
        <v>503</v>
      </c>
      <c r="C48" s="16" t="s">
        <v>73</v>
      </c>
      <c r="D48" s="19" t="s">
        <v>355</v>
      </c>
      <c r="E48" s="118" t="s">
        <v>504</v>
      </c>
      <c r="F48" s="123">
        <v>2000</v>
      </c>
      <c r="G48" s="123" t="s">
        <v>423</v>
      </c>
      <c r="H48" s="123">
        <v>2000</v>
      </c>
      <c r="I48" s="123">
        <v>500</v>
      </c>
      <c r="J48" s="123">
        <v>500</v>
      </c>
      <c r="K48" s="123">
        <v>500</v>
      </c>
      <c r="L48" s="123">
        <v>500</v>
      </c>
      <c r="M48" s="148" t="s">
        <v>505</v>
      </c>
      <c r="N48" s="16" t="s">
        <v>506</v>
      </c>
      <c r="O48" s="124" t="s">
        <v>77</v>
      </c>
      <c r="P48" s="124" t="s">
        <v>214</v>
      </c>
      <c r="Q48" s="213"/>
      <c r="R48" s="142">
        <v>1</v>
      </c>
      <c r="S48" s="143"/>
      <c r="T48" s="143"/>
      <c r="U48" s="143"/>
      <c r="V48" s="143"/>
      <c r="W48" s="143"/>
      <c r="X48" s="143"/>
      <c r="Y48" s="143"/>
      <c r="Z48" s="143"/>
      <c r="IB48" s="143"/>
      <c r="IC48" s="143"/>
      <c r="ID48" s="143"/>
      <c r="IE48" s="143"/>
      <c r="IF48" s="143"/>
      <c r="IG48" s="143"/>
      <c r="IH48" s="143"/>
      <c r="II48" s="143"/>
      <c r="IJ48" s="143"/>
    </row>
    <row r="49" s="74" customFormat="1" ht="109" customHeight="1" spans="1:244">
      <c r="A49" s="16">
        <v>35</v>
      </c>
      <c r="B49" s="21" t="s">
        <v>507</v>
      </c>
      <c r="C49" s="16" t="s">
        <v>217</v>
      </c>
      <c r="D49" s="19" t="s">
        <v>355</v>
      </c>
      <c r="E49" s="118" t="s">
        <v>508</v>
      </c>
      <c r="F49" s="123">
        <v>2000</v>
      </c>
      <c r="G49" s="123" t="s">
        <v>362</v>
      </c>
      <c r="H49" s="123">
        <v>1000</v>
      </c>
      <c r="I49" s="123">
        <v>0</v>
      </c>
      <c r="J49" s="123">
        <v>200</v>
      </c>
      <c r="K49" s="123">
        <v>400</v>
      </c>
      <c r="L49" s="123">
        <v>400</v>
      </c>
      <c r="M49" s="21" t="s">
        <v>509</v>
      </c>
      <c r="N49" s="16" t="s">
        <v>510</v>
      </c>
      <c r="O49" s="124" t="s">
        <v>77</v>
      </c>
      <c r="P49" s="124" t="s">
        <v>214</v>
      </c>
      <c r="Q49" s="213"/>
      <c r="R49" s="142"/>
      <c r="S49" s="143"/>
      <c r="T49" s="143"/>
      <c r="U49" s="143"/>
      <c r="V49" s="143"/>
      <c r="W49" s="143"/>
      <c r="X49" s="143"/>
      <c r="Y49" s="143"/>
      <c r="Z49" s="143"/>
      <c r="IB49" s="143"/>
      <c r="IC49" s="143"/>
      <c r="ID49" s="143"/>
      <c r="IE49" s="143"/>
      <c r="IF49" s="143"/>
      <c r="IG49" s="143"/>
      <c r="IH49" s="143"/>
      <c r="II49" s="143"/>
      <c r="IJ49" s="143"/>
    </row>
    <row r="50" s="74" customFormat="1" ht="78" customHeight="1" spans="1:244">
      <c r="A50" s="16">
        <v>36</v>
      </c>
      <c r="B50" s="21" t="s">
        <v>511</v>
      </c>
      <c r="C50" s="16" t="s">
        <v>217</v>
      </c>
      <c r="D50" s="19" t="s">
        <v>349</v>
      </c>
      <c r="E50" s="21" t="s">
        <v>512</v>
      </c>
      <c r="F50" s="123">
        <v>2000</v>
      </c>
      <c r="G50" s="123" t="s">
        <v>362</v>
      </c>
      <c r="H50" s="123">
        <v>1000</v>
      </c>
      <c r="I50" s="123">
        <v>0</v>
      </c>
      <c r="J50" s="123">
        <v>200</v>
      </c>
      <c r="K50" s="123">
        <v>400</v>
      </c>
      <c r="L50" s="123">
        <v>400</v>
      </c>
      <c r="M50" s="21" t="s">
        <v>513</v>
      </c>
      <c r="N50" s="16" t="s">
        <v>514</v>
      </c>
      <c r="O50" s="124" t="s">
        <v>77</v>
      </c>
      <c r="P50" s="16" t="s">
        <v>214</v>
      </c>
      <c r="Q50" s="213" t="s">
        <v>493</v>
      </c>
      <c r="R50" s="142"/>
      <c r="S50" s="143"/>
      <c r="T50" s="143"/>
      <c r="U50" s="143"/>
      <c r="V50" s="143"/>
      <c r="W50" s="143"/>
      <c r="X50" s="143"/>
      <c r="Y50" s="143"/>
      <c r="Z50" s="143"/>
      <c r="IB50" s="143"/>
      <c r="IC50" s="143"/>
      <c r="ID50" s="143"/>
      <c r="IE50" s="143"/>
      <c r="IF50" s="143"/>
      <c r="IG50" s="143"/>
      <c r="IH50" s="143"/>
      <c r="II50" s="143"/>
      <c r="IJ50" s="143"/>
    </row>
    <row r="51" s="74" customFormat="1" ht="98" customHeight="1" spans="1:244">
      <c r="A51" s="16">
        <v>37</v>
      </c>
      <c r="B51" s="21" t="s">
        <v>515</v>
      </c>
      <c r="C51" s="16" t="s">
        <v>153</v>
      </c>
      <c r="D51" s="19" t="s">
        <v>349</v>
      </c>
      <c r="E51" s="21" t="s">
        <v>516</v>
      </c>
      <c r="F51" s="123">
        <v>2000</v>
      </c>
      <c r="G51" s="123" t="s">
        <v>368</v>
      </c>
      <c r="H51" s="123">
        <v>500</v>
      </c>
      <c r="I51" s="123">
        <v>0</v>
      </c>
      <c r="J51" s="123">
        <v>0</v>
      </c>
      <c r="K51" s="123">
        <v>100</v>
      </c>
      <c r="L51" s="123">
        <v>400</v>
      </c>
      <c r="M51" s="21" t="s">
        <v>517</v>
      </c>
      <c r="N51" s="206" t="s">
        <v>518</v>
      </c>
      <c r="O51" s="124" t="s">
        <v>77</v>
      </c>
      <c r="P51" s="16" t="s">
        <v>498</v>
      </c>
      <c r="Q51" s="206"/>
      <c r="R51" s="142"/>
      <c r="S51" s="143"/>
      <c r="T51" s="143"/>
      <c r="U51" s="143"/>
      <c r="V51" s="143"/>
      <c r="W51" s="143"/>
      <c r="X51" s="143"/>
      <c r="Y51" s="143"/>
      <c r="Z51" s="143"/>
      <c r="IB51" s="143"/>
      <c r="IC51" s="143"/>
      <c r="ID51" s="143"/>
      <c r="IE51" s="143"/>
      <c r="IF51" s="143"/>
      <c r="IG51" s="143"/>
      <c r="IH51" s="143"/>
      <c r="II51" s="143"/>
      <c r="IJ51" s="143"/>
    </row>
    <row r="52" s="74" customFormat="1" ht="87" customHeight="1" spans="1:244">
      <c r="A52" s="16">
        <v>38</v>
      </c>
      <c r="B52" s="21" t="s">
        <v>519</v>
      </c>
      <c r="C52" s="16" t="s">
        <v>73</v>
      </c>
      <c r="D52" s="19" t="s">
        <v>355</v>
      </c>
      <c r="E52" s="21" t="s">
        <v>520</v>
      </c>
      <c r="F52" s="123">
        <v>1000</v>
      </c>
      <c r="G52" s="123" t="s">
        <v>351</v>
      </c>
      <c r="H52" s="123">
        <v>1000</v>
      </c>
      <c r="I52" s="123">
        <v>300</v>
      </c>
      <c r="J52" s="123">
        <v>300</v>
      </c>
      <c r="K52" s="123">
        <v>200</v>
      </c>
      <c r="L52" s="123">
        <v>200</v>
      </c>
      <c r="M52" s="122" t="s">
        <v>521</v>
      </c>
      <c r="N52" s="16" t="s">
        <v>522</v>
      </c>
      <c r="O52" s="124" t="s">
        <v>77</v>
      </c>
      <c r="P52" s="124" t="s">
        <v>498</v>
      </c>
      <c r="Q52" s="213"/>
      <c r="R52" s="142">
        <v>1</v>
      </c>
      <c r="S52" s="143"/>
      <c r="T52" s="143"/>
      <c r="U52" s="143"/>
      <c r="V52" s="143"/>
      <c r="W52" s="143"/>
      <c r="X52" s="143"/>
      <c r="Y52" s="143"/>
      <c r="Z52" s="143"/>
      <c r="IB52" s="143"/>
      <c r="IC52" s="143"/>
      <c r="ID52" s="143"/>
      <c r="IE52" s="143"/>
      <c r="IF52" s="143"/>
      <c r="IG52" s="143"/>
      <c r="IH52" s="143"/>
      <c r="II52" s="143"/>
      <c r="IJ52" s="143"/>
    </row>
    <row r="53" s="74" customFormat="1" ht="109" customHeight="1" spans="1:244">
      <c r="A53" s="16">
        <v>39</v>
      </c>
      <c r="B53" s="21" t="s">
        <v>523</v>
      </c>
      <c r="C53" s="16" t="s">
        <v>73</v>
      </c>
      <c r="D53" s="19" t="s">
        <v>355</v>
      </c>
      <c r="E53" s="21" t="s">
        <v>524</v>
      </c>
      <c r="F53" s="123">
        <v>1250</v>
      </c>
      <c r="G53" s="123" t="s">
        <v>357</v>
      </c>
      <c r="H53" s="123">
        <v>1250</v>
      </c>
      <c r="I53" s="123">
        <v>200</v>
      </c>
      <c r="J53" s="123">
        <v>250</v>
      </c>
      <c r="K53" s="123">
        <v>400</v>
      </c>
      <c r="L53" s="123">
        <v>400</v>
      </c>
      <c r="M53" s="122" t="s">
        <v>525</v>
      </c>
      <c r="N53" s="16" t="s">
        <v>526</v>
      </c>
      <c r="O53" s="124" t="s">
        <v>77</v>
      </c>
      <c r="P53" s="16" t="s">
        <v>527</v>
      </c>
      <c r="Q53" s="16"/>
      <c r="R53" s="142">
        <v>1</v>
      </c>
      <c r="S53" s="143"/>
      <c r="T53" s="143"/>
      <c r="U53" s="143"/>
      <c r="V53" s="143"/>
      <c r="W53" s="143"/>
      <c r="X53" s="143"/>
      <c r="Y53" s="143"/>
      <c r="Z53" s="143"/>
      <c r="IB53" s="143"/>
      <c r="IC53" s="143"/>
      <c r="ID53" s="143"/>
      <c r="IE53" s="143"/>
      <c r="IF53" s="143"/>
      <c r="IG53" s="143"/>
      <c r="IH53" s="143"/>
      <c r="II53" s="143"/>
      <c r="IJ53" s="143"/>
    </row>
    <row r="54" s="74" customFormat="1" ht="135" customHeight="1" spans="1:244">
      <c r="A54" s="16">
        <v>40</v>
      </c>
      <c r="B54" s="21" t="s">
        <v>528</v>
      </c>
      <c r="C54" s="16" t="s">
        <v>529</v>
      </c>
      <c r="D54" s="19" t="s">
        <v>530</v>
      </c>
      <c r="E54" s="21" t="s">
        <v>531</v>
      </c>
      <c r="F54" s="123">
        <v>70000</v>
      </c>
      <c r="G54" s="123" t="s">
        <v>380</v>
      </c>
      <c r="H54" s="123">
        <v>32000</v>
      </c>
      <c r="I54" s="123">
        <v>16000</v>
      </c>
      <c r="J54" s="123">
        <v>5000</v>
      </c>
      <c r="K54" s="123">
        <v>6000</v>
      </c>
      <c r="L54" s="123">
        <v>5000</v>
      </c>
      <c r="M54" s="122" t="s">
        <v>532</v>
      </c>
      <c r="N54" s="16" t="s">
        <v>533</v>
      </c>
      <c r="O54" s="124" t="s">
        <v>77</v>
      </c>
      <c r="P54" s="124" t="s">
        <v>527</v>
      </c>
      <c r="Q54" s="16"/>
      <c r="R54" s="142"/>
      <c r="S54" s="143"/>
      <c r="T54" s="143"/>
      <c r="U54" s="143"/>
      <c r="V54" s="143"/>
      <c r="W54" s="143"/>
      <c r="X54" s="143"/>
      <c r="Y54" s="143"/>
      <c r="Z54" s="143"/>
      <c r="IB54" s="143"/>
      <c r="IC54" s="143"/>
      <c r="ID54" s="143"/>
      <c r="IE54" s="143"/>
      <c r="IF54" s="143"/>
      <c r="IG54" s="143"/>
      <c r="IH54" s="143"/>
      <c r="II54" s="143"/>
      <c r="IJ54" s="143"/>
    </row>
    <row r="55" s="74" customFormat="1" ht="170" customHeight="1" spans="1:244">
      <c r="A55" s="29">
        <v>41</v>
      </c>
      <c r="B55" s="188" t="s">
        <v>534</v>
      </c>
      <c r="C55" s="189" t="s">
        <v>535</v>
      </c>
      <c r="D55" s="190" t="s">
        <v>536</v>
      </c>
      <c r="E55" s="191" t="s">
        <v>537</v>
      </c>
      <c r="F55" s="192">
        <v>65000</v>
      </c>
      <c r="G55" s="192" t="s">
        <v>538</v>
      </c>
      <c r="H55" s="192">
        <v>15000</v>
      </c>
      <c r="I55" s="192">
        <v>3000</v>
      </c>
      <c r="J55" s="192">
        <v>4000</v>
      </c>
      <c r="K55" s="192">
        <v>4000</v>
      </c>
      <c r="L55" s="192">
        <v>4000</v>
      </c>
      <c r="M55" s="207" t="s">
        <v>539</v>
      </c>
      <c r="N55" s="189" t="s">
        <v>540</v>
      </c>
      <c r="O55" s="208" t="s">
        <v>237</v>
      </c>
      <c r="P55" s="208" t="s">
        <v>238</v>
      </c>
      <c r="Q55" s="214"/>
      <c r="R55" s="142"/>
      <c r="S55" s="143"/>
      <c r="T55" s="143"/>
      <c r="U55" s="143"/>
      <c r="V55" s="143"/>
      <c r="W55" s="143"/>
      <c r="X55" s="143"/>
      <c r="Y55" s="143"/>
      <c r="Z55" s="143"/>
      <c r="IB55" s="143"/>
      <c r="IC55" s="143"/>
      <c r="ID55" s="143"/>
      <c r="IE55" s="143"/>
      <c r="IF55" s="143"/>
      <c r="IG55" s="143"/>
      <c r="IH55" s="143"/>
      <c r="II55" s="143"/>
      <c r="IJ55" s="143"/>
    </row>
    <row r="56" s="74" customFormat="1" ht="205" customHeight="1" spans="1:244">
      <c r="A56" s="16">
        <v>42</v>
      </c>
      <c r="B56" s="121" t="s">
        <v>541</v>
      </c>
      <c r="C56" s="19" t="s">
        <v>73</v>
      </c>
      <c r="D56" s="121" t="s">
        <v>355</v>
      </c>
      <c r="E56" s="121" t="s">
        <v>542</v>
      </c>
      <c r="F56" s="193">
        <v>7500</v>
      </c>
      <c r="G56" s="193" t="s">
        <v>423</v>
      </c>
      <c r="H56" s="193">
        <v>7500</v>
      </c>
      <c r="I56" s="193">
        <v>2000</v>
      </c>
      <c r="J56" s="193">
        <v>2000</v>
      </c>
      <c r="K56" s="193">
        <v>2000</v>
      </c>
      <c r="L56" s="193">
        <v>1500</v>
      </c>
      <c r="M56" s="121" t="s">
        <v>543</v>
      </c>
      <c r="N56" s="121" t="s">
        <v>544</v>
      </c>
      <c r="O56" s="124" t="s">
        <v>237</v>
      </c>
      <c r="P56" s="16" t="s">
        <v>545</v>
      </c>
      <c r="Q56" s="213"/>
      <c r="R56" s="142">
        <v>1</v>
      </c>
      <c r="S56" s="143"/>
      <c r="T56" s="143"/>
      <c r="U56" s="143"/>
      <c r="V56" s="143"/>
      <c r="W56" s="143"/>
      <c r="X56" s="143"/>
      <c r="Y56" s="143"/>
      <c r="Z56" s="143"/>
      <c r="IB56" s="143"/>
      <c r="IC56" s="143"/>
      <c r="ID56" s="143"/>
      <c r="IE56" s="143"/>
      <c r="IF56" s="143"/>
      <c r="IG56" s="143"/>
      <c r="IH56" s="143"/>
      <c r="II56" s="143"/>
      <c r="IJ56" s="143"/>
    </row>
    <row r="57" s="75" customFormat="1" ht="129" customHeight="1" spans="1:17">
      <c r="A57" s="16">
        <v>43</v>
      </c>
      <c r="B57" s="194" t="s">
        <v>546</v>
      </c>
      <c r="C57" s="195" t="s">
        <v>240</v>
      </c>
      <c r="D57" s="195" t="s">
        <v>349</v>
      </c>
      <c r="E57" s="194" t="s">
        <v>547</v>
      </c>
      <c r="F57" s="125">
        <v>15000</v>
      </c>
      <c r="G57" s="125" t="s">
        <v>423</v>
      </c>
      <c r="H57" s="125">
        <v>12000</v>
      </c>
      <c r="I57" s="125">
        <v>2000</v>
      </c>
      <c r="J57" s="125">
        <v>2000</v>
      </c>
      <c r="K57" s="125">
        <v>4000</v>
      </c>
      <c r="L57" s="125">
        <v>4000</v>
      </c>
      <c r="M57" s="194" t="s">
        <v>548</v>
      </c>
      <c r="N57" s="209" t="s">
        <v>549</v>
      </c>
      <c r="O57" s="120" t="s">
        <v>550</v>
      </c>
      <c r="P57" s="29" t="s">
        <v>551</v>
      </c>
      <c r="Q57" s="211"/>
    </row>
    <row r="58" s="74" customFormat="1" ht="34" customHeight="1" spans="1:244">
      <c r="A58" s="115" t="s">
        <v>70</v>
      </c>
      <c r="B58" s="116" t="s">
        <v>251</v>
      </c>
      <c r="C58" s="117">
        <f>A65-A57</f>
        <v>7</v>
      </c>
      <c r="D58" s="19"/>
      <c r="E58" s="118"/>
      <c r="F58" s="172">
        <f>SUM(F59:F65)</f>
        <v>1493400</v>
      </c>
      <c r="G58" s="172"/>
      <c r="H58" s="172">
        <f>SUM(H59:H65)</f>
        <v>306000</v>
      </c>
      <c r="I58" s="172">
        <f>SUM(I59:I65)</f>
        <v>17000</v>
      </c>
      <c r="J58" s="172">
        <f>SUM(J59:J65)</f>
        <v>43000</v>
      </c>
      <c r="K58" s="172">
        <f>SUM(K59:K65)</f>
        <v>90000</v>
      </c>
      <c r="L58" s="172">
        <f>SUM(L59:L65)</f>
        <v>156000</v>
      </c>
      <c r="M58" s="122"/>
      <c r="N58" s="179"/>
      <c r="O58" s="16"/>
      <c r="P58" s="16"/>
      <c r="Q58" s="16"/>
      <c r="R58" s="142"/>
      <c r="S58" s="143"/>
      <c r="T58" s="143"/>
      <c r="U58" s="143"/>
      <c r="V58" s="143"/>
      <c r="W58" s="143"/>
      <c r="X58" s="143"/>
      <c r="Y58" s="143"/>
      <c r="Z58" s="143"/>
      <c r="IB58" s="143"/>
      <c r="IC58" s="143"/>
      <c r="ID58" s="143"/>
      <c r="IE58" s="143"/>
      <c r="IF58" s="143"/>
      <c r="IG58" s="143"/>
      <c r="IH58" s="143"/>
      <c r="II58" s="143"/>
      <c r="IJ58" s="143"/>
    </row>
    <row r="59" s="159" customFormat="1" ht="132" customHeight="1" spans="1:17">
      <c r="A59" s="16">
        <v>44</v>
      </c>
      <c r="B59" s="21" t="s">
        <v>552</v>
      </c>
      <c r="C59" s="16" t="s">
        <v>553</v>
      </c>
      <c r="D59" s="16" t="s">
        <v>349</v>
      </c>
      <c r="E59" s="21" t="s">
        <v>554</v>
      </c>
      <c r="F59" s="123">
        <v>345000</v>
      </c>
      <c r="G59" s="123" t="s">
        <v>374</v>
      </c>
      <c r="H59" s="123">
        <v>20000</v>
      </c>
      <c r="I59" s="123">
        <v>0</v>
      </c>
      <c r="J59" s="123">
        <v>0</v>
      </c>
      <c r="K59" s="123">
        <v>0</v>
      </c>
      <c r="L59" s="123">
        <v>20000</v>
      </c>
      <c r="M59" s="122" t="s">
        <v>555</v>
      </c>
      <c r="N59" s="179" t="s">
        <v>370</v>
      </c>
      <c r="O59" s="120" t="s">
        <v>167</v>
      </c>
      <c r="P59" s="29" t="s">
        <v>376</v>
      </c>
      <c r="Q59" s="16"/>
    </row>
    <row r="60" s="159" customFormat="1" ht="132" customHeight="1" spans="1:17">
      <c r="A60" s="16">
        <v>45</v>
      </c>
      <c r="B60" s="21" t="s">
        <v>556</v>
      </c>
      <c r="C60" s="16" t="s">
        <v>51</v>
      </c>
      <c r="D60" s="16" t="s">
        <v>557</v>
      </c>
      <c r="E60" s="21" t="s">
        <v>558</v>
      </c>
      <c r="F60" s="123">
        <v>680000</v>
      </c>
      <c r="G60" s="123" t="s">
        <v>374</v>
      </c>
      <c r="H60" s="123">
        <v>157000</v>
      </c>
      <c r="I60" s="123">
        <v>7000</v>
      </c>
      <c r="J60" s="123">
        <v>20000</v>
      </c>
      <c r="K60" s="123">
        <v>50000</v>
      </c>
      <c r="L60" s="123">
        <v>80000</v>
      </c>
      <c r="M60" s="122" t="s">
        <v>559</v>
      </c>
      <c r="N60" s="179" t="s">
        <v>560</v>
      </c>
      <c r="O60" s="120" t="s">
        <v>167</v>
      </c>
      <c r="P60" s="29" t="s">
        <v>376</v>
      </c>
      <c r="Q60" s="16"/>
    </row>
    <row r="61" s="143" customFormat="1" ht="132" customHeight="1" spans="1:17">
      <c r="A61" s="16">
        <v>46</v>
      </c>
      <c r="B61" s="21" t="s">
        <v>561</v>
      </c>
      <c r="C61" s="16" t="s">
        <v>562</v>
      </c>
      <c r="D61" s="16" t="s">
        <v>463</v>
      </c>
      <c r="E61" s="21" t="s">
        <v>563</v>
      </c>
      <c r="F61" s="123">
        <v>60400</v>
      </c>
      <c r="G61" s="123" t="s">
        <v>380</v>
      </c>
      <c r="H61" s="123">
        <v>56000</v>
      </c>
      <c r="I61" s="123">
        <v>0</v>
      </c>
      <c r="J61" s="123">
        <v>13000</v>
      </c>
      <c r="K61" s="123">
        <v>20000</v>
      </c>
      <c r="L61" s="123">
        <v>23000</v>
      </c>
      <c r="M61" s="194" t="s">
        <v>564</v>
      </c>
      <c r="N61" s="179" t="s">
        <v>565</v>
      </c>
      <c r="O61" s="120" t="s">
        <v>167</v>
      </c>
      <c r="P61" s="29" t="s">
        <v>376</v>
      </c>
      <c r="Q61" s="115"/>
    </row>
    <row r="62" s="143" customFormat="1" ht="132" customHeight="1" spans="1:17">
      <c r="A62" s="16">
        <v>47</v>
      </c>
      <c r="B62" s="21" t="s">
        <v>566</v>
      </c>
      <c r="C62" s="16" t="s">
        <v>567</v>
      </c>
      <c r="D62" s="16" t="s">
        <v>355</v>
      </c>
      <c r="E62" s="21" t="s">
        <v>568</v>
      </c>
      <c r="F62" s="123">
        <v>60000</v>
      </c>
      <c r="G62" s="123" t="s">
        <v>423</v>
      </c>
      <c r="H62" s="123">
        <v>60000</v>
      </c>
      <c r="I62" s="123">
        <v>10000</v>
      </c>
      <c r="J62" s="123">
        <v>10000</v>
      </c>
      <c r="K62" s="123">
        <v>20000</v>
      </c>
      <c r="L62" s="123">
        <v>20000</v>
      </c>
      <c r="M62" s="194" t="s">
        <v>569</v>
      </c>
      <c r="N62" s="179" t="s">
        <v>370</v>
      </c>
      <c r="O62" s="120" t="s">
        <v>167</v>
      </c>
      <c r="P62" s="29" t="s">
        <v>376</v>
      </c>
      <c r="Q62" s="115"/>
    </row>
    <row r="63" s="143" customFormat="1" ht="132" customHeight="1" spans="1:17">
      <c r="A63" s="16">
        <v>48</v>
      </c>
      <c r="B63" s="21" t="s">
        <v>570</v>
      </c>
      <c r="C63" s="16" t="s">
        <v>571</v>
      </c>
      <c r="D63" s="16" t="s">
        <v>463</v>
      </c>
      <c r="E63" s="21" t="s">
        <v>572</v>
      </c>
      <c r="F63" s="123">
        <v>78000</v>
      </c>
      <c r="G63" s="123" t="s">
        <v>485</v>
      </c>
      <c r="H63" s="123">
        <v>3000</v>
      </c>
      <c r="I63" s="123">
        <v>0</v>
      </c>
      <c r="J63" s="123">
        <v>0</v>
      </c>
      <c r="K63" s="123">
        <v>0</v>
      </c>
      <c r="L63" s="123">
        <v>3000</v>
      </c>
      <c r="M63" s="194" t="s">
        <v>573</v>
      </c>
      <c r="N63" s="179" t="s">
        <v>574</v>
      </c>
      <c r="O63" s="120" t="s">
        <v>167</v>
      </c>
      <c r="P63" s="29" t="s">
        <v>376</v>
      </c>
      <c r="Q63" s="115"/>
    </row>
    <row r="64" s="143" customFormat="1" ht="111" customHeight="1" spans="1:17">
      <c r="A64" s="16">
        <v>49</v>
      </c>
      <c r="B64" s="21" t="s">
        <v>575</v>
      </c>
      <c r="C64" s="16" t="s">
        <v>576</v>
      </c>
      <c r="D64" s="16" t="s">
        <v>463</v>
      </c>
      <c r="E64" s="21" t="s">
        <v>577</v>
      </c>
      <c r="F64" s="123">
        <v>170000</v>
      </c>
      <c r="G64" s="123" t="s">
        <v>485</v>
      </c>
      <c r="H64" s="123">
        <v>5000</v>
      </c>
      <c r="I64" s="123">
        <v>0</v>
      </c>
      <c r="J64" s="123">
        <v>0</v>
      </c>
      <c r="K64" s="123">
        <v>0</v>
      </c>
      <c r="L64" s="123">
        <v>5000</v>
      </c>
      <c r="M64" s="118" t="s">
        <v>578</v>
      </c>
      <c r="N64" s="179" t="s">
        <v>574</v>
      </c>
      <c r="O64" s="120" t="s">
        <v>167</v>
      </c>
      <c r="P64" s="29" t="s">
        <v>376</v>
      </c>
      <c r="Q64" s="115"/>
    </row>
    <row r="65" s="143" customFormat="1" ht="109" customHeight="1" spans="1:17">
      <c r="A65" s="16">
        <v>50</v>
      </c>
      <c r="B65" s="21" t="s">
        <v>579</v>
      </c>
      <c r="C65" s="16" t="s">
        <v>41</v>
      </c>
      <c r="D65" s="16" t="s">
        <v>463</v>
      </c>
      <c r="E65" s="21" t="s">
        <v>580</v>
      </c>
      <c r="F65" s="123">
        <v>100000</v>
      </c>
      <c r="G65" s="123" t="s">
        <v>485</v>
      </c>
      <c r="H65" s="123">
        <v>5000</v>
      </c>
      <c r="I65" s="123">
        <v>0</v>
      </c>
      <c r="J65" s="123">
        <v>0</v>
      </c>
      <c r="K65" s="123">
        <v>0</v>
      </c>
      <c r="L65" s="123">
        <v>5000</v>
      </c>
      <c r="M65" s="118" t="s">
        <v>581</v>
      </c>
      <c r="N65" s="179" t="s">
        <v>574</v>
      </c>
      <c r="O65" s="120" t="s">
        <v>167</v>
      </c>
      <c r="P65" s="29" t="s">
        <v>376</v>
      </c>
      <c r="Q65" s="16" t="s">
        <v>468</v>
      </c>
    </row>
    <row r="66" s="74" customFormat="1" ht="34" customHeight="1" spans="1:244">
      <c r="A66" s="115" t="s">
        <v>159</v>
      </c>
      <c r="B66" s="116" t="s">
        <v>262</v>
      </c>
      <c r="C66" s="117">
        <f>A76-A65</f>
        <v>10</v>
      </c>
      <c r="D66" s="19"/>
      <c r="E66" s="118"/>
      <c r="F66" s="172">
        <f>SUM(F67:F76)</f>
        <v>80222.74</v>
      </c>
      <c r="G66" s="172"/>
      <c r="H66" s="172">
        <f>SUM(H67:H76)</f>
        <v>70222.74</v>
      </c>
      <c r="I66" s="172">
        <f>SUM(I67:I76)</f>
        <v>6000</v>
      </c>
      <c r="J66" s="172">
        <f>SUM(J67:J76)</f>
        <v>8400</v>
      </c>
      <c r="K66" s="172">
        <f>SUM(K67:K76)</f>
        <v>25111.37</v>
      </c>
      <c r="L66" s="172">
        <f>SUM(L67:L76)</f>
        <v>30711.37</v>
      </c>
      <c r="M66" s="122"/>
      <c r="N66" s="179"/>
      <c r="O66" s="16"/>
      <c r="P66" s="16"/>
      <c r="Q66" s="16"/>
      <c r="R66" s="142"/>
      <c r="S66" s="143"/>
      <c r="T66" s="143"/>
      <c r="U66" s="143"/>
      <c r="V66" s="143"/>
      <c r="W66" s="143"/>
      <c r="X66" s="143"/>
      <c r="Y66" s="143"/>
      <c r="Z66" s="143"/>
      <c r="IB66" s="143"/>
      <c r="IC66" s="143"/>
      <c r="ID66" s="143"/>
      <c r="IE66" s="143"/>
      <c r="IF66" s="143"/>
      <c r="IG66" s="143"/>
      <c r="IH66" s="143"/>
      <c r="II66" s="143"/>
      <c r="IJ66" s="143"/>
    </row>
    <row r="67" s="75" customFormat="1" ht="110" customHeight="1" spans="1:18">
      <c r="A67" s="16">
        <v>51</v>
      </c>
      <c r="B67" s="21" t="s">
        <v>582</v>
      </c>
      <c r="C67" s="16" t="s">
        <v>583</v>
      </c>
      <c r="D67" s="16" t="s">
        <v>355</v>
      </c>
      <c r="E67" s="21" t="s">
        <v>584</v>
      </c>
      <c r="F67" s="123">
        <v>6000</v>
      </c>
      <c r="G67" s="123" t="s">
        <v>351</v>
      </c>
      <c r="H67" s="123">
        <v>6000</v>
      </c>
      <c r="I67" s="123">
        <v>1000</v>
      </c>
      <c r="J67" s="123">
        <v>2000</v>
      </c>
      <c r="K67" s="123">
        <v>2000</v>
      </c>
      <c r="L67" s="123">
        <v>1000</v>
      </c>
      <c r="M67" s="122" t="s">
        <v>585</v>
      </c>
      <c r="N67" s="16" t="s">
        <v>289</v>
      </c>
      <c r="O67" s="120" t="s">
        <v>31</v>
      </c>
      <c r="P67" s="17" t="s">
        <v>586</v>
      </c>
      <c r="Q67" s="115"/>
      <c r="R67" s="75">
        <v>1</v>
      </c>
    </row>
    <row r="68" s="75" customFormat="1" ht="132" customHeight="1" spans="1:17">
      <c r="A68" s="16">
        <v>52</v>
      </c>
      <c r="B68" s="215" t="s">
        <v>587</v>
      </c>
      <c r="C68" s="16" t="s">
        <v>588</v>
      </c>
      <c r="D68" s="16" t="s">
        <v>349</v>
      </c>
      <c r="E68" s="21" t="s">
        <v>589</v>
      </c>
      <c r="F68" s="123">
        <v>20000</v>
      </c>
      <c r="G68" s="123" t="s">
        <v>423</v>
      </c>
      <c r="H68" s="123">
        <v>12000</v>
      </c>
      <c r="I68" s="123">
        <v>4000</v>
      </c>
      <c r="J68" s="123">
        <v>3000</v>
      </c>
      <c r="K68" s="123">
        <v>3000</v>
      </c>
      <c r="L68" s="123">
        <v>2000</v>
      </c>
      <c r="M68" s="122" t="s">
        <v>590</v>
      </c>
      <c r="N68" s="16" t="s">
        <v>591</v>
      </c>
      <c r="O68" s="120" t="s">
        <v>31</v>
      </c>
      <c r="P68" s="17" t="s">
        <v>592</v>
      </c>
      <c r="Q68" s="115"/>
    </row>
    <row r="69" s="75" customFormat="1" ht="110" customHeight="1" spans="1:18">
      <c r="A69" s="16">
        <v>53</v>
      </c>
      <c r="B69" s="21" t="s">
        <v>593</v>
      </c>
      <c r="C69" s="124" t="s">
        <v>594</v>
      </c>
      <c r="D69" s="16" t="s">
        <v>595</v>
      </c>
      <c r="E69" s="216" t="s">
        <v>596</v>
      </c>
      <c r="F69" s="123">
        <v>3000</v>
      </c>
      <c r="G69" s="123" t="s">
        <v>597</v>
      </c>
      <c r="H69" s="123">
        <v>3000</v>
      </c>
      <c r="I69" s="123">
        <v>1000</v>
      </c>
      <c r="J69" s="123">
        <v>800</v>
      </c>
      <c r="K69" s="123">
        <v>800</v>
      </c>
      <c r="L69" s="123">
        <v>400</v>
      </c>
      <c r="M69" s="122" t="s">
        <v>598</v>
      </c>
      <c r="N69" s="219" t="s">
        <v>289</v>
      </c>
      <c r="O69" s="120" t="s">
        <v>31</v>
      </c>
      <c r="P69" s="147" t="s">
        <v>599</v>
      </c>
      <c r="Q69" s="115"/>
      <c r="R69" s="75">
        <v>1</v>
      </c>
    </row>
    <row r="70" s="75" customFormat="1" ht="110" customHeight="1" spans="1:18">
      <c r="A70" s="16">
        <v>54</v>
      </c>
      <c r="B70" s="21" t="s">
        <v>600</v>
      </c>
      <c r="C70" s="124" t="s">
        <v>66</v>
      </c>
      <c r="D70" s="16" t="s">
        <v>595</v>
      </c>
      <c r="E70" s="128" t="s">
        <v>601</v>
      </c>
      <c r="F70" s="123">
        <v>2800</v>
      </c>
      <c r="G70" s="123" t="s">
        <v>597</v>
      </c>
      <c r="H70" s="123">
        <v>2800</v>
      </c>
      <c r="I70" s="123">
        <v>0</v>
      </c>
      <c r="J70" s="123">
        <v>600</v>
      </c>
      <c r="K70" s="123">
        <v>1000</v>
      </c>
      <c r="L70" s="123">
        <v>1200</v>
      </c>
      <c r="M70" s="122" t="s">
        <v>602</v>
      </c>
      <c r="N70" s="219" t="s">
        <v>69</v>
      </c>
      <c r="O70" s="120" t="s">
        <v>31</v>
      </c>
      <c r="P70" s="147" t="s">
        <v>603</v>
      </c>
      <c r="Q70" s="115"/>
      <c r="R70" s="75">
        <v>1</v>
      </c>
    </row>
    <row r="71" s="75" customFormat="1" ht="110" customHeight="1" spans="1:18">
      <c r="A71" s="16">
        <v>55</v>
      </c>
      <c r="B71" s="128" t="s">
        <v>604</v>
      </c>
      <c r="C71" s="124" t="s">
        <v>605</v>
      </c>
      <c r="D71" s="16" t="s">
        <v>595</v>
      </c>
      <c r="E71" s="128" t="s">
        <v>606</v>
      </c>
      <c r="F71" s="123">
        <v>19268.74</v>
      </c>
      <c r="G71" s="123" t="s">
        <v>597</v>
      </c>
      <c r="H71" s="123">
        <v>19268.74</v>
      </c>
      <c r="I71" s="123">
        <v>0</v>
      </c>
      <c r="J71" s="123">
        <v>0</v>
      </c>
      <c r="K71" s="123">
        <v>9634.37</v>
      </c>
      <c r="L71" s="123">
        <v>9634.37</v>
      </c>
      <c r="M71" s="122" t="s">
        <v>607</v>
      </c>
      <c r="N71" s="219" t="s">
        <v>608</v>
      </c>
      <c r="O71" s="120" t="s">
        <v>31</v>
      </c>
      <c r="P71" s="17" t="s">
        <v>586</v>
      </c>
      <c r="Q71" s="115"/>
      <c r="R71" s="75">
        <v>1</v>
      </c>
    </row>
    <row r="72" s="75" customFormat="1" ht="110" customHeight="1" spans="1:17">
      <c r="A72" s="16">
        <v>56</v>
      </c>
      <c r="B72" s="21" t="s">
        <v>609</v>
      </c>
      <c r="C72" s="16" t="s">
        <v>610</v>
      </c>
      <c r="D72" s="16" t="s">
        <v>611</v>
      </c>
      <c r="E72" s="21" t="s">
        <v>612</v>
      </c>
      <c r="F72" s="123">
        <v>4800</v>
      </c>
      <c r="G72" s="123" t="s">
        <v>368</v>
      </c>
      <c r="H72" s="123">
        <v>4800</v>
      </c>
      <c r="I72" s="123">
        <v>0</v>
      </c>
      <c r="J72" s="123">
        <v>0</v>
      </c>
      <c r="K72" s="123">
        <v>0</v>
      </c>
      <c r="L72" s="123">
        <v>4800</v>
      </c>
      <c r="M72" s="122" t="s">
        <v>613</v>
      </c>
      <c r="N72" s="16" t="s">
        <v>220</v>
      </c>
      <c r="O72" s="120" t="s">
        <v>31</v>
      </c>
      <c r="P72" s="17" t="s">
        <v>614</v>
      </c>
      <c r="Q72" s="115"/>
    </row>
    <row r="73" s="75" customFormat="1" ht="110" customHeight="1" spans="1:17">
      <c r="A73" s="16">
        <v>57</v>
      </c>
      <c r="B73" s="21" t="s">
        <v>615</v>
      </c>
      <c r="C73" s="16" t="s">
        <v>51</v>
      </c>
      <c r="D73" s="16" t="s">
        <v>595</v>
      </c>
      <c r="E73" s="21" t="s">
        <v>616</v>
      </c>
      <c r="F73" s="123">
        <v>3000</v>
      </c>
      <c r="G73" s="123" t="s">
        <v>368</v>
      </c>
      <c r="H73" s="123">
        <v>3000</v>
      </c>
      <c r="I73" s="123">
        <v>0</v>
      </c>
      <c r="J73" s="123">
        <v>0</v>
      </c>
      <c r="K73" s="123">
        <v>0</v>
      </c>
      <c r="L73" s="123">
        <v>3000</v>
      </c>
      <c r="M73" s="122" t="s">
        <v>613</v>
      </c>
      <c r="N73" s="16" t="s">
        <v>617</v>
      </c>
      <c r="O73" s="120" t="s">
        <v>31</v>
      </c>
      <c r="P73" s="147" t="s">
        <v>603</v>
      </c>
      <c r="Q73" s="115"/>
    </row>
    <row r="74" s="75" customFormat="1" ht="110" customHeight="1" spans="1:17">
      <c r="A74" s="16">
        <v>58</v>
      </c>
      <c r="B74" s="21" t="s">
        <v>618</v>
      </c>
      <c r="C74" s="16" t="s">
        <v>73</v>
      </c>
      <c r="D74" s="16" t="s">
        <v>595</v>
      </c>
      <c r="E74" s="21" t="s">
        <v>619</v>
      </c>
      <c r="F74" s="123">
        <v>3354</v>
      </c>
      <c r="G74" s="123" t="s">
        <v>362</v>
      </c>
      <c r="H74" s="123">
        <v>3354</v>
      </c>
      <c r="I74" s="123">
        <v>0</v>
      </c>
      <c r="J74" s="123">
        <v>0</v>
      </c>
      <c r="K74" s="123">
        <v>1677</v>
      </c>
      <c r="L74" s="123">
        <v>1677</v>
      </c>
      <c r="M74" s="122" t="s">
        <v>620</v>
      </c>
      <c r="N74" s="16" t="s">
        <v>220</v>
      </c>
      <c r="O74" s="120" t="s">
        <v>31</v>
      </c>
      <c r="P74" s="220" t="s">
        <v>621</v>
      </c>
      <c r="Q74" s="115"/>
    </row>
    <row r="75" s="75" customFormat="1" ht="110" customHeight="1" spans="1:17">
      <c r="A75" s="16">
        <v>59</v>
      </c>
      <c r="B75" s="21" t="s">
        <v>622</v>
      </c>
      <c r="C75" s="16" t="s">
        <v>240</v>
      </c>
      <c r="D75" s="16" t="s">
        <v>595</v>
      </c>
      <c r="E75" s="21" t="s">
        <v>623</v>
      </c>
      <c r="F75" s="123">
        <v>8000</v>
      </c>
      <c r="G75" s="123" t="s">
        <v>362</v>
      </c>
      <c r="H75" s="123">
        <v>8000</v>
      </c>
      <c r="I75" s="123">
        <v>0</v>
      </c>
      <c r="J75" s="123">
        <v>0</v>
      </c>
      <c r="K75" s="123">
        <v>4000</v>
      </c>
      <c r="L75" s="123">
        <v>4000</v>
      </c>
      <c r="M75" s="122" t="s">
        <v>620</v>
      </c>
      <c r="N75" s="16" t="s">
        <v>267</v>
      </c>
      <c r="O75" s="120" t="s">
        <v>31</v>
      </c>
      <c r="P75" s="17" t="s">
        <v>624</v>
      </c>
      <c r="Q75" s="115"/>
    </row>
    <row r="76" s="75" customFormat="1" ht="110" customHeight="1" spans="1:17">
      <c r="A76" s="16">
        <v>60</v>
      </c>
      <c r="B76" s="21" t="s">
        <v>625</v>
      </c>
      <c r="C76" s="16" t="s">
        <v>384</v>
      </c>
      <c r="D76" s="217" t="s">
        <v>626</v>
      </c>
      <c r="E76" s="21" t="s">
        <v>627</v>
      </c>
      <c r="F76" s="123">
        <v>10000</v>
      </c>
      <c r="G76" s="123" t="s">
        <v>628</v>
      </c>
      <c r="H76" s="123">
        <v>8000</v>
      </c>
      <c r="I76" s="123"/>
      <c r="J76" s="123">
        <v>2000</v>
      </c>
      <c r="K76" s="123">
        <v>3000</v>
      </c>
      <c r="L76" s="123">
        <v>3000</v>
      </c>
      <c r="M76" s="122" t="s">
        <v>629</v>
      </c>
      <c r="N76" s="16" t="s">
        <v>267</v>
      </c>
      <c r="O76" s="120" t="s">
        <v>31</v>
      </c>
      <c r="P76" s="17" t="s">
        <v>630</v>
      </c>
      <c r="Q76" s="115"/>
    </row>
    <row r="77" s="73" customFormat="1" ht="31" customHeight="1" spans="1:17">
      <c r="A77" s="184" t="s">
        <v>305</v>
      </c>
      <c r="B77" s="185" t="s">
        <v>306</v>
      </c>
      <c r="C77" s="112">
        <f>C78+C81+C86</f>
        <v>10</v>
      </c>
      <c r="D77" s="110"/>
      <c r="E77" s="111"/>
      <c r="F77" s="114">
        <f>F78+F81+F86</f>
        <v>100535</v>
      </c>
      <c r="G77" s="114"/>
      <c r="H77" s="114">
        <f t="shared" ref="G77:L77" si="6">H78+H81+H86</f>
        <v>72400</v>
      </c>
      <c r="I77" s="114">
        <f t="shared" si="6"/>
        <v>4682</v>
      </c>
      <c r="J77" s="114">
        <f t="shared" si="6"/>
        <v>17900</v>
      </c>
      <c r="K77" s="114">
        <f t="shared" si="6"/>
        <v>24300</v>
      </c>
      <c r="L77" s="114">
        <f t="shared" si="6"/>
        <v>25518</v>
      </c>
      <c r="M77" s="111"/>
      <c r="N77" s="110"/>
      <c r="O77" s="110"/>
      <c r="P77" s="110"/>
      <c r="Q77" s="110"/>
    </row>
    <row r="78" s="74" customFormat="1" ht="34" customHeight="1" spans="1:244">
      <c r="A78" s="115" t="s">
        <v>23</v>
      </c>
      <c r="B78" s="116" t="s">
        <v>307</v>
      </c>
      <c r="C78" s="117">
        <f>A80-A76</f>
        <v>2</v>
      </c>
      <c r="D78" s="19"/>
      <c r="E78" s="118"/>
      <c r="F78" s="172">
        <f t="shared" ref="F78:L78" si="7">SUM(F79:F80)</f>
        <v>1600</v>
      </c>
      <c r="G78" s="172"/>
      <c r="H78" s="172">
        <f t="shared" si="7"/>
        <v>1600</v>
      </c>
      <c r="I78" s="172">
        <f t="shared" si="7"/>
        <v>132</v>
      </c>
      <c r="J78" s="172">
        <f t="shared" si="7"/>
        <v>100</v>
      </c>
      <c r="K78" s="172">
        <f t="shared" si="7"/>
        <v>500</v>
      </c>
      <c r="L78" s="172">
        <f t="shared" si="7"/>
        <v>868</v>
      </c>
      <c r="M78" s="122"/>
      <c r="N78" s="179"/>
      <c r="O78" s="16"/>
      <c r="P78" s="16"/>
      <c r="Q78" s="16"/>
      <c r="R78" s="142"/>
      <c r="S78" s="143"/>
      <c r="T78" s="143"/>
      <c r="U78" s="143"/>
      <c r="V78" s="143"/>
      <c r="W78" s="143"/>
      <c r="X78" s="143"/>
      <c r="Y78" s="143"/>
      <c r="Z78" s="143"/>
      <c r="IB78" s="143"/>
      <c r="IC78" s="143"/>
      <c r="ID78" s="143"/>
      <c r="IE78" s="143"/>
      <c r="IF78" s="143"/>
      <c r="IG78" s="143"/>
      <c r="IH78" s="143"/>
      <c r="II78" s="143"/>
      <c r="IJ78" s="143"/>
    </row>
    <row r="79" s="75" customFormat="1" ht="110" customHeight="1" spans="1:18">
      <c r="A79" s="16">
        <v>61</v>
      </c>
      <c r="B79" s="21" t="s">
        <v>631</v>
      </c>
      <c r="C79" s="16" t="s">
        <v>315</v>
      </c>
      <c r="D79" s="16" t="s">
        <v>355</v>
      </c>
      <c r="E79" s="21" t="s">
        <v>632</v>
      </c>
      <c r="F79" s="123">
        <v>600</v>
      </c>
      <c r="G79" s="123" t="s">
        <v>633</v>
      </c>
      <c r="H79" s="123">
        <v>600</v>
      </c>
      <c r="I79" s="123">
        <v>132</v>
      </c>
      <c r="J79" s="123">
        <v>0</v>
      </c>
      <c r="K79" s="123">
        <v>200</v>
      </c>
      <c r="L79" s="123">
        <v>268</v>
      </c>
      <c r="M79" s="122" t="s">
        <v>634</v>
      </c>
      <c r="N79" s="16" t="s">
        <v>635</v>
      </c>
      <c r="O79" s="120" t="s">
        <v>237</v>
      </c>
      <c r="P79" s="17" t="s">
        <v>636</v>
      </c>
      <c r="Q79" s="115"/>
      <c r="R79" s="75">
        <v>1</v>
      </c>
    </row>
    <row r="80" s="75" customFormat="1" ht="145" customHeight="1" spans="1:18">
      <c r="A80" s="16">
        <v>62</v>
      </c>
      <c r="B80" s="21" t="s">
        <v>637</v>
      </c>
      <c r="C80" s="16" t="s">
        <v>73</v>
      </c>
      <c r="D80" s="16" t="s">
        <v>355</v>
      </c>
      <c r="E80" s="21" t="s">
        <v>638</v>
      </c>
      <c r="F80" s="123">
        <v>1000</v>
      </c>
      <c r="G80" s="123" t="s">
        <v>362</v>
      </c>
      <c r="H80" s="123">
        <v>1000</v>
      </c>
      <c r="I80" s="123">
        <v>0</v>
      </c>
      <c r="J80" s="123">
        <v>100</v>
      </c>
      <c r="K80" s="123">
        <v>300</v>
      </c>
      <c r="L80" s="123">
        <v>600</v>
      </c>
      <c r="M80" s="122" t="s">
        <v>639</v>
      </c>
      <c r="N80" s="16" t="s">
        <v>311</v>
      </c>
      <c r="O80" s="120" t="s">
        <v>237</v>
      </c>
      <c r="P80" s="17" t="s">
        <v>636</v>
      </c>
      <c r="Q80" s="115"/>
      <c r="R80" s="75">
        <v>1</v>
      </c>
    </row>
    <row r="81" s="74" customFormat="1" ht="34" customHeight="1" spans="1:244">
      <c r="A81" s="115" t="s">
        <v>48</v>
      </c>
      <c r="B81" s="116" t="s">
        <v>313</v>
      </c>
      <c r="C81" s="117">
        <f>A85-A80</f>
        <v>4</v>
      </c>
      <c r="D81" s="19"/>
      <c r="E81" s="118"/>
      <c r="F81" s="172">
        <f>SUM(F82:F85)</f>
        <v>30450</v>
      </c>
      <c r="G81" s="172"/>
      <c r="H81" s="172">
        <f>SUM(H82:H85)</f>
        <v>20500</v>
      </c>
      <c r="I81" s="172">
        <f>SUM(I82:I85)</f>
        <v>2200</v>
      </c>
      <c r="J81" s="172">
        <f>SUM(J82:J85)</f>
        <v>5400</v>
      </c>
      <c r="K81" s="172">
        <f>SUM(K82:K85)</f>
        <v>6100</v>
      </c>
      <c r="L81" s="172">
        <f>SUM(L82:L85)</f>
        <v>6800</v>
      </c>
      <c r="M81" s="122"/>
      <c r="N81" s="179"/>
      <c r="O81" s="16"/>
      <c r="P81" s="16"/>
      <c r="Q81" s="16"/>
      <c r="R81" s="142"/>
      <c r="S81" s="143"/>
      <c r="T81" s="143"/>
      <c r="U81" s="143"/>
      <c r="V81" s="143"/>
      <c r="W81" s="143"/>
      <c r="X81" s="143"/>
      <c r="Y81" s="143"/>
      <c r="Z81" s="143"/>
      <c r="IB81" s="143"/>
      <c r="IC81" s="143"/>
      <c r="ID81" s="143"/>
      <c r="IE81" s="143"/>
      <c r="IF81" s="143"/>
      <c r="IG81" s="143"/>
      <c r="IH81" s="143"/>
      <c r="II81" s="143"/>
      <c r="IJ81" s="143"/>
    </row>
    <row r="82" s="75" customFormat="1" ht="145" customHeight="1" spans="1:17">
      <c r="A82" s="16">
        <v>63</v>
      </c>
      <c r="B82" s="21" t="s">
        <v>640</v>
      </c>
      <c r="C82" s="16" t="s">
        <v>85</v>
      </c>
      <c r="D82" s="16" t="s">
        <v>641</v>
      </c>
      <c r="E82" s="21" t="s">
        <v>642</v>
      </c>
      <c r="F82" s="123">
        <v>26450</v>
      </c>
      <c r="G82" s="123" t="s">
        <v>643</v>
      </c>
      <c r="H82" s="125">
        <v>18000</v>
      </c>
      <c r="I82" s="125">
        <v>2000</v>
      </c>
      <c r="J82" s="125">
        <v>5000</v>
      </c>
      <c r="K82" s="125">
        <v>5000</v>
      </c>
      <c r="L82" s="125">
        <v>6000</v>
      </c>
      <c r="M82" s="122" t="s">
        <v>644</v>
      </c>
      <c r="N82" s="16" t="s">
        <v>645</v>
      </c>
      <c r="O82" s="120" t="s">
        <v>237</v>
      </c>
      <c r="P82" s="17" t="s">
        <v>646</v>
      </c>
      <c r="Q82" s="115"/>
    </row>
    <row r="83" s="75" customFormat="1" ht="145" customHeight="1" spans="1:17">
      <c r="A83" s="16">
        <v>64</v>
      </c>
      <c r="B83" s="21" t="s">
        <v>647</v>
      </c>
      <c r="C83" s="16" t="s">
        <v>85</v>
      </c>
      <c r="D83" s="16" t="s">
        <v>355</v>
      </c>
      <c r="E83" s="21" t="s">
        <v>648</v>
      </c>
      <c r="F83" s="123">
        <v>2500</v>
      </c>
      <c r="G83" s="123" t="s">
        <v>649</v>
      </c>
      <c r="H83" s="125">
        <v>1000</v>
      </c>
      <c r="I83" s="125">
        <v>0</v>
      </c>
      <c r="J83" s="125">
        <v>0</v>
      </c>
      <c r="K83" s="125">
        <v>500</v>
      </c>
      <c r="L83" s="125">
        <v>500</v>
      </c>
      <c r="M83" s="122" t="s">
        <v>650</v>
      </c>
      <c r="N83" s="16" t="s">
        <v>645</v>
      </c>
      <c r="O83" s="120" t="s">
        <v>237</v>
      </c>
      <c r="P83" s="17" t="s">
        <v>651</v>
      </c>
      <c r="Q83" s="115"/>
    </row>
    <row r="84" s="75" customFormat="1" ht="195" customHeight="1" spans="1:18">
      <c r="A84" s="16">
        <v>65</v>
      </c>
      <c r="B84" s="21" t="s">
        <v>652</v>
      </c>
      <c r="C84" s="16" t="s">
        <v>99</v>
      </c>
      <c r="D84" s="16" t="s">
        <v>355</v>
      </c>
      <c r="E84" s="21" t="s">
        <v>653</v>
      </c>
      <c r="F84" s="123">
        <v>1000</v>
      </c>
      <c r="G84" s="123" t="s">
        <v>357</v>
      </c>
      <c r="H84" s="123">
        <v>1000</v>
      </c>
      <c r="I84" s="123">
        <v>200</v>
      </c>
      <c r="J84" s="123">
        <v>200</v>
      </c>
      <c r="K84" s="123">
        <v>400</v>
      </c>
      <c r="L84" s="123">
        <v>200</v>
      </c>
      <c r="M84" s="122" t="s">
        <v>654</v>
      </c>
      <c r="N84" s="16" t="s">
        <v>655</v>
      </c>
      <c r="O84" s="120" t="s">
        <v>237</v>
      </c>
      <c r="P84" s="17" t="s">
        <v>656</v>
      </c>
      <c r="Q84" s="115"/>
      <c r="R84" s="75">
        <v>1</v>
      </c>
    </row>
    <row r="85" s="75" customFormat="1" ht="145" customHeight="1" spans="1:18">
      <c r="A85" s="16">
        <v>66</v>
      </c>
      <c r="B85" s="21" t="s">
        <v>657</v>
      </c>
      <c r="C85" s="16" t="s">
        <v>658</v>
      </c>
      <c r="D85" s="16" t="s">
        <v>355</v>
      </c>
      <c r="E85" s="21" t="s">
        <v>659</v>
      </c>
      <c r="F85" s="123">
        <v>500</v>
      </c>
      <c r="G85" s="123" t="s">
        <v>357</v>
      </c>
      <c r="H85" s="123">
        <v>500</v>
      </c>
      <c r="I85" s="123">
        <v>0</v>
      </c>
      <c r="J85" s="123">
        <v>200</v>
      </c>
      <c r="K85" s="123">
        <v>200</v>
      </c>
      <c r="L85" s="123">
        <v>100</v>
      </c>
      <c r="M85" s="122" t="s">
        <v>660</v>
      </c>
      <c r="N85" s="16" t="s">
        <v>318</v>
      </c>
      <c r="O85" s="120" t="s">
        <v>237</v>
      </c>
      <c r="P85" s="17" t="s">
        <v>319</v>
      </c>
      <c r="Q85" s="115"/>
      <c r="R85" s="75">
        <v>1</v>
      </c>
    </row>
    <row r="86" s="74" customFormat="1" ht="34" customHeight="1" spans="1:244">
      <c r="A86" s="115" t="s">
        <v>70</v>
      </c>
      <c r="B86" s="116" t="s">
        <v>661</v>
      </c>
      <c r="C86" s="117">
        <f>A90-A85</f>
        <v>4</v>
      </c>
      <c r="D86" s="19"/>
      <c r="E86" s="118"/>
      <c r="F86" s="172">
        <f t="shared" ref="F86:L86" si="8">SUM(F87:F90)</f>
        <v>68485</v>
      </c>
      <c r="G86" s="172"/>
      <c r="H86" s="172">
        <f t="shared" si="8"/>
        <v>50300</v>
      </c>
      <c r="I86" s="172">
        <f t="shared" si="8"/>
        <v>2350</v>
      </c>
      <c r="J86" s="172">
        <f t="shared" si="8"/>
        <v>12400</v>
      </c>
      <c r="K86" s="172">
        <f t="shared" si="8"/>
        <v>17700</v>
      </c>
      <c r="L86" s="172">
        <f t="shared" si="8"/>
        <v>17850</v>
      </c>
      <c r="M86" s="122"/>
      <c r="N86" s="179"/>
      <c r="O86" s="16"/>
      <c r="P86" s="16"/>
      <c r="Q86" s="16"/>
      <c r="R86" s="142"/>
      <c r="S86" s="143"/>
      <c r="T86" s="143"/>
      <c r="U86" s="143"/>
      <c r="V86" s="143"/>
      <c r="W86" s="143"/>
      <c r="X86" s="143"/>
      <c r="Y86" s="143"/>
      <c r="Z86" s="143"/>
      <c r="IB86" s="143"/>
      <c r="IC86" s="143"/>
      <c r="ID86" s="143"/>
      <c r="IE86" s="143"/>
      <c r="IF86" s="143"/>
      <c r="IG86" s="143"/>
      <c r="IH86" s="143"/>
      <c r="II86" s="143"/>
      <c r="IJ86" s="143"/>
    </row>
    <row r="87" s="77" customFormat="1" ht="104" customHeight="1" spans="1:17">
      <c r="A87" s="16">
        <v>67</v>
      </c>
      <c r="B87" s="194" t="s">
        <v>662</v>
      </c>
      <c r="C87" s="195" t="s">
        <v>663</v>
      </c>
      <c r="D87" s="195" t="s">
        <v>349</v>
      </c>
      <c r="E87" s="218" t="s">
        <v>664</v>
      </c>
      <c r="F87" s="125">
        <v>57800</v>
      </c>
      <c r="G87" s="125" t="s">
        <v>380</v>
      </c>
      <c r="H87" s="125">
        <v>40000</v>
      </c>
      <c r="I87" s="125">
        <v>0</v>
      </c>
      <c r="J87" s="125">
        <v>10000</v>
      </c>
      <c r="K87" s="125">
        <v>15000</v>
      </c>
      <c r="L87" s="125">
        <v>15000</v>
      </c>
      <c r="M87" s="126" t="s">
        <v>665</v>
      </c>
      <c r="N87" s="124" t="s">
        <v>666</v>
      </c>
      <c r="O87" s="120" t="s">
        <v>550</v>
      </c>
      <c r="P87" s="16" t="s">
        <v>47</v>
      </c>
      <c r="Q87" s="115"/>
    </row>
    <row r="88" s="75" customFormat="1" ht="91" customHeight="1" spans="1:18">
      <c r="A88" s="16">
        <v>68</v>
      </c>
      <c r="B88" s="21" t="s">
        <v>667</v>
      </c>
      <c r="C88" s="16" t="s">
        <v>315</v>
      </c>
      <c r="D88" s="16" t="s">
        <v>355</v>
      </c>
      <c r="E88" s="21" t="s">
        <v>668</v>
      </c>
      <c r="F88" s="123">
        <v>520</v>
      </c>
      <c r="G88" s="123" t="s">
        <v>351</v>
      </c>
      <c r="H88" s="123">
        <v>520</v>
      </c>
      <c r="I88" s="123">
        <v>100</v>
      </c>
      <c r="J88" s="123">
        <v>150</v>
      </c>
      <c r="K88" s="123">
        <v>150</v>
      </c>
      <c r="L88" s="123">
        <v>120</v>
      </c>
      <c r="M88" s="122" t="s">
        <v>669</v>
      </c>
      <c r="N88" s="16" t="s">
        <v>670</v>
      </c>
      <c r="O88" s="120" t="s">
        <v>77</v>
      </c>
      <c r="P88" s="17" t="s">
        <v>671</v>
      </c>
      <c r="Q88" s="221"/>
      <c r="R88" s="222">
        <v>1</v>
      </c>
    </row>
    <row r="89" s="75" customFormat="1" ht="107" customHeight="1" spans="1:18">
      <c r="A89" s="16">
        <v>69</v>
      </c>
      <c r="B89" s="21" t="s">
        <v>672</v>
      </c>
      <c r="C89" s="16" t="s">
        <v>315</v>
      </c>
      <c r="D89" s="16" t="s">
        <v>355</v>
      </c>
      <c r="E89" s="21" t="s">
        <v>673</v>
      </c>
      <c r="F89" s="123">
        <f>300*30</f>
        <v>9000</v>
      </c>
      <c r="G89" s="123" t="s">
        <v>351</v>
      </c>
      <c r="H89" s="123">
        <v>9000</v>
      </c>
      <c r="I89" s="123">
        <v>2250</v>
      </c>
      <c r="J89" s="123">
        <v>2250</v>
      </c>
      <c r="K89" s="123">
        <v>2250</v>
      </c>
      <c r="L89" s="123">
        <v>2250</v>
      </c>
      <c r="M89" s="122" t="s">
        <v>674</v>
      </c>
      <c r="N89" s="16" t="s">
        <v>670</v>
      </c>
      <c r="O89" s="120" t="s">
        <v>77</v>
      </c>
      <c r="P89" s="17" t="s">
        <v>671</v>
      </c>
      <c r="Q89" s="221"/>
      <c r="R89" s="222">
        <v>1</v>
      </c>
    </row>
    <row r="90" s="75" customFormat="1" ht="145" customHeight="1" spans="1:17">
      <c r="A90" s="16">
        <v>70</v>
      </c>
      <c r="B90" s="21" t="s">
        <v>675</v>
      </c>
      <c r="C90" s="16" t="s">
        <v>676</v>
      </c>
      <c r="D90" s="16" t="s">
        <v>355</v>
      </c>
      <c r="E90" s="21" t="s">
        <v>677</v>
      </c>
      <c r="F90" s="123">
        <v>1165</v>
      </c>
      <c r="G90" s="123" t="s">
        <v>678</v>
      </c>
      <c r="H90" s="123">
        <v>780</v>
      </c>
      <c r="I90" s="123">
        <v>0</v>
      </c>
      <c r="J90" s="123">
        <v>0</v>
      </c>
      <c r="K90" s="123">
        <v>300</v>
      </c>
      <c r="L90" s="123">
        <v>480</v>
      </c>
      <c r="M90" s="122" t="s">
        <v>679</v>
      </c>
      <c r="N90" s="16" t="s">
        <v>680</v>
      </c>
      <c r="O90" s="120" t="s">
        <v>167</v>
      </c>
      <c r="P90" s="17" t="s">
        <v>681</v>
      </c>
      <c r="Q90" s="115"/>
    </row>
    <row r="91" s="73" customFormat="1" ht="31" customHeight="1" spans="1:17">
      <c r="A91" s="184" t="s">
        <v>331</v>
      </c>
      <c r="B91" s="185" t="s">
        <v>332</v>
      </c>
      <c r="C91" s="112">
        <f>C92+C95</f>
        <v>3</v>
      </c>
      <c r="D91" s="110"/>
      <c r="E91" s="111"/>
      <c r="F91" s="114">
        <f>F92+F95</f>
        <v>41584</v>
      </c>
      <c r="G91" s="114"/>
      <c r="H91" s="114">
        <f t="shared" ref="G91:L91" si="9">H92+H95</f>
        <v>15726</v>
      </c>
      <c r="I91" s="114">
        <f t="shared" si="9"/>
        <v>1170</v>
      </c>
      <c r="J91" s="114">
        <f t="shared" si="9"/>
        <v>3180</v>
      </c>
      <c r="K91" s="114">
        <f t="shared" si="9"/>
        <v>4000</v>
      </c>
      <c r="L91" s="114">
        <f t="shared" si="9"/>
        <v>7376</v>
      </c>
      <c r="M91" s="111"/>
      <c r="N91" s="110"/>
      <c r="O91" s="110"/>
      <c r="P91" s="110"/>
      <c r="Q91" s="110"/>
    </row>
    <row r="92" s="74" customFormat="1" ht="34" customHeight="1" spans="1:244">
      <c r="A92" s="115" t="s">
        <v>23</v>
      </c>
      <c r="B92" s="116" t="s">
        <v>333</v>
      </c>
      <c r="C92" s="117">
        <f>A94-A90</f>
        <v>2</v>
      </c>
      <c r="D92" s="19"/>
      <c r="E92" s="118"/>
      <c r="F92" s="172">
        <f>SUM(F93:F94)</f>
        <v>17284</v>
      </c>
      <c r="G92" s="172"/>
      <c r="H92" s="172">
        <f>SUM(H93:H94)</f>
        <v>12726</v>
      </c>
      <c r="I92" s="172">
        <f>SUM(I93:I94)</f>
        <v>1170</v>
      </c>
      <c r="J92" s="172">
        <f>SUM(J93:J94)</f>
        <v>3180</v>
      </c>
      <c r="K92" s="172">
        <f>SUM(K93:K94)</f>
        <v>4000</v>
      </c>
      <c r="L92" s="172">
        <f>SUM(L93:L94)</f>
        <v>4376</v>
      </c>
      <c r="M92" s="122"/>
      <c r="N92" s="179"/>
      <c r="O92" s="16"/>
      <c r="P92" s="16"/>
      <c r="Q92" s="16"/>
      <c r="R92" s="142"/>
      <c r="S92" s="143"/>
      <c r="T92" s="143"/>
      <c r="U92" s="143"/>
      <c r="V92" s="143"/>
      <c r="W92" s="143"/>
      <c r="X92" s="143"/>
      <c r="Y92" s="143"/>
      <c r="Z92" s="143"/>
      <c r="IB92" s="143"/>
      <c r="IC92" s="143"/>
      <c r="ID92" s="143"/>
      <c r="IE92" s="143"/>
      <c r="IF92" s="143"/>
      <c r="IG92" s="143"/>
      <c r="IH92" s="143"/>
      <c r="II92" s="143"/>
      <c r="IJ92" s="143"/>
    </row>
    <row r="93" s="74" customFormat="1" ht="117" customHeight="1" spans="1:244">
      <c r="A93" s="16">
        <v>71</v>
      </c>
      <c r="B93" s="21" t="s">
        <v>682</v>
      </c>
      <c r="C93" s="124" t="s">
        <v>394</v>
      </c>
      <c r="D93" s="17" t="s">
        <v>355</v>
      </c>
      <c r="E93" s="146" t="s">
        <v>683</v>
      </c>
      <c r="F93" s="17">
        <v>7726</v>
      </c>
      <c r="G93" s="17" t="s">
        <v>357</v>
      </c>
      <c r="H93" s="123">
        <v>7726</v>
      </c>
      <c r="I93" s="123">
        <v>1150</v>
      </c>
      <c r="J93" s="123">
        <v>3000</v>
      </c>
      <c r="K93" s="123">
        <v>2000</v>
      </c>
      <c r="L93" s="123">
        <v>1576</v>
      </c>
      <c r="M93" s="148" t="s">
        <v>684</v>
      </c>
      <c r="N93" s="147" t="s">
        <v>685</v>
      </c>
      <c r="O93" s="145" t="s">
        <v>167</v>
      </c>
      <c r="P93" s="16" t="s">
        <v>686</v>
      </c>
      <c r="Q93" s="16"/>
      <c r="R93" s="142">
        <v>1</v>
      </c>
      <c r="S93" s="143"/>
      <c r="T93" s="143"/>
      <c r="U93" s="143"/>
      <c r="V93" s="143"/>
      <c r="W93" s="143"/>
      <c r="X93" s="143"/>
      <c r="Y93" s="143"/>
      <c r="Z93" s="143"/>
      <c r="IB93" s="143"/>
      <c r="IC93" s="143"/>
      <c r="ID93" s="143"/>
      <c r="IE93" s="143"/>
      <c r="IF93" s="143"/>
      <c r="IG93" s="143"/>
      <c r="IH93" s="143"/>
      <c r="II93" s="143"/>
      <c r="IJ93" s="143"/>
    </row>
    <row r="94" s="74" customFormat="1" ht="111" customHeight="1" spans="1:244">
      <c r="A94" s="16">
        <v>72</v>
      </c>
      <c r="B94" s="21" t="s">
        <v>687</v>
      </c>
      <c r="C94" s="178" t="s">
        <v>688</v>
      </c>
      <c r="D94" s="123" t="s">
        <v>349</v>
      </c>
      <c r="E94" s="21" t="s">
        <v>689</v>
      </c>
      <c r="F94" s="123">
        <v>9558</v>
      </c>
      <c r="G94" s="123" t="s">
        <v>690</v>
      </c>
      <c r="H94" s="123">
        <v>5000</v>
      </c>
      <c r="I94" s="123">
        <v>20</v>
      </c>
      <c r="J94" s="123">
        <v>180</v>
      </c>
      <c r="K94" s="123">
        <v>2000</v>
      </c>
      <c r="L94" s="123">
        <v>2800</v>
      </c>
      <c r="M94" s="21" t="s">
        <v>691</v>
      </c>
      <c r="N94" s="16" t="s">
        <v>685</v>
      </c>
      <c r="O94" s="16" t="s">
        <v>167</v>
      </c>
      <c r="P94" s="16" t="s">
        <v>686</v>
      </c>
      <c r="Q94" s="19"/>
      <c r="R94" s="143"/>
      <c r="S94" s="143"/>
      <c r="T94" s="143"/>
      <c r="U94" s="143"/>
      <c r="V94" s="143"/>
      <c r="W94" s="143"/>
      <c r="X94" s="143"/>
      <c r="Y94" s="143"/>
      <c r="Z94" s="143"/>
      <c r="IB94" s="143"/>
      <c r="IC94" s="143"/>
      <c r="ID94" s="143"/>
      <c r="IE94" s="143"/>
      <c r="IF94" s="143"/>
      <c r="IG94" s="143"/>
      <c r="IH94" s="143"/>
      <c r="II94" s="143"/>
      <c r="IJ94" s="143"/>
    </row>
    <row r="95" s="74" customFormat="1" ht="34" customHeight="1" spans="1:244">
      <c r="A95" s="115" t="s">
        <v>48</v>
      </c>
      <c r="B95" s="116" t="s">
        <v>692</v>
      </c>
      <c r="C95" s="117">
        <f>A96-A94</f>
        <v>1</v>
      </c>
      <c r="D95" s="19"/>
      <c r="E95" s="118"/>
      <c r="F95" s="172">
        <f>SUM(F96:F96)</f>
        <v>24300</v>
      </c>
      <c r="G95" s="172"/>
      <c r="H95" s="172">
        <f>SUM(H96:H96)</f>
        <v>3000</v>
      </c>
      <c r="I95" s="172">
        <f>SUM(I96:I96)</f>
        <v>0</v>
      </c>
      <c r="J95" s="172">
        <f>SUM(J96:J96)</f>
        <v>0</v>
      </c>
      <c r="K95" s="172">
        <f>SUM(K96:K96)</f>
        <v>0</v>
      </c>
      <c r="L95" s="172">
        <f>SUM(L96:L96)</f>
        <v>3000</v>
      </c>
      <c r="M95" s="122"/>
      <c r="N95" s="179"/>
      <c r="O95" s="16"/>
      <c r="P95" s="16"/>
      <c r="Q95" s="16"/>
      <c r="R95" s="142"/>
      <c r="S95" s="143"/>
      <c r="T95" s="143"/>
      <c r="U95" s="143"/>
      <c r="V95" s="143"/>
      <c r="W95" s="143"/>
      <c r="X95" s="143"/>
      <c r="Y95" s="143"/>
      <c r="Z95" s="143"/>
      <c r="IB95" s="143"/>
      <c r="IC95" s="143"/>
      <c r="ID95" s="143"/>
      <c r="IE95" s="143"/>
      <c r="IF95" s="143"/>
      <c r="IG95" s="143"/>
      <c r="IH95" s="143"/>
      <c r="II95" s="143"/>
      <c r="IJ95" s="143"/>
    </row>
    <row r="96" s="74" customFormat="1" ht="111" customHeight="1" spans="1:244">
      <c r="A96" s="16">
        <v>73</v>
      </c>
      <c r="B96" s="128" t="s">
        <v>693</v>
      </c>
      <c r="C96" s="178" t="s">
        <v>174</v>
      </c>
      <c r="D96" s="123" t="s">
        <v>349</v>
      </c>
      <c r="E96" s="128" t="s">
        <v>694</v>
      </c>
      <c r="F96" s="123">
        <v>24300</v>
      </c>
      <c r="G96" s="123" t="s">
        <v>695</v>
      </c>
      <c r="H96" s="177">
        <v>3000</v>
      </c>
      <c r="I96" s="177">
        <v>0</v>
      </c>
      <c r="J96" s="177">
        <v>0</v>
      </c>
      <c r="K96" s="177">
        <v>0</v>
      </c>
      <c r="L96" s="177">
        <v>3000</v>
      </c>
      <c r="M96" s="128" t="s">
        <v>696</v>
      </c>
      <c r="N96" s="16" t="s">
        <v>166</v>
      </c>
      <c r="O96" s="16" t="s">
        <v>167</v>
      </c>
      <c r="P96" s="16" t="s">
        <v>697</v>
      </c>
      <c r="Q96" s="19"/>
      <c r="R96" s="143"/>
      <c r="S96" s="143"/>
      <c r="T96" s="143"/>
      <c r="U96" s="143"/>
      <c r="V96" s="143"/>
      <c r="W96" s="143"/>
      <c r="X96" s="143"/>
      <c r="Y96" s="143"/>
      <c r="Z96" s="143"/>
      <c r="IB96" s="143"/>
      <c r="IC96" s="143"/>
      <c r="ID96" s="143"/>
      <c r="IE96" s="143"/>
      <c r="IF96" s="143"/>
      <c r="IG96" s="143"/>
      <c r="IH96" s="143"/>
      <c r="II96" s="143"/>
      <c r="IJ96" s="143"/>
    </row>
  </sheetData>
  <autoFilter xmlns:etc="http://www.wps.cn/officeDocument/2017/etCustomData" ref="A4:IR96" etc:filterBottomFollowUsedRange="0">
    <sortState ref="A4:IR96">
      <sortCondition ref="P4"/>
    </sortState>
    <extLst/>
  </autoFilter>
  <mergeCells count="15">
    <mergeCell ref="A2:Q2"/>
    <mergeCell ref="I3:L3"/>
    <mergeCell ref="A3:A4"/>
    <mergeCell ref="B3:B4"/>
    <mergeCell ref="C3:C4"/>
    <mergeCell ref="D3:D4"/>
    <mergeCell ref="E3:E4"/>
    <mergeCell ref="F3:F4"/>
    <mergeCell ref="G3:G4"/>
    <mergeCell ref="H3:H4"/>
    <mergeCell ref="M3:M4"/>
    <mergeCell ref="N3:N4"/>
    <mergeCell ref="O3:O4"/>
    <mergeCell ref="P3:P4"/>
    <mergeCell ref="Q3:Q4"/>
  </mergeCells>
  <conditionalFormatting sqref="B44">
    <cfRule type="duplicateValues" dxfId="0" priority="3"/>
    <cfRule type="duplicateValues" dxfId="1" priority="4"/>
  </conditionalFormatting>
  <conditionalFormatting sqref="E44">
    <cfRule type="duplicateValues" dxfId="0" priority="1"/>
    <cfRule type="duplicateValues" dxfId="0" priority="2"/>
  </conditionalFormatting>
  <conditionalFormatting sqref="B53">
    <cfRule type="duplicateValues" dxfId="0" priority="27"/>
  </conditionalFormatting>
  <conditionalFormatting sqref="B56">
    <cfRule type="duplicateValues" dxfId="0" priority="23"/>
  </conditionalFormatting>
  <conditionalFormatting sqref="B54:B55">
    <cfRule type="duplicateValues" dxfId="0" priority="26"/>
  </conditionalFormatting>
  <conditionalFormatting sqref="B46:B49 B52">
    <cfRule type="duplicateValues" dxfId="0" priority="29"/>
  </conditionalFormatting>
  <conditionalFormatting sqref="F51:H51 K51 Q51 B51:C51 N51">
    <cfRule type="duplicateValues" dxfId="0" priority="28"/>
  </conditionalFormatting>
  <hyperlinks>
    <hyperlink ref="N42" r:id="rId2" display="四川和苑智仁工程&#10;建筑有限公司" tooltip="https://www.so.com/link?m=eprJD9l6jExPR4dyzjgdV6uAIpzUaaqKKyI6K/JUiMNgcZnen3DdKhDksDUuw+opF1/XqwjKORKqUwaKhZcfdw104ac1JGmxluHg4coq3sMg47ocfuifMP9NPghAR4TxivNK1jxPo8ez2PumZl97SLZSmytLqLswh4Oj2l5AoZ324AE/XKdpB7n86Ss0+P6Gvn238QvpVsw8QhxOH6evnOzxZ4oyZg9taiabm"/>
  </hyperlinks>
  <printOptions horizontalCentered="1"/>
  <pageMargins left="0.279166666666667" right="0.279166666666667" top="0.590277777777778" bottom="0.940277777777778" header="0.511805555555556" footer="0.708333333333333"/>
  <pageSetup paperSize="8" scale="56" fitToHeight="0" orientation="landscape" useFirstPageNumber="1" horizontalDpi="1200" verticalDpi="1200"/>
  <headerFooter alignWithMargins="0" scaleWithDoc="0">
    <oddFooter>&amp;C第 &amp;P 页，共 &amp;N 页</oddFooter>
  </headerFooter>
  <colBreaks count="1" manualBreakCount="1">
    <brk id="1" max="97" man="1"/>
  </colBreak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ID112"/>
  <sheetViews>
    <sheetView tabSelected="1" view="pageBreakPreview" zoomScale="80" zoomScaleNormal="75" topLeftCell="A76" workbookViewId="0">
      <selection activeCell="D78" sqref="D78"/>
    </sheetView>
  </sheetViews>
  <sheetFormatPr defaultColWidth="8.8" defaultRowHeight="18"/>
  <cols>
    <col min="1" max="1" width="7" style="84" customWidth="1"/>
    <col min="2" max="2" width="27.5666666666667" style="85" customWidth="1"/>
    <col min="3" max="3" width="8.10833333333333" style="86" customWidth="1"/>
    <col min="4" max="4" width="8.25" style="87" customWidth="1"/>
    <col min="5" max="5" width="45.325" style="85" customWidth="1"/>
    <col min="6" max="6" width="11.7083333333333" style="88" customWidth="1"/>
    <col min="7" max="7" width="35.425" style="85" customWidth="1"/>
    <col min="8" max="8" width="16.875" style="84" customWidth="1"/>
    <col min="9" max="9" width="9.25" style="84" customWidth="1"/>
    <col min="10" max="10" width="18" style="87" customWidth="1"/>
    <col min="11" max="11" width="8.23333333333333" style="84" customWidth="1"/>
    <col min="12" max="14" width="11.5" style="87"/>
    <col min="15" max="43" width="9" style="87" customWidth="1"/>
    <col min="44" max="203" width="8.8" style="87" customWidth="1"/>
    <col min="204" max="223" width="9" style="87" customWidth="1"/>
    <col min="224" max="235" width="9" style="87"/>
    <col min="236" max="16384" width="8.8" style="87"/>
  </cols>
  <sheetData>
    <row r="1" spans="1:1">
      <c r="A1" s="89"/>
    </row>
    <row r="2" s="70" customFormat="1" ht="36" customHeight="1" spans="1:11">
      <c r="A2" s="90" t="s">
        <v>698</v>
      </c>
      <c r="B2" s="91"/>
      <c r="C2" s="90"/>
      <c r="D2" s="90"/>
      <c r="E2" s="91"/>
      <c r="F2" s="90"/>
      <c r="G2" s="91"/>
      <c r="H2" s="90"/>
      <c r="I2" s="90"/>
      <c r="J2" s="90"/>
      <c r="K2" s="90"/>
    </row>
    <row r="3" s="71" customFormat="1" ht="30" customHeight="1" spans="1:11">
      <c r="A3" s="92" t="s">
        <v>2</v>
      </c>
      <c r="B3" s="93" t="s">
        <v>3</v>
      </c>
      <c r="C3" s="94" t="s">
        <v>4</v>
      </c>
      <c r="D3" s="95" t="s">
        <v>5</v>
      </c>
      <c r="E3" s="95" t="s">
        <v>6</v>
      </c>
      <c r="F3" s="96" t="s">
        <v>7</v>
      </c>
      <c r="G3" s="97" t="s">
        <v>699</v>
      </c>
      <c r="H3" s="95" t="s">
        <v>12</v>
      </c>
      <c r="I3" s="139" t="s">
        <v>13</v>
      </c>
      <c r="J3" s="95" t="s">
        <v>14</v>
      </c>
      <c r="K3" s="95" t="s">
        <v>15</v>
      </c>
    </row>
    <row r="4" s="71" customFormat="1" ht="55" customHeight="1" spans="1:11">
      <c r="A4" s="98"/>
      <c r="B4" s="99"/>
      <c r="C4" s="100"/>
      <c r="D4" s="101"/>
      <c r="E4" s="101"/>
      <c r="F4" s="102"/>
      <c r="G4" s="101"/>
      <c r="H4" s="101"/>
      <c r="I4" s="140"/>
      <c r="J4" s="101"/>
      <c r="K4" s="101"/>
    </row>
    <row r="5" s="72" customFormat="1" ht="32" customHeight="1" spans="1:11">
      <c r="A5" s="103"/>
      <c r="B5" s="104" t="s">
        <v>20</v>
      </c>
      <c r="C5" s="105">
        <f>C6+C51+C88+C108</f>
        <v>89</v>
      </c>
      <c r="D5" s="106"/>
      <c r="E5" s="107"/>
      <c r="F5" s="108">
        <f>F6+F51+F88+F108</f>
        <v>1839560</v>
      </c>
      <c r="G5" s="109"/>
      <c r="H5" s="108"/>
      <c r="I5" s="108"/>
      <c r="J5" s="108"/>
      <c r="K5" s="108"/>
    </row>
    <row r="6" s="73" customFormat="1" ht="31" customHeight="1" spans="1:11">
      <c r="A6" s="110" t="s">
        <v>21</v>
      </c>
      <c r="B6" s="111" t="s">
        <v>22</v>
      </c>
      <c r="C6" s="112">
        <f>C7+C16+C18+C30+C47</f>
        <v>39</v>
      </c>
      <c r="D6" s="110"/>
      <c r="E6" s="111"/>
      <c r="F6" s="112">
        <f>F7+F16+F18+F30+F47</f>
        <v>516636</v>
      </c>
      <c r="G6" s="113"/>
      <c r="H6" s="114"/>
      <c r="I6" s="114"/>
      <c r="J6" s="114"/>
      <c r="K6" s="114"/>
    </row>
    <row r="7" s="74" customFormat="1" ht="34" customHeight="1" spans="1:238">
      <c r="A7" s="115" t="s">
        <v>23</v>
      </c>
      <c r="B7" s="116" t="s">
        <v>24</v>
      </c>
      <c r="C7" s="117">
        <f>A15</f>
        <v>8</v>
      </c>
      <c r="D7" s="19"/>
      <c r="E7" s="118"/>
      <c r="F7" s="119">
        <f>SUM(F8:F15)</f>
        <v>107740</v>
      </c>
      <c r="G7" s="118"/>
      <c r="H7" s="120"/>
      <c r="I7" s="141"/>
      <c r="J7" s="141"/>
      <c r="K7" s="120"/>
      <c r="L7" s="142"/>
      <c r="M7" s="143"/>
      <c r="N7" s="143"/>
      <c r="O7" s="143"/>
      <c r="P7" s="143"/>
      <c r="Q7" s="143"/>
      <c r="R7" s="143"/>
      <c r="S7" s="143"/>
      <c r="T7" s="143"/>
      <c r="HV7" s="143"/>
      <c r="HW7" s="143"/>
      <c r="HX7" s="143"/>
      <c r="HY7" s="143"/>
      <c r="HZ7" s="143"/>
      <c r="IA7" s="143"/>
      <c r="IB7" s="143"/>
      <c r="IC7" s="143"/>
      <c r="ID7" s="143"/>
    </row>
    <row r="8" s="74" customFormat="1" ht="77" customHeight="1" spans="1:232">
      <c r="A8" s="16">
        <v>1</v>
      </c>
      <c r="B8" s="21" t="s">
        <v>700</v>
      </c>
      <c r="C8" s="16" t="s">
        <v>701</v>
      </c>
      <c r="D8" s="17" t="s">
        <v>702</v>
      </c>
      <c r="E8" s="121" t="s">
        <v>703</v>
      </c>
      <c r="F8" s="17">
        <v>7500</v>
      </c>
      <c r="G8" s="122" t="s">
        <v>704</v>
      </c>
      <c r="H8" s="17" t="s">
        <v>107</v>
      </c>
      <c r="I8" s="19" t="s">
        <v>31</v>
      </c>
      <c r="J8" s="16" t="s">
        <v>32</v>
      </c>
      <c r="K8" s="19"/>
      <c r="L8" s="143"/>
      <c r="M8" s="143"/>
      <c r="N8" s="143"/>
      <c r="HP8" s="143"/>
      <c r="HQ8" s="143"/>
      <c r="HR8" s="143"/>
      <c r="HS8" s="143"/>
      <c r="HT8" s="143"/>
      <c r="HU8" s="143"/>
      <c r="HV8" s="143"/>
      <c r="HW8" s="143"/>
      <c r="HX8" s="143"/>
    </row>
    <row r="9" s="74" customFormat="1" ht="75" customHeight="1" spans="1:232">
      <c r="A9" s="16">
        <v>2</v>
      </c>
      <c r="B9" s="21" t="s">
        <v>705</v>
      </c>
      <c r="C9" s="16" t="s">
        <v>85</v>
      </c>
      <c r="D9" s="16" t="s">
        <v>349</v>
      </c>
      <c r="E9" s="21" t="s">
        <v>706</v>
      </c>
      <c r="F9" s="123">
        <v>5600</v>
      </c>
      <c r="G9" s="122" t="s">
        <v>707</v>
      </c>
      <c r="H9" s="16" t="s">
        <v>429</v>
      </c>
      <c r="I9" s="120" t="s">
        <v>31</v>
      </c>
      <c r="J9" s="17" t="s">
        <v>39</v>
      </c>
      <c r="K9" s="19"/>
      <c r="L9" s="143"/>
      <c r="M9" s="143"/>
      <c r="N9" s="143"/>
      <c r="HP9" s="143"/>
      <c r="HQ9" s="143"/>
      <c r="HR9" s="143"/>
      <c r="HS9" s="143"/>
      <c r="HT9" s="143"/>
      <c r="HU9" s="143"/>
      <c r="HV9" s="143"/>
      <c r="HW9" s="143"/>
      <c r="HX9" s="143"/>
    </row>
    <row r="10" s="74" customFormat="1" ht="48" customHeight="1" spans="1:232">
      <c r="A10" s="16">
        <v>3</v>
      </c>
      <c r="B10" s="21" t="s">
        <v>708</v>
      </c>
      <c r="C10" s="16" t="s">
        <v>535</v>
      </c>
      <c r="D10" s="17" t="s">
        <v>709</v>
      </c>
      <c r="E10" s="121" t="s">
        <v>710</v>
      </c>
      <c r="F10" s="17">
        <v>85000</v>
      </c>
      <c r="G10" s="122" t="s">
        <v>711</v>
      </c>
      <c r="H10" s="17" t="s">
        <v>107</v>
      </c>
      <c r="I10" s="19" t="s">
        <v>31</v>
      </c>
      <c r="J10" s="16" t="s">
        <v>39</v>
      </c>
      <c r="K10" s="19"/>
      <c r="L10" s="143"/>
      <c r="M10" s="143"/>
      <c r="N10" s="143"/>
      <c r="HP10" s="143"/>
      <c r="HQ10" s="143"/>
      <c r="HR10" s="143"/>
      <c r="HS10" s="143"/>
      <c r="HT10" s="143"/>
      <c r="HU10" s="143"/>
      <c r="HV10" s="143"/>
      <c r="HW10" s="143"/>
      <c r="HX10" s="143"/>
    </row>
    <row r="11" s="74" customFormat="1" ht="52" customHeight="1" spans="1:232">
      <c r="A11" s="16">
        <v>4</v>
      </c>
      <c r="B11" s="21" t="s">
        <v>712</v>
      </c>
      <c r="C11" s="16" t="s">
        <v>73</v>
      </c>
      <c r="D11" s="17" t="s">
        <v>713</v>
      </c>
      <c r="E11" s="121" t="s">
        <v>714</v>
      </c>
      <c r="F11" s="17">
        <v>872</v>
      </c>
      <c r="G11" s="122" t="s">
        <v>715</v>
      </c>
      <c r="H11" s="17" t="s">
        <v>716</v>
      </c>
      <c r="I11" s="19" t="s">
        <v>550</v>
      </c>
      <c r="J11" s="125" t="s">
        <v>47</v>
      </c>
      <c r="K11" s="19"/>
      <c r="L11" s="143"/>
      <c r="M11" s="143"/>
      <c r="N11" s="143"/>
      <c r="HP11" s="143"/>
      <c r="HQ11" s="143"/>
      <c r="HR11" s="143"/>
      <c r="HS11" s="143"/>
      <c r="HT11" s="143"/>
      <c r="HU11" s="143"/>
      <c r="HV11" s="143"/>
      <c r="HW11" s="143"/>
      <c r="HX11" s="143"/>
    </row>
    <row r="12" s="74" customFormat="1" ht="47" customHeight="1" spans="1:232">
      <c r="A12" s="16">
        <v>5</v>
      </c>
      <c r="B12" s="21" t="s">
        <v>717</v>
      </c>
      <c r="C12" s="16" t="s">
        <v>41</v>
      </c>
      <c r="D12" s="17" t="s">
        <v>713</v>
      </c>
      <c r="E12" s="121" t="s">
        <v>718</v>
      </c>
      <c r="F12" s="17">
        <v>842</v>
      </c>
      <c r="G12" s="122" t="s">
        <v>715</v>
      </c>
      <c r="H12" s="16" t="s">
        <v>719</v>
      </c>
      <c r="I12" s="19" t="s">
        <v>550</v>
      </c>
      <c r="J12" s="125" t="s">
        <v>47</v>
      </c>
      <c r="K12" s="19"/>
      <c r="L12" s="143"/>
      <c r="M12" s="143"/>
      <c r="N12" s="143"/>
      <c r="HP12" s="143"/>
      <c r="HQ12" s="143"/>
      <c r="HR12" s="143"/>
      <c r="HS12" s="143"/>
      <c r="HT12" s="143"/>
      <c r="HU12" s="143"/>
      <c r="HV12" s="143"/>
      <c r="HW12" s="143"/>
      <c r="HX12" s="143"/>
    </row>
    <row r="13" s="74" customFormat="1" ht="55" customHeight="1" spans="1:232">
      <c r="A13" s="16">
        <v>6</v>
      </c>
      <c r="B13" s="21" t="s">
        <v>720</v>
      </c>
      <c r="C13" s="16" t="s">
        <v>41</v>
      </c>
      <c r="D13" s="17" t="s">
        <v>713</v>
      </c>
      <c r="E13" s="121" t="s">
        <v>721</v>
      </c>
      <c r="F13" s="17">
        <v>737</v>
      </c>
      <c r="G13" s="122" t="s">
        <v>715</v>
      </c>
      <c r="H13" s="16" t="s">
        <v>722</v>
      </c>
      <c r="I13" s="19" t="s">
        <v>550</v>
      </c>
      <c r="J13" s="125" t="s">
        <v>47</v>
      </c>
      <c r="K13" s="19"/>
      <c r="L13" s="143"/>
      <c r="M13" s="143"/>
      <c r="N13" s="143"/>
      <c r="HP13" s="143"/>
      <c r="HQ13" s="143"/>
      <c r="HR13" s="143"/>
      <c r="HS13" s="143"/>
      <c r="HT13" s="143"/>
      <c r="HU13" s="143"/>
      <c r="HV13" s="143"/>
      <c r="HW13" s="143"/>
      <c r="HX13" s="143"/>
    </row>
    <row r="14" s="74" customFormat="1" ht="64" customHeight="1" spans="1:232">
      <c r="A14" s="16">
        <v>7</v>
      </c>
      <c r="B14" s="21" t="s">
        <v>723</v>
      </c>
      <c r="C14" s="16" t="s">
        <v>85</v>
      </c>
      <c r="D14" s="17" t="s">
        <v>713</v>
      </c>
      <c r="E14" s="121" t="s">
        <v>724</v>
      </c>
      <c r="F14" s="17">
        <v>551</v>
      </c>
      <c r="G14" s="122" t="s">
        <v>715</v>
      </c>
      <c r="H14" s="16" t="s">
        <v>725</v>
      </c>
      <c r="I14" s="19" t="s">
        <v>550</v>
      </c>
      <c r="J14" s="125" t="s">
        <v>47</v>
      </c>
      <c r="K14" s="19"/>
      <c r="L14" s="143"/>
      <c r="M14" s="143"/>
      <c r="N14" s="143"/>
      <c r="HP14" s="143"/>
      <c r="HQ14" s="143"/>
      <c r="HR14" s="143"/>
      <c r="HS14" s="143"/>
      <c r="HT14" s="143"/>
      <c r="HU14" s="143"/>
      <c r="HV14" s="143"/>
      <c r="HW14" s="143"/>
      <c r="HX14" s="143"/>
    </row>
    <row r="15" s="74" customFormat="1" ht="102" customHeight="1" spans="1:232">
      <c r="A15" s="16">
        <v>8</v>
      </c>
      <c r="B15" s="21" t="s">
        <v>726</v>
      </c>
      <c r="C15" s="16" t="s">
        <v>85</v>
      </c>
      <c r="D15" s="17" t="s">
        <v>702</v>
      </c>
      <c r="E15" s="121" t="s">
        <v>727</v>
      </c>
      <c r="F15" s="17">
        <v>6638</v>
      </c>
      <c r="G15" s="122" t="s">
        <v>728</v>
      </c>
      <c r="H15" s="124" t="s">
        <v>729</v>
      </c>
      <c r="I15" s="19" t="s">
        <v>167</v>
      </c>
      <c r="J15" s="125" t="s">
        <v>47</v>
      </c>
      <c r="K15" s="19"/>
      <c r="L15" s="143"/>
      <c r="M15" s="143"/>
      <c r="N15" s="143"/>
      <c r="HP15" s="143"/>
      <c r="HQ15" s="143"/>
      <c r="HR15" s="143"/>
      <c r="HS15" s="143"/>
      <c r="HT15" s="143"/>
      <c r="HU15" s="143"/>
      <c r="HV15" s="143"/>
      <c r="HW15" s="143"/>
      <c r="HX15" s="143"/>
    </row>
    <row r="16" s="74" customFormat="1" ht="34" customHeight="1" spans="1:238">
      <c r="A16" s="115" t="s">
        <v>48</v>
      </c>
      <c r="B16" s="116" t="s">
        <v>365</v>
      </c>
      <c r="C16" s="117">
        <f>A17-A15</f>
        <v>1</v>
      </c>
      <c r="D16" s="19"/>
      <c r="E16" s="118"/>
      <c r="F16" s="119">
        <f>F17</f>
        <v>2900</v>
      </c>
      <c r="G16" s="118"/>
      <c r="H16" s="120"/>
      <c r="I16" s="141"/>
      <c r="J16" s="141"/>
      <c r="K16" s="120"/>
      <c r="L16" s="142"/>
      <c r="M16" s="143"/>
      <c r="N16" s="143"/>
      <c r="O16" s="143"/>
      <c r="P16" s="143"/>
      <c r="Q16" s="143"/>
      <c r="R16" s="143"/>
      <c r="S16" s="143"/>
      <c r="T16" s="143"/>
      <c r="HV16" s="143"/>
      <c r="HW16" s="143"/>
      <c r="HX16" s="143"/>
      <c r="HY16" s="143"/>
      <c r="HZ16" s="143"/>
      <c r="IA16" s="143"/>
      <c r="IB16" s="143"/>
      <c r="IC16" s="143"/>
      <c r="ID16" s="143"/>
    </row>
    <row r="17" s="74" customFormat="1" ht="52" customHeight="1" spans="1:232">
      <c r="A17" s="16">
        <v>9</v>
      </c>
      <c r="B17" s="21" t="s">
        <v>730</v>
      </c>
      <c r="C17" s="16" t="s">
        <v>731</v>
      </c>
      <c r="D17" s="17" t="s">
        <v>713</v>
      </c>
      <c r="E17" s="121" t="s">
        <v>732</v>
      </c>
      <c r="F17" s="17">
        <v>2900</v>
      </c>
      <c r="G17" s="122" t="s">
        <v>733</v>
      </c>
      <c r="H17" s="17" t="s">
        <v>166</v>
      </c>
      <c r="I17" s="19" t="s">
        <v>167</v>
      </c>
      <c r="J17" s="16" t="s">
        <v>184</v>
      </c>
      <c r="K17" s="19"/>
      <c r="L17" s="143"/>
      <c r="M17" s="143"/>
      <c r="N17" s="143"/>
      <c r="HP17" s="143"/>
      <c r="HQ17" s="143"/>
      <c r="HR17" s="143"/>
      <c r="HS17" s="143"/>
      <c r="HT17" s="143"/>
      <c r="HU17" s="143"/>
      <c r="HV17" s="143"/>
      <c r="HW17" s="143"/>
      <c r="HX17" s="143"/>
    </row>
    <row r="18" s="74" customFormat="1" ht="34" customHeight="1" spans="1:238">
      <c r="A18" s="115" t="s">
        <v>70</v>
      </c>
      <c r="B18" s="116" t="s">
        <v>49</v>
      </c>
      <c r="C18" s="117">
        <f>A29-A17</f>
        <v>11</v>
      </c>
      <c r="D18" s="19"/>
      <c r="E18" s="118"/>
      <c r="F18" s="119">
        <f>SUM(F19:F29)</f>
        <v>197130</v>
      </c>
      <c r="G18" s="118"/>
      <c r="H18" s="120"/>
      <c r="I18" s="141"/>
      <c r="J18" s="141"/>
      <c r="K18" s="120"/>
      <c r="L18" s="142"/>
      <c r="M18" s="143"/>
      <c r="N18" s="143"/>
      <c r="O18" s="143"/>
      <c r="P18" s="143"/>
      <c r="Q18" s="143"/>
      <c r="R18" s="143"/>
      <c r="S18" s="143"/>
      <c r="T18" s="143"/>
      <c r="HV18" s="143"/>
      <c r="HW18" s="143"/>
      <c r="HX18" s="143"/>
      <c r="HY18" s="143"/>
      <c r="HZ18" s="143"/>
      <c r="IA18" s="143"/>
      <c r="IB18" s="143"/>
      <c r="IC18" s="143"/>
      <c r="ID18" s="143"/>
    </row>
    <row r="19" s="75" customFormat="1" ht="69" customHeight="1" spans="1:11">
      <c r="A19" s="16">
        <v>10</v>
      </c>
      <c r="B19" s="118" t="s">
        <v>734</v>
      </c>
      <c r="C19" s="120" t="s">
        <v>735</v>
      </c>
      <c r="D19" s="125" t="s">
        <v>702</v>
      </c>
      <c r="E19" s="118" t="s">
        <v>736</v>
      </c>
      <c r="F19" s="16">
        <v>5700</v>
      </c>
      <c r="G19" s="126" t="s">
        <v>737</v>
      </c>
      <c r="H19" s="125" t="s">
        <v>54</v>
      </c>
      <c r="I19" s="125" t="s">
        <v>31</v>
      </c>
      <c r="J19" s="125" t="s">
        <v>738</v>
      </c>
      <c r="K19" s="115"/>
    </row>
    <row r="20" s="75" customFormat="1" ht="105" customHeight="1" spans="1:11">
      <c r="A20" s="16">
        <v>11</v>
      </c>
      <c r="B20" s="118" t="s">
        <v>739</v>
      </c>
      <c r="C20" s="16" t="s">
        <v>41</v>
      </c>
      <c r="D20" s="125" t="s">
        <v>740</v>
      </c>
      <c r="E20" s="118" t="s">
        <v>741</v>
      </c>
      <c r="F20" s="16">
        <v>21000</v>
      </c>
      <c r="G20" s="126" t="s">
        <v>742</v>
      </c>
      <c r="H20" s="125" t="s">
        <v>54</v>
      </c>
      <c r="I20" s="125" t="s">
        <v>31</v>
      </c>
      <c r="J20" s="125" t="s">
        <v>738</v>
      </c>
      <c r="K20" s="115"/>
    </row>
    <row r="21" s="75" customFormat="1" ht="96" customHeight="1" spans="1:11">
      <c r="A21" s="16">
        <v>12</v>
      </c>
      <c r="B21" s="118" t="s">
        <v>743</v>
      </c>
      <c r="C21" s="120" t="s">
        <v>744</v>
      </c>
      <c r="D21" s="16" t="s">
        <v>713</v>
      </c>
      <c r="E21" s="118" t="s">
        <v>745</v>
      </c>
      <c r="F21" s="16">
        <v>5800</v>
      </c>
      <c r="G21" s="126" t="s">
        <v>742</v>
      </c>
      <c r="H21" s="125" t="s">
        <v>54</v>
      </c>
      <c r="I21" s="125" t="s">
        <v>31</v>
      </c>
      <c r="J21" s="125" t="s">
        <v>738</v>
      </c>
      <c r="K21" s="115"/>
    </row>
    <row r="22" s="75" customFormat="1" ht="97" customHeight="1" spans="1:11">
      <c r="A22" s="16">
        <v>13</v>
      </c>
      <c r="B22" s="118" t="s">
        <v>746</v>
      </c>
      <c r="C22" s="120" t="s">
        <v>41</v>
      </c>
      <c r="D22" s="16" t="s">
        <v>702</v>
      </c>
      <c r="E22" s="118" t="s">
        <v>747</v>
      </c>
      <c r="F22" s="16">
        <v>4000</v>
      </c>
      <c r="G22" s="126" t="s">
        <v>742</v>
      </c>
      <c r="H22" s="125" t="s">
        <v>54</v>
      </c>
      <c r="I22" s="125" t="s">
        <v>31</v>
      </c>
      <c r="J22" s="125" t="s">
        <v>738</v>
      </c>
      <c r="K22" s="115"/>
    </row>
    <row r="23" s="75" customFormat="1" ht="100" customHeight="1" spans="1:11">
      <c r="A23" s="16">
        <v>14</v>
      </c>
      <c r="B23" s="118" t="s">
        <v>748</v>
      </c>
      <c r="C23" s="120" t="s">
        <v>749</v>
      </c>
      <c r="D23" s="16" t="s">
        <v>740</v>
      </c>
      <c r="E23" s="118" t="s">
        <v>750</v>
      </c>
      <c r="F23" s="16">
        <v>50700</v>
      </c>
      <c r="G23" s="126" t="s">
        <v>742</v>
      </c>
      <c r="H23" s="125" t="s">
        <v>54</v>
      </c>
      <c r="I23" s="125" t="s">
        <v>31</v>
      </c>
      <c r="J23" s="125" t="s">
        <v>738</v>
      </c>
      <c r="K23" s="115"/>
    </row>
    <row r="24" s="75" customFormat="1" ht="100" customHeight="1" spans="1:11">
      <c r="A24" s="16">
        <v>15</v>
      </c>
      <c r="B24" s="127" t="s">
        <v>751</v>
      </c>
      <c r="C24" s="16" t="s">
        <v>752</v>
      </c>
      <c r="D24" s="16" t="s">
        <v>702</v>
      </c>
      <c r="E24" s="118" t="s">
        <v>753</v>
      </c>
      <c r="F24" s="16">
        <v>12000</v>
      </c>
      <c r="G24" s="122" t="s">
        <v>754</v>
      </c>
      <c r="H24" s="125" t="s">
        <v>54</v>
      </c>
      <c r="I24" s="125" t="s">
        <v>31</v>
      </c>
      <c r="J24" s="125" t="s">
        <v>738</v>
      </c>
      <c r="K24" s="115"/>
    </row>
    <row r="25" s="75" customFormat="1" ht="100" customHeight="1" spans="1:11">
      <c r="A25" s="16">
        <v>16</v>
      </c>
      <c r="B25" s="21" t="s">
        <v>755</v>
      </c>
      <c r="C25" s="16" t="s">
        <v>756</v>
      </c>
      <c r="D25" s="16" t="s">
        <v>702</v>
      </c>
      <c r="E25" s="21" t="s">
        <v>757</v>
      </c>
      <c r="F25" s="16">
        <v>6500</v>
      </c>
      <c r="G25" s="126" t="s">
        <v>742</v>
      </c>
      <c r="H25" s="125" t="s">
        <v>54</v>
      </c>
      <c r="I25" s="125" t="s">
        <v>31</v>
      </c>
      <c r="J25" s="125" t="s">
        <v>738</v>
      </c>
      <c r="K25" s="115"/>
    </row>
    <row r="26" s="75" customFormat="1" ht="100" customHeight="1" spans="1:11">
      <c r="A26" s="16">
        <v>17</v>
      </c>
      <c r="B26" s="21" t="s">
        <v>758</v>
      </c>
      <c r="C26" s="16" t="s">
        <v>66</v>
      </c>
      <c r="D26" s="16" t="s">
        <v>702</v>
      </c>
      <c r="E26" s="21" t="s">
        <v>759</v>
      </c>
      <c r="F26" s="16">
        <v>2000</v>
      </c>
      <c r="G26" s="126" t="s">
        <v>742</v>
      </c>
      <c r="H26" s="125" t="s">
        <v>54</v>
      </c>
      <c r="I26" s="125" t="s">
        <v>31</v>
      </c>
      <c r="J26" s="125" t="s">
        <v>738</v>
      </c>
      <c r="K26" s="115"/>
    </row>
    <row r="27" s="75" customFormat="1" ht="106" customHeight="1" spans="1:11">
      <c r="A27" s="16">
        <v>18</v>
      </c>
      <c r="B27" s="118" t="s">
        <v>760</v>
      </c>
      <c r="C27" s="16" t="s">
        <v>73</v>
      </c>
      <c r="D27" s="19" t="s">
        <v>709</v>
      </c>
      <c r="E27" s="118" t="s">
        <v>761</v>
      </c>
      <c r="F27" s="16">
        <v>74000</v>
      </c>
      <c r="G27" s="126" t="s">
        <v>742</v>
      </c>
      <c r="H27" s="125" t="s">
        <v>54</v>
      </c>
      <c r="I27" s="125" t="s">
        <v>31</v>
      </c>
      <c r="J27" s="125" t="s">
        <v>738</v>
      </c>
      <c r="K27" s="115"/>
    </row>
    <row r="28" s="75" customFormat="1" ht="94" customHeight="1" spans="1:11">
      <c r="A28" s="16">
        <v>19</v>
      </c>
      <c r="B28" s="118" t="s">
        <v>762</v>
      </c>
      <c r="C28" s="120" t="s">
        <v>763</v>
      </c>
      <c r="D28" s="19" t="s">
        <v>764</v>
      </c>
      <c r="E28" s="118" t="s">
        <v>765</v>
      </c>
      <c r="F28" s="16">
        <v>10700</v>
      </c>
      <c r="G28" s="126" t="s">
        <v>766</v>
      </c>
      <c r="H28" s="125" t="s">
        <v>54</v>
      </c>
      <c r="I28" s="125" t="s">
        <v>31</v>
      </c>
      <c r="J28" s="125" t="s">
        <v>738</v>
      </c>
      <c r="K28" s="115"/>
    </row>
    <row r="29" s="75" customFormat="1" ht="94" customHeight="1" spans="1:11">
      <c r="A29" s="16">
        <v>20</v>
      </c>
      <c r="B29" s="118" t="s">
        <v>767</v>
      </c>
      <c r="C29" s="120" t="s">
        <v>768</v>
      </c>
      <c r="D29" s="19" t="s">
        <v>702</v>
      </c>
      <c r="E29" s="118" t="s">
        <v>769</v>
      </c>
      <c r="F29" s="16">
        <v>4730</v>
      </c>
      <c r="G29" s="126" t="s">
        <v>728</v>
      </c>
      <c r="H29" s="124" t="s">
        <v>770</v>
      </c>
      <c r="I29" s="125" t="s">
        <v>167</v>
      </c>
      <c r="J29" s="125" t="s">
        <v>47</v>
      </c>
      <c r="K29" s="115"/>
    </row>
    <row r="30" s="74" customFormat="1" ht="34" customHeight="1" spans="1:238">
      <c r="A30" s="115" t="s">
        <v>159</v>
      </c>
      <c r="B30" s="116" t="s">
        <v>71</v>
      </c>
      <c r="C30" s="117">
        <f>A46-A29</f>
        <v>16</v>
      </c>
      <c r="D30" s="19"/>
      <c r="E30" s="118"/>
      <c r="F30" s="119">
        <f>SUM(F31:F46)</f>
        <v>105866</v>
      </c>
      <c r="G30" s="118"/>
      <c r="H30" s="120"/>
      <c r="I30" s="141"/>
      <c r="J30" s="141"/>
      <c r="K30" s="120"/>
      <c r="L30" s="142"/>
      <c r="M30" s="143"/>
      <c r="N30" s="143"/>
      <c r="O30" s="143"/>
      <c r="P30" s="143"/>
      <c r="Q30" s="143"/>
      <c r="R30" s="143"/>
      <c r="S30" s="143"/>
      <c r="T30" s="143"/>
      <c r="HV30" s="143"/>
      <c r="HW30" s="143"/>
      <c r="HX30" s="143"/>
      <c r="HY30" s="143"/>
      <c r="HZ30" s="143"/>
      <c r="IA30" s="143"/>
      <c r="IB30" s="143"/>
      <c r="IC30" s="143"/>
      <c r="ID30" s="143"/>
    </row>
    <row r="31" s="76" customFormat="1" ht="119" customHeight="1" spans="1:11">
      <c r="A31" s="16">
        <v>21</v>
      </c>
      <c r="B31" s="21" t="s">
        <v>771</v>
      </c>
      <c r="C31" s="16" t="s">
        <v>153</v>
      </c>
      <c r="D31" s="16" t="s">
        <v>702</v>
      </c>
      <c r="E31" s="21" t="s">
        <v>772</v>
      </c>
      <c r="F31" s="123">
        <v>11268</v>
      </c>
      <c r="G31" s="21" t="s">
        <v>773</v>
      </c>
      <c r="H31" s="16" t="s">
        <v>157</v>
      </c>
      <c r="I31" s="16" t="s">
        <v>77</v>
      </c>
      <c r="J31" s="16" t="s">
        <v>158</v>
      </c>
      <c r="K31" s="16"/>
    </row>
    <row r="32" s="74" customFormat="1" ht="187" customHeight="1" spans="1:232">
      <c r="A32" s="16">
        <v>22</v>
      </c>
      <c r="B32" s="21" t="s">
        <v>774</v>
      </c>
      <c r="C32" s="16" t="s">
        <v>73</v>
      </c>
      <c r="D32" s="17" t="s">
        <v>775</v>
      </c>
      <c r="E32" s="121" t="s">
        <v>776</v>
      </c>
      <c r="F32" s="17">
        <v>20000</v>
      </c>
      <c r="G32" s="122" t="s">
        <v>777</v>
      </c>
      <c r="H32" s="17" t="s">
        <v>778</v>
      </c>
      <c r="I32" s="17" t="s">
        <v>371</v>
      </c>
      <c r="J32" s="16" t="s">
        <v>779</v>
      </c>
      <c r="K32" s="19"/>
      <c r="L32" s="143"/>
      <c r="M32" s="143"/>
      <c r="N32" s="143"/>
      <c r="HP32" s="143"/>
      <c r="HQ32" s="143"/>
      <c r="HR32" s="143"/>
      <c r="HS32" s="143"/>
      <c r="HT32" s="143"/>
      <c r="HU32" s="143"/>
      <c r="HV32" s="143"/>
      <c r="HW32" s="143"/>
      <c r="HX32" s="143"/>
    </row>
    <row r="33" s="76" customFormat="1" ht="156" customHeight="1" spans="1:11">
      <c r="A33" s="16">
        <v>23</v>
      </c>
      <c r="B33" s="21" t="s">
        <v>780</v>
      </c>
      <c r="C33" s="16" t="s">
        <v>781</v>
      </c>
      <c r="D33" s="16" t="s">
        <v>702</v>
      </c>
      <c r="E33" s="21" t="s">
        <v>782</v>
      </c>
      <c r="F33" s="123">
        <v>1900</v>
      </c>
      <c r="G33" s="21" t="s">
        <v>783</v>
      </c>
      <c r="H33" s="16" t="s">
        <v>784</v>
      </c>
      <c r="I33" s="16" t="s">
        <v>77</v>
      </c>
      <c r="J33" s="16" t="s">
        <v>785</v>
      </c>
      <c r="K33" s="16"/>
    </row>
    <row r="34" s="77" customFormat="1" ht="143" customHeight="1" spans="1:11">
      <c r="A34" s="16">
        <v>24</v>
      </c>
      <c r="B34" s="21" t="s">
        <v>786</v>
      </c>
      <c r="C34" s="16" t="s">
        <v>787</v>
      </c>
      <c r="D34" s="16" t="s">
        <v>702</v>
      </c>
      <c r="E34" s="21" t="s">
        <v>788</v>
      </c>
      <c r="F34" s="123">
        <v>8900</v>
      </c>
      <c r="G34" s="21" t="s">
        <v>783</v>
      </c>
      <c r="H34" s="16" t="s">
        <v>784</v>
      </c>
      <c r="I34" s="16" t="s">
        <v>77</v>
      </c>
      <c r="J34" s="16" t="s">
        <v>785</v>
      </c>
      <c r="K34" s="16"/>
    </row>
    <row r="35" s="78" customFormat="1" ht="161" customHeight="1" spans="1:11">
      <c r="A35" s="16">
        <v>25</v>
      </c>
      <c r="B35" s="21" t="s">
        <v>789</v>
      </c>
      <c r="C35" s="16" t="s">
        <v>116</v>
      </c>
      <c r="D35" s="16" t="s">
        <v>713</v>
      </c>
      <c r="E35" s="21" t="s">
        <v>790</v>
      </c>
      <c r="F35" s="123">
        <v>6784</v>
      </c>
      <c r="G35" s="21" t="s">
        <v>791</v>
      </c>
      <c r="H35" s="16" t="s">
        <v>82</v>
      </c>
      <c r="I35" s="16" t="s">
        <v>77</v>
      </c>
      <c r="J35" s="16" t="s">
        <v>83</v>
      </c>
      <c r="K35" s="16"/>
    </row>
    <row r="36" s="78" customFormat="1" ht="161" customHeight="1" spans="1:11">
      <c r="A36" s="16">
        <v>26</v>
      </c>
      <c r="B36" s="21" t="s">
        <v>792</v>
      </c>
      <c r="C36" s="16" t="s">
        <v>793</v>
      </c>
      <c r="D36" s="16" t="s">
        <v>713</v>
      </c>
      <c r="E36" s="21" t="s">
        <v>794</v>
      </c>
      <c r="F36" s="123">
        <v>7237</v>
      </c>
      <c r="G36" s="21" t="s">
        <v>791</v>
      </c>
      <c r="H36" s="16" t="s">
        <v>88</v>
      </c>
      <c r="I36" s="16" t="s">
        <v>77</v>
      </c>
      <c r="J36" s="16" t="s">
        <v>89</v>
      </c>
      <c r="K36" s="16"/>
    </row>
    <row r="37" s="78" customFormat="1" ht="161" customHeight="1" spans="1:11">
      <c r="A37" s="16">
        <v>27</v>
      </c>
      <c r="B37" s="21" t="s">
        <v>795</v>
      </c>
      <c r="C37" s="16" t="s">
        <v>94</v>
      </c>
      <c r="D37" s="16" t="s">
        <v>713</v>
      </c>
      <c r="E37" s="21" t="s">
        <v>796</v>
      </c>
      <c r="F37" s="123">
        <v>6643</v>
      </c>
      <c r="G37" s="21" t="s">
        <v>791</v>
      </c>
      <c r="H37" s="16" t="s">
        <v>96</v>
      </c>
      <c r="I37" s="16" t="s">
        <v>77</v>
      </c>
      <c r="J37" s="16" t="s">
        <v>797</v>
      </c>
      <c r="K37" s="16"/>
    </row>
    <row r="38" s="78" customFormat="1" ht="112" customHeight="1" spans="1:11">
      <c r="A38" s="16">
        <v>28</v>
      </c>
      <c r="B38" s="21" t="s">
        <v>798</v>
      </c>
      <c r="C38" s="16" t="s">
        <v>116</v>
      </c>
      <c r="D38" s="16" t="s">
        <v>713</v>
      </c>
      <c r="E38" s="21" t="s">
        <v>799</v>
      </c>
      <c r="F38" s="16">
        <v>5650</v>
      </c>
      <c r="G38" s="21" t="s">
        <v>800</v>
      </c>
      <c r="H38" s="16" t="s">
        <v>82</v>
      </c>
      <c r="I38" s="16" t="s">
        <v>77</v>
      </c>
      <c r="J38" s="16" t="s">
        <v>83</v>
      </c>
      <c r="K38" s="16"/>
    </row>
    <row r="39" s="78" customFormat="1" ht="138" customHeight="1" spans="1:11">
      <c r="A39" s="16">
        <v>29</v>
      </c>
      <c r="B39" s="21" t="s">
        <v>801</v>
      </c>
      <c r="C39" s="16" t="s">
        <v>793</v>
      </c>
      <c r="D39" s="16" t="s">
        <v>713</v>
      </c>
      <c r="E39" s="21" t="s">
        <v>802</v>
      </c>
      <c r="F39" s="16">
        <v>9210</v>
      </c>
      <c r="G39" s="21" t="s">
        <v>800</v>
      </c>
      <c r="H39" s="16" t="s">
        <v>88</v>
      </c>
      <c r="I39" s="16" t="s">
        <v>77</v>
      </c>
      <c r="J39" s="16" t="s">
        <v>89</v>
      </c>
      <c r="K39" s="16"/>
    </row>
    <row r="40" s="78" customFormat="1" ht="134" customHeight="1" spans="1:11">
      <c r="A40" s="16">
        <v>30</v>
      </c>
      <c r="B40" s="21" t="s">
        <v>803</v>
      </c>
      <c r="C40" s="16" t="s">
        <v>94</v>
      </c>
      <c r="D40" s="16" t="s">
        <v>713</v>
      </c>
      <c r="E40" s="21" t="s">
        <v>804</v>
      </c>
      <c r="F40" s="16">
        <v>7870</v>
      </c>
      <c r="G40" s="21" t="s">
        <v>800</v>
      </c>
      <c r="H40" s="16" t="s">
        <v>96</v>
      </c>
      <c r="I40" s="16" t="s">
        <v>77</v>
      </c>
      <c r="J40" s="16" t="s">
        <v>797</v>
      </c>
      <c r="K40" s="16"/>
    </row>
    <row r="41" s="78" customFormat="1" ht="124" customHeight="1" spans="1:11">
      <c r="A41" s="16">
        <v>31</v>
      </c>
      <c r="B41" s="128" t="s">
        <v>805</v>
      </c>
      <c r="C41" s="16" t="s">
        <v>94</v>
      </c>
      <c r="D41" s="16" t="s">
        <v>713</v>
      </c>
      <c r="E41" s="128" t="s">
        <v>806</v>
      </c>
      <c r="F41" s="128">
        <v>3553</v>
      </c>
      <c r="G41" s="21" t="s">
        <v>800</v>
      </c>
      <c r="H41" s="16" t="s">
        <v>96</v>
      </c>
      <c r="I41" s="16" t="s">
        <v>77</v>
      </c>
      <c r="J41" s="16" t="s">
        <v>97</v>
      </c>
      <c r="K41" s="16"/>
    </row>
    <row r="42" s="78" customFormat="1" ht="150" customHeight="1" spans="1:11">
      <c r="A42" s="16">
        <v>32</v>
      </c>
      <c r="B42" s="128" t="s">
        <v>807</v>
      </c>
      <c r="C42" s="16" t="s">
        <v>116</v>
      </c>
      <c r="D42" s="16" t="s">
        <v>713</v>
      </c>
      <c r="E42" s="128" t="s">
        <v>808</v>
      </c>
      <c r="F42" s="128">
        <v>2270</v>
      </c>
      <c r="G42" s="21" t="s">
        <v>800</v>
      </c>
      <c r="H42" s="16" t="s">
        <v>82</v>
      </c>
      <c r="I42" s="16" t="s">
        <v>77</v>
      </c>
      <c r="J42" s="16" t="s">
        <v>83</v>
      </c>
      <c r="K42" s="16"/>
    </row>
    <row r="43" s="78" customFormat="1" ht="123" customHeight="1" spans="1:11">
      <c r="A43" s="16">
        <v>33</v>
      </c>
      <c r="B43" s="128" t="s">
        <v>809</v>
      </c>
      <c r="C43" s="16" t="s">
        <v>94</v>
      </c>
      <c r="D43" s="16" t="s">
        <v>713</v>
      </c>
      <c r="E43" s="128" t="s">
        <v>810</v>
      </c>
      <c r="F43" s="128">
        <v>2366</v>
      </c>
      <c r="G43" s="21" t="s">
        <v>800</v>
      </c>
      <c r="H43" s="16" t="s">
        <v>96</v>
      </c>
      <c r="I43" s="16" t="s">
        <v>77</v>
      </c>
      <c r="J43" s="16" t="s">
        <v>97</v>
      </c>
      <c r="K43" s="16"/>
    </row>
    <row r="44" s="79" customFormat="1" ht="100" customHeight="1" spans="1:11">
      <c r="A44" s="16">
        <v>34</v>
      </c>
      <c r="B44" s="21" t="s">
        <v>811</v>
      </c>
      <c r="C44" s="16" t="s">
        <v>94</v>
      </c>
      <c r="D44" s="16" t="s">
        <v>812</v>
      </c>
      <c r="E44" s="21" t="s">
        <v>813</v>
      </c>
      <c r="F44" s="123">
        <v>5890</v>
      </c>
      <c r="G44" s="21" t="s">
        <v>814</v>
      </c>
      <c r="H44" s="16" t="s">
        <v>109</v>
      </c>
      <c r="I44" s="16" t="s">
        <v>77</v>
      </c>
      <c r="J44" s="16" t="s">
        <v>110</v>
      </c>
      <c r="K44" s="16"/>
    </row>
    <row r="45" s="79" customFormat="1" ht="83" customHeight="1" spans="1:11">
      <c r="A45" s="16">
        <v>35</v>
      </c>
      <c r="B45" s="21" t="s">
        <v>815</v>
      </c>
      <c r="C45" s="16" t="s">
        <v>116</v>
      </c>
      <c r="D45" s="16" t="s">
        <v>812</v>
      </c>
      <c r="E45" s="21" t="s">
        <v>816</v>
      </c>
      <c r="F45" s="123">
        <v>3165</v>
      </c>
      <c r="G45" s="21" t="s">
        <v>814</v>
      </c>
      <c r="H45" s="16" t="s">
        <v>109</v>
      </c>
      <c r="I45" s="16" t="s">
        <v>77</v>
      </c>
      <c r="J45" s="16" t="s">
        <v>110</v>
      </c>
      <c r="K45" s="16"/>
    </row>
    <row r="46" s="79" customFormat="1" ht="96" customHeight="1" spans="1:11">
      <c r="A46" s="16">
        <v>36</v>
      </c>
      <c r="B46" s="21" t="s">
        <v>817</v>
      </c>
      <c r="C46" s="16" t="s">
        <v>116</v>
      </c>
      <c r="D46" s="16" t="s">
        <v>812</v>
      </c>
      <c r="E46" s="21" t="s">
        <v>818</v>
      </c>
      <c r="F46" s="123">
        <v>3160</v>
      </c>
      <c r="G46" s="21" t="s">
        <v>814</v>
      </c>
      <c r="H46" s="16" t="s">
        <v>109</v>
      </c>
      <c r="I46" s="16" t="s">
        <v>77</v>
      </c>
      <c r="J46" s="16" t="s">
        <v>110</v>
      </c>
      <c r="K46" s="16"/>
    </row>
    <row r="47" s="74" customFormat="1" ht="34" customHeight="1" spans="1:238">
      <c r="A47" s="115" t="s">
        <v>448</v>
      </c>
      <c r="B47" s="116" t="s">
        <v>160</v>
      </c>
      <c r="C47" s="117">
        <f>A50-A46</f>
        <v>3</v>
      </c>
      <c r="D47" s="19"/>
      <c r="E47" s="118"/>
      <c r="F47" s="119">
        <f>SUM(F48:F50)</f>
        <v>103000</v>
      </c>
      <c r="G47" s="118"/>
      <c r="H47" s="120"/>
      <c r="I47" s="141"/>
      <c r="J47" s="141"/>
      <c r="K47" s="120"/>
      <c r="L47" s="142"/>
      <c r="M47" s="143"/>
      <c r="N47" s="143"/>
      <c r="O47" s="143"/>
      <c r="P47" s="143"/>
      <c r="Q47" s="143"/>
      <c r="R47" s="143"/>
      <c r="S47" s="143"/>
      <c r="T47" s="143"/>
      <c r="HV47" s="143"/>
      <c r="HW47" s="143"/>
      <c r="HX47" s="143"/>
      <c r="HY47" s="143"/>
      <c r="HZ47" s="143"/>
      <c r="IA47" s="143"/>
      <c r="IB47" s="143"/>
      <c r="IC47" s="143"/>
      <c r="ID47" s="143"/>
    </row>
    <row r="48" s="79" customFormat="1" ht="96" customHeight="1" spans="1:11">
      <c r="A48" s="16">
        <v>37</v>
      </c>
      <c r="B48" s="21" t="s">
        <v>819</v>
      </c>
      <c r="C48" s="16" t="s">
        <v>820</v>
      </c>
      <c r="D48" s="16" t="s">
        <v>812</v>
      </c>
      <c r="E48" s="21" t="s">
        <v>821</v>
      </c>
      <c r="F48" s="123">
        <v>38000</v>
      </c>
      <c r="G48" s="21" t="s">
        <v>822</v>
      </c>
      <c r="H48" s="16" t="s">
        <v>166</v>
      </c>
      <c r="I48" s="16" t="s">
        <v>167</v>
      </c>
      <c r="J48" s="16" t="s">
        <v>823</v>
      </c>
      <c r="K48" s="16"/>
    </row>
    <row r="49" s="79" customFormat="1" ht="96" customHeight="1" spans="1:11">
      <c r="A49" s="16">
        <v>38</v>
      </c>
      <c r="B49" s="21" t="s">
        <v>824</v>
      </c>
      <c r="C49" s="16" t="s">
        <v>825</v>
      </c>
      <c r="D49" s="16" t="s">
        <v>826</v>
      </c>
      <c r="E49" s="21" t="s">
        <v>827</v>
      </c>
      <c r="F49" s="123">
        <v>50000</v>
      </c>
      <c r="G49" s="21" t="s">
        <v>828</v>
      </c>
      <c r="H49" s="16" t="s">
        <v>166</v>
      </c>
      <c r="I49" s="16" t="s">
        <v>167</v>
      </c>
      <c r="J49" s="16" t="s">
        <v>823</v>
      </c>
      <c r="K49" s="16"/>
    </row>
    <row r="50" s="79" customFormat="1" ht="96" customHeight="1" spans="1:11">
      <c r="A50" s="16">
        <v>39</v>
      </c>
      <c r="B50" s="21" t="s">
        <v>829</v>
      </c>
      <c r="C50" s="16" t="s">
        <v>204</v>
      </c>
      <c r="D50" s="16" t="s">
        <v>713</v>
      </c>
      <c r="E50" s="21" t="s">
        <v>830</v>
      </c>
      <c r="F50" s="123">
        <v>15000</v>
      </c>
      <c r="G50" s="21" t="s">
        <v>831</v>
      </c>
      <c r="H50" s="16" t="s">
        <v>166</v>
      </c>
      <c r="I50" s="16" t="s">
        <v>167</v>
      </c>
      <c r="J50" s="16" t="s">
        <v>823</v>
      </c>
      <c r="K50" s="16"/>
    </row>
    <row r="51" s="73" customFormat="1" ht="31" customHeight="1" spans="1:11">
      <c r="A51" s="110" t="s">
        <v>177</v>
      </c>
      <c r="B51" s="111" t="s">
        <v>178</v>
      </c>
      <c r="C51" s="112">
        <f>C52+C67+C74+C81</f>
        <v>32</v>
      </c>
      <c r="D51" s="110"/>
      <c r="E51" s="111"/>
      <c r="F51" s="112">
        <f>F52+F67+F74+F81</f>
        <v>1189505</v>
      </c>
      <c r="G51" s="113"/>
      <c r="H51" s="114"/>
      <c r="I51" s="114"/>
      <c r="J51" s="114"/>
      <c r="K51" s="114"/>
    </row>
    <row r="52" s="74" customFormat="1" ht="34" customHeight="1" spans="1:238">
      <c r="A52" s="115" t="s">
        <v>23</v>
      </c>
      <c r="B52" s="116" t="s">
        <v>179</v>
      </c>
      <c r="C52" s="117">
        <f>A66-A50</f>
        <v>14</v>
      </c>
      <c r="D52" s="19"/>
      <c r="E52" s="118"/>
      <c r="F52" s="119">
        <f>SUM(F53:F66)</f>
        <v>868305</v>
      </c>
      <c r="G52" s="118"/>
      <c r="H52" s="120"/>
      <c r="I52" s="141"/>
      <c r="J52" s="141"/>
      <c r="K52" s="120"/>
      <c r="L52" s="142"/>
      <c r="M52" s="143"/>
      <c r="N52" s="143"/>
      <c r="O52" s="143"/>
      <c r="P52" s="143"/>
      <c r="Q52" s="143"/>
      <c r="R52" s="143"/>
      <c r="S52" s="143"/>
      <c r="T52" s="143"/>
      <c r="HV52" s="143"/>
      <c r="HW52" s="143"/>
      <c r="HX52" s="143"/>
      <c r="HY52" s="143"/>
      <c r="HZ52" s="143"/>
      <c r="IA52" s="143"/>
      <c r="IB52" s="143"/>
      <c r="IC52" s="143"/>
      <c r="ID52" s="143"/>
    </row>
    <row r="53" s="80" customFormat="1" ht="76" customHeight="1" spans="1:11">
      <c r="A53" s="16">
        <v>40</v>
      </c>
      <c r="B53" s="21" t="s">
        <v>832</v>
      </c>
      <c r="C53" s="16" t="s">
        <v>107</v>
      </c>
      <c r="D53" s="16" t="s">
        <v>833</v>
      </c>
      <c r="E53" s="21" t="s">
        <v>834</v>
      </c>
      <c r="F53" s="123">
        <v>50000</v>
      </c>
      <c r="G53" s="21" t="s">
        <v>835</v>
      </c>
      <c r="H53" s="16" t="s">
        <v>107</v>
      </c>
      <c r="I53" s="17" t="s">
        <v>167</v>
      </c>
      <c r="J53" s="16" t="s">
        <v>836</v>
      </c>
      <c r="K53" s="16"/>
    </row>
    <row r="54" s="80" customFormat="1" ht="76" customHeight="1" spans="1:11">
      <c r="A54" s="16">
        <v>41</v>
      </c>
      <c r="B54" s="21" t="s">
        <v>837</v>
      </c>
      <c r="C54" s="16" t="s">
        <v>174</v>
      </c>
      <c r="D54" s="16" t="s">
        <v>702</v>
      </c>
      <c r="E54" s="21" t="s">
        <v>838</v>
      </c>
      <c r="F54" s="123">
        <v>8000</v>
      </c>
      <c r="G54" s="21" t="s">
        <v>839</v>
      </c>
      <c r="H54" s="16" t="s">
        <v>840</v>
      </c>
      <c r="I54" s="16" t="s">
        <v>167</v>
      </c>
      <c r="J54" s="16" t="s">
        <v>841</v>
      </c>
      <c r="K54" s="16"/>
    </row>
    <row r="55" s="80" customFormat="1" ht="76" customHeight="1" spans="1:11">
      <c r="A55" s="16">
        <v>42</v>
      </c>
      <c r="B55" s="21" t="s">
        <v>842</v>
      </c>
      <c r="C55" s="16" t="s">
        <v>174</v>
      </c>
      <c r="D55" s="19" t="s">
        <v>223</v>
      </c>
      <c r="E55" s="129" t="s">
        <v>843</v>
      </c>
      <c r="F55" s="130">
        <v>39005</v>
      </c>
      <c r="G55" s="21" t="s">
        <v>839</v>
      </c>
      <c r="H55" s="16" t="s">
        <v>194</v>
      </c>
      <c r="I55" s="144" t="s">
        <v>167</v>
      </c>
      <c r="J55" s="16" t="s">
        <v>190</v>
      </c>
      <c r="K55" s="16"/>
    </row>
    <row r="56" s="80" customFormat="1" ht="95" customHeight="1" spans="1:11">
      <c r="A56" s="16">
        <v>43</v>
      </c>
      <c r="B56" s="21" t="s">
        <v>844</v>
      </c>
      <c r="C56" s="16" t="s">
        <v>174</v>
      </c>
      <c r="D56" s="16" t="s">
        <v>702</v>
      </c>
      <c r="E56" s="129" t="s">
        <v>845</v>
      </c>
      <c r="F56" s="130">
        <v>28900</v>
      </c>
      <c r="G56" s="21" t="s">
        <v>839</v>
      </c>
      <c r="H56" s="16" t="s">
        <v>194</v>
      </c>
      <c r="I56" s="16" t="s">
        <v>167</v>
      </c>
      <c r="J56" s="17" t="s">
        <v>841</v>
      </c>
      <c r="K56" s="16"/>
    </row>
    <row r="57" s="80" customFormat="1" ht="92" customHeight="1" spans="1:11">
      <c r="A57" s="16">
        <v>44</v>
      </c>
      <c r="B57" s="21" t="s">
        <v>846</v>
      </c>
      <c r="C57" s="16" t="s">
        <v>174</v>
      </c>
      <c r="D57" s="16" t="s">
        <v>702</v>
      </c>
      <c r="E57" s="129" t="s">
        <v>847</v>
      </c>
      <c r="F57" s="130">
        <v>21400</v>
      </c>
      <c r="G57" s="21" t="s">
        <v>839</v>
      </c>
      <c r="H57" s="16" t="s">
        <v>194</v>
      </c>
      <c r="I57" s="16" t="s">
        <v>167</v>
      </c>
      <c r="J57" s="17" t="s">
        <v>841</v>
      </c>
      <c r="K57" s="16"/>
    </row>
    <row r="58" s="80" customFormat="1" ht="76" customHeight="1" spans="1:11">
      <c r="A58" s="16">
        <v>45</v>
      </c>
      <c r="B58" s="131" t="s">
        <v>848</v>
      </c>
      <c r="C58" s="16" t="s">
        <v>270</v>
      </c>
      <c r="D58" s="16" t="s">
        <v>702</v>
      </c>
      <c r="E58" s="21" t="s">
        <v>849</v>
      </c>
      <c r="F58" s="16">
        <v>56000</v>
      </c>
      <c r="G58" s="122" t="s">
        <v>850</v>
      </c>
      <c r="H58" s="132" t="s">
        <v>851</v>
      </c>
      <c r="I58" s="16" t="s">
        <v>167</v>
      </c>
      <c r="J58" s="124" t="s">
        <v>852</v>
      </c>
      <c r="K58" s="16"/>
    </row>
    <row r="59" s="80" customFormat="1" ht="76" customHeight="1" spans="1:11">
      <c r="A59" s="16">
        <v>46</v>
      </c>
      <c r="B59" s="133" t="s">
        <v>853</v>
      </c>
      <c r="C59" s="134" t="s">
        <v>854</v>
      </c>
      <c r="D59" s="135" t="s">
        <v>702</v>
      </c>
      <c r="E59" s="136" t="s">
        <v>855</v>
      </c>
      <c r="F59" s="137">
        <v>40000</v>
      </c>
      <c r="G59" s="138" t="s">
        <v>856</v>
      </c>
      <c r="H59" s="135" t="s">
        <v>183</v>
      </c>
      <c r="I59" s="145" t="s">
        <v>167</v>
      </c>
      <c r="J59" s="124" t="s">
        <v>184</v>
      </c>
      <c r="K59" s="16" t="s">
        <v>468</v>
      </c>
    </row>
    <row r="60" s="80" customFormat="1" ht="76" customHeight="1" spans="1:11">
      <c r="A60" s="16">
        <v>47</v>
      </c>
      <c r="B60" s="131" t="s">
        <v>857</v>
      </c>
      <c r="C60" s="16" t="s">
        <v>162</v>
      </c>
      <c r="D60" s="16" t="s">
        <v>702</v>
      </c>
      <c r="E60" s="21" t="s">
        <v>858</v>
      </c>
      <c r="F60" s="16">
        <v>100000</v>
      </c>
      <c r="G60" s="122" t="s">
        <v>859</v>
      </c>
      <c r="H60" s="132" t="s">
        <v>860</v>
      </c>
      <c r="I60" s="16" t="s">
        <v>77</v>
      </c>
      <c r="J60" s="17" t="s">
        <v>861</v>
      </c>
      <c r="K60" s="16"/>
    </row>
    <row r="61" s="81" customFormat="1" ht="76" customHeight="1" spans="1:11">
      <c r="A61" s="16">
        <v>48</v>
      </c>
      <c r="B61" s="131" t="s">
        <v>862</v>
      </c>
      <c r="C61" s="16" t="s">
        <v>174</v>
      </c>
      <c r="D61" s="16" t="s">
        <v>702</v>
      </c>
      <c r="E61" s="21" t="s">
        <v>863</v>
      </c>
      <c r="F61" s="16">
        <v>20000</v>
      </c>
      <c r="G61" s="122" t="s">
        <v>859</v>
      </c>
      <c r="H61" s="132" t="s">
        <v>864</v>
      </c>
      <c r="I61" s="16" t="s">
        <v>77</v>
      </c>
      <c r="J61" s="17" t="s">
        <v>865</v>
      </c>
      <c r="K61" s="16" t="s">
        <v>468</v>
      </c>
    </row>
    <row r="62" s="81" customFormat="1" ht="76" customHeight="1" spans="1:11">
      <c r="A62" s="16">
        <v>49</v>
      </c>
      <c r="B62" s="131" t="s">
        <v>866</v>
      </c>
      <c r="C62" s="16" t="s">
        <v>744</v>
      </c>
      <c r="D62" s="16" t="s">
        <v>702</v>
      </c>
      <c r="E62" s="21" t="s">
        <v>867</v>
      </c>
      <c r="F62" s="16">
        <v>239000</v>
      </c>
      <c r="G62" s="122" t="s">
        <v>859</v>
      </c>
      <c r="H62" s="132" t="s">
        <v>868</v>
      </c>
      <c r="I62" s="16" t="s">
        <v>77</v>
      </c>
      <c r="J62" s="17" t="s">
        <v>865</v>
      </c>
      <c r="K62" s="16" t="s">
        <v>468</v>
      </c>
    </row>
    <row r="63" s="81" customFormat="1" ht="76" customHeight="1" spans="1:11">
      <c r="A63" s="16">
        <v>50</v>
      </c>
      <c r="B63" s="131" t="s">
        <v>869</v>
      </c>
      <c r="C63" s="16" t="s">
        <v>162</v>
      </c>
      <c r="D63" s="16" t="s">
        <v>702</v>
      </c>
      <c r="E63" s="21" t="s">
        <v>870</v>
      </c>
      <c r="F63" s="16">
        <v>100000</v>
      </c>
      <c r="G63" s="122" t="s">
        <v>859</v>
      </c>
      <c r="H63" s="132" t="s">
        <v>871</v>
      </c>
      <c r="I63" s="16" t="s">
        <v>77</v>
      </c>
      <c r="J63" s="17" t="s">
        <v>861</v>
      </c>
      <c r="K63" s="16" t="s">
        <v>468</v>
      </c>
    </row>
    <row r="64" s="81" customFormat="1" ht="76" customHeight="1" spans="1:11">
      <c r="A64" s="16">
        <v>51</v>
      </c>
      <c r="B64" s="131" t="s">
        <v>872</v>
      </c>
      <c r="C64" s="16" t="s">
        <v>162</v>
      </c>
      <c r="D64" s="16" t="s">
        <v>702</v>
      </c>
      <c r="E64" s="21" t="s">
        <v>873</v>
      </c>
      <c r="F64" s="16">
        <v>100000</v>
      </c>
      <c r="G64" s="122" t="s">
        <v>859</v>
      </c>
      <c r="H64" s="132" t="s">
        <v>874</v>
      </c>
      <c r="I64" s="16" t="s">
        <v>77</v>
      </c>
      <c r="J64" s="17" t="s">
        <v>861</v>
      </c>
      <c r="K64" s="16"/>
    </row>
    <row r="65" s="80" customFormat="1" ht="76" customHeight="1" spans="1:11">
      <c r="A65" s="16">
        <v>52</v>
      </c>
      <c r="B65" s="131" t="s">
        <v>875</v>
      </c>
      <c r="C65" s="16" t="s">
        <v>174</v>
      </c>
      <c r="D65" s="16" t="s">
        <v>713</v>
      </c>
      <c r="E65" s="21" t="s">
        <v>876</v>
      </c>
      <c r="F65" s="16">
        <v>16000</v>
      </c>
      <c r="G65" s="122" t="s">
        <v>877</v>
      </c>
      <c r="H65" s="132" t="s">
        <v>878</v>
      </c>
      <c r="I65" s="16" t="s">
        <v>167</v>
      </c>
      <c r="J65" s="17" t="s">
        <v>879</v>
      </c>
      <c r="K65" s="16"/>
    </row>
    <row r="66" s="76" customFormat="1" ht="76" customHeight="1" spans="1:11">
      <c r="A66" s="16">
        <v>53</v>
      </c>
      <c r="B66" s="131" t="s">
        <v>880</v>
      </c>
      <c r="C66" s="16" t="s">
        <v>162</v>
      </c>
      <c r="D66" s="16" t="s">
        <v>713</v>
      </c>
      <c r="E66" s="21" t="s">
        <v>881</v>
      </c>
      <c r="F66" s="16">
        <v>50000</v>
      </c>
      <c r="G66" s="122" t="s">
        <v>882</v>
      </c>
      <c r="H66" s="132" t="s">
        <v>883</v>
      </c>
      <c r="I66" s="16" t="s">
        <v>167</v>
      </c>
      <c r="J66" s="17" t="s">
        <v>476</v>
      </c>
      <c r="K66" s="16"/>
    </row>
    <row r="67" s="74" customFormat="1" ht="34" customHeight="1" spans="1:238">
      <c r="A67" s="115" t="s">
        <v>48</v>
      </c>
      <c r="B67" s="116" t="s">
        <v>209</v>
      </c>
      <c r="C67" s="117">
        <f>A73-A66</f>
        <v>6</v>
      </c>
      <c r="D67" s="19"/>
      <c r="E67" s="118"/>
      <c r="F67" s="119">
        <f>SUM(F68:F73)</f>
        <v>70000</v>
      </c>
      <c r="G67" s="118"/>
      <c r="H67" s="120"/>
      <c r="I67" s="141"/>
      <c r="J67" s="141"/>
      <c r="K67" s="120"/>
      <c r="L67" s="142"/>
      <c r="M67" s="143"/>
      <c r="N67" s="143"/>
      <c r="O67" s="143"/>
      <c r="P67" s="143"/>
      <c r="Q67" s="143"/>
      <c r="R67" s="143"/>
      <c r="S67" s="143"/>
      <c r="T67" s="143"/>
      <c r="HV67" s="143"/>
      <c r="HW67" s="143"/>
      <c r="HX67" s="143"/>
      <c r="HY67" s="143"/>
      <c r="HZ67" s="143"/>
      <c r="IA67" s="143"/>
      <c r="IB67" s="143"/>
      <c r="IC67" s="143"/>
      <c r="ID67" s="143"/>
    </row>
    <row r="68" s="74" customFormat="1" ht="74" customHeight="1" spans="1:232">
      <c r="A68" s="16">
        <v>54</v>
      </c>
      <c r="B68" s="128" t="s">
        <v>884</v>
      </c>
      <c r="C68" s="145" t="s">
        <v>85</v>
      </c>
      <c r="D68" s="16" t="s">
        <v>713</v>
      </c>
      <c r="E68" s="146" t="s">
        <v>885</v>
      </c>
      <c r="F68" s="147">
        <v>9000</v>
      </c>
      <c r="G68" s="148" t="s">
        <v>886</v>
      </c>
      <c r="H68" s="145" t="s">
        <v>887</v>
      </c>
      <c r="I68" s="124" t="s">
        <v>77</v>
      </c>
      <c r="J68" s="124" t="s">
        <v>498</v>
      </c>
      <c r="K68" s="17"/>
      <c r="L68" s="143"/>
      <c r="M68" s="143"/>
      <c r="N68" s="143"/>
      <c r="HP68" s="143"/>
      <c r="HQ68" s="143"/>
      <c r="HR68" s="143"/>
      <c r="HS68" s="143"/>
      <c r="HT68" s="143"/>
      <c r="HU68" s="143"/>
      <c r="HV68" s="143"/>
      <c r="HW68" s="143"/>
      <c r="HX68" s="143"/>
    </row>
    <row r="69" s="74" customFormat="1" ht="82" customHeight="1" spans="1:232">
      <c r="A69" s="16">
        <v>55</v>
      </c>
      <c r="B69" s="128" t="s">
        <v>888</v>
      </c>
      <c r="C69" s="149" t="s">
        <v>73</v>
      </c>
      <c r="D69" s="16" t="s">
        <v>713</v>
      </c>
      <c r="E69" s="128" t="s">
        <v>889</v>
      </c>
      <c r="F69" s="147">
        <v>5000</v>
      </c>
      <c r="G69" s="148" t="s">
        <v>886</v>
      </c>
      <c r="H69" s="145" t="s">
        <v>890</v>
      </c>
      <c r="I69" s="124" t="s">
        <v>77</v>
      </c>
      <c r="J69" s="124" t="s">
        <v>214</v>
      </c>
      <c r="K69" s="17"/>
      <c r="L69" s="143"/>
      <c r="M69" s="143"/>
      <c r="N69" s="143"/>
      <c r="HP69" s="143"/>
      <c r="HQ69" s="143"/>
      <c r="HR69" s="143"/>
      <c r="HS69" s="143"/>
      <c r="HT69" s="143"/>
      <c r="HU69" s="143"/>
      <c r="HV69" s="143"/>
      <c r="HW69" s="143"/>
      <c r="HX69" s="143"/>
    </row>
    <row r="70" s="74" customFormat="1" ht="84" customHeight="1" spans="1:232">
      <c r="A70" s="16">
        <v>56</v>
      </c>
      <c r="B70" s="128" t="s">
        <v>891</v>
      </c>
      <c r="C70" s="149" t="s">
        <v>73</v>
      </c>
      <c r="D70" s="16" t="s">
        <v>713</v>
      </c>
      <c r="E70" s="128" t="s">
        <v>892</v>
      </c>
      <c r="F70" s="147">
        <v>2000</v>
      </c>
      <c r="G70" s="148" t="s">
        <v>886</v>
      </c>
      <c r="H70" s="147" t="s">
        <v>893</v>
      </c>
      <c r="I70" s="124" t="s">
        <v>77</v>
      </c>
      <c r="J70" s="124" t="s">
        <v>894</v>
      </c>
      <c r="K70" s="17"/>
      <c r="L70" s="143"/>
      <c r="M70" s="143"/>
      <c r="N70" s="143"/>
      <c r="HP70" s="143"/>
      <c r="HQ70" s="143"/>
      <c r="HR70" s="143"/>
      <c r="HS70" s="143"/>
      <c r="HT70" s="143"/>
      <c r="HU70" s="143"/>
      <c r="HV70" s="143"/>
      <c r="HW70" s="143"/>
      <c r="HX70" s="143"/>
    </row>
    <row r="71" s="74" customFormat="1" ht="121" customHeight="1" spans="1:232">
      <c r="A71" s="16">
        <v>57</v>
      </c>
      <c r="B71" s="21" t="s">
        <v>895</v>
      </c>
      <c r="C71" s="16" t="s">
        <v>73</v>
      </c>
      <c r="D71" s="16" t="s">
        <v>223</v>
      </c>
      <c r="E71" s="21" t="s">
        <v>896</v>
      </c>
      <c r="F71" s="123">
        <v>50000</v>
      </c>
      <c r="G71" s="122" t="s">
        <v>491</v>
      </c>
      <c r="H71" s="16" t="s">
        <v>487</v>
      </c>
      <c r="I71" s="124" t="s">
        <v>77</v>
      </c>
      <c r="J71" s="124" t="s">
        <v>897</v>
      </c>
      <c r="K71" s="16"/>
      <c r="L71" s="143"/>
      <c r="M71" s="143"/>
      <c r="N71" s="143"/>
      <c r="HP71" s="143"/>
      <c r="HQ71" s="143"/>
      <c r="HR71" s="143"/>
      <c r="HS71" s="143"/>
      <c r="HT71" s="143"/>
      <c r="HU71" s="143"/>
      <c r="HV71" s="143"/>
      <c r="HW71" s="143"/>
      <c r="HX71" s="143"/>
    </row>
    <row r="72" s="74" customFormat="1" ht="131" customHeight="1" spans="1:232">
      <c r="A72" s="16">
        <v>58</v>
      </c>
      <c r="B72" s="150" t="s">
        <v>898</v>
      </c>
      <c r="C72" s="151" t="s">
        <v>73</v>
      </c>
      <c r="D72" s="16" t="s">
        <v>702</v>
      </c>
      <c r="E72" s="150" t="s">
        <v>899</v>
      </c>
      <c r="F72" s="152">
        <v>2000</v>
      </c>
      <c r="G72" s="148" t="s">
        <v>900</v>
      </c>
      <c r="H72" s="152" t="s">
        <v>901</v>
      </c>
      <c r="I72" s="124" t="s">
        <v>77</v>
      </c>
      <c r="J72" s="151" t="s">
        <v>214</v>
      </c>
      <c r="K72" s="150"/>
      <c r="L72" s="143"/>
      <c r="M72" s="143"/>
      <c r="N72" s="143"/>
      <c r="HP72" s="143"/>
      <c r="HQ72" s="143"/>
      <c r="HR72" s="143"/>
      <c r="HS72" s="143"/>
      <c r="HT72" s="143"/>
      <c r="HU72" s="143"/>
      <c r="HV72" s="143"/>
      <c r="HW72" s="143"/>
      <c r="HX72" s="143"/>
    </row>
    <row r="73" s="74" customFormat="1" ht="107" customHeight="1" spans="1:232">
      <c r="A73" s="16">
        <v>59</v>
      </c>
      <c r="B73" s="150" t="s">
        <v>902</v>
      </c>
      <c r="C73" s="151" t="s">
        <v>85</v>
      </c>
      <c r="D73" s="16" t="s">
        <v>702</v>
      </c>
      <c r="E73" s="150" t="s">
        <v>903</v>
      </c>
      <c r="F73" s="152">
        <v>2000</v>
      </c>
      <c r="G73" s="148" t="s">
        <v>904</v>
      </c>
      <c r="H73" s="152" t="s">
        <v>901</v>
      </c>
      <c r="I73" s="124" t="s">
        <v>77</v>
      </c>
      <c r="J73" s="151" t="s">
        <v>214</v>
      </c>
      <c r="K73" s="150"/>
      <c r="L73" s="143"/>
      <c r="M73" s="143"/>
      <c r="N73" s="143"/>
      <c r="HP73" s="143"/>
      <c r="HQ73" s="143"/>
      <c r="HR73" s="143"/>
      <c r="HS73" s="143"/>
      <c r="HT73" s="143"/>
      <c r="HU73" s="143"/>
      <c r="HV73" s="143"/>
      <c r="HW73" s="143"/>
      <c r="HX73" s="143"/>
    </row>
    <row r="74" s="74" customFormat="1" ht="34" customHeight="1" spans="1:238">
      <c r="A74" s="115" t="s">
        <v>70</v>
      </c>
      <c r="B74" s="116" t="s">
        <v>251</v>
      </c>
      <c r="C74" s="117">
        <f>A80-A73</f>
        <v>6</v>
      </c>
      <c r="D74" s="19"/>
      <c r="E74" s="118"/>
      <c r="F74" s="119">
        <f>SUM(F75:F80)</f>
        <v>209500</v>
      </c>
      <c r="G74" s="118"/>
      <c r="H74" s="120"/>
      <c r="I74" s="141"/>
      <c r="J74" s="141"/>
      <c r="K74" s="120"/>
      <c r="L74" s="142"/>
      <c r="M74" s="143"/>
      <c r="N74" s="143"/>
      <c r="O74" s="143"/>
      <c r="P74" s="143"/>
      <c r="Q74" s="143"/>
      <c r="R74" s="143"/>
      <c r="S74" s="143"/>
      <c r="T74" s="143"/>
      <c r="HV74" s="143"/>
      <c r="HW74" s="143"/>
      <c r="HX74" s="143"/>
      <c r="HY74" s="143"/>
      <c r="HZ74" s="143"/>
      <c r="IA74" s="143"/>
      <c r="IB74" s="143"/>
      <c r="IC74" s="143"/>
      <c r="ID74" s="143"/>
    </row>
    <row r="75" s="80" customFormat="1" ht="105" customHeight="1" spans="1:11">
      <c r="A75" s="16">
        <v>60</v>
      </c>
      <c r="B75" s="21" t="s">
        <v>905</v>
      </c>
      <c r="C75" s="16" t="s">
        <v>34</v>
      </c>
      <c r="D75" s="16" t="s">
        <v>833</v>
      </c>
      <c r="E75" s="21" t="s">
        <v>906</v>
      </c>
      <c r="F75" s="123">
        <v>22000</v>
      </c>
      <c r="G75" s="21" t="s">
        <v>907</v>
      </c>
      <c r="H75" s="16" t="s">
        <v>908</v>
      </c>
      <c r="I75" s="17" t="s">
        <v>167</v>
      </c>
      <c r="J75" s="16" t="s">
        <v>836</v>
      </c>
      <c r="K75" s="16"/>
    </row>
    <row r="76" s="80" customFormat="1" ht="76" customHeight="1" spans="1:11">
      <c r="A76" s="16">
        <v>61</v>
      </c>
      <c r="B76" s="21" t="s">
        <v>909</v>
      </c>
      <c r="C76" s="16" t="s">
        <v>34</v>
      </c>
      <c r="D76" s="16" t="s">
        <v>702</v>
      </c>
      <c r="E76" s="21" t="s">
        <v>910</v>
      </c>
      <c r="F76" s="123">
        <v>1500</v>
      </c>
      <c r="G76" s="21" t="s">
        <v>911</v>
      </c>
      <c r="H76" s="16" t="s">
        <v>908</v>
      </c>
      <c r="I76" s="17" t="s">
        <v>167</v>
      </c>
      <c r="J76" s="16" t="s">
        <v>836</v>
      </c>
      <c r="K76" s="16"/>
    </row>
    <row r="77" s="80" customFormat="1" ht="76" customHeight="1" spans="1:11">
      <c r="A77" s="16">
        <v>62</v>
      </c>
      <c r="B77" s="21" t="s">
        <v>912</v>
      </c>
      <c r="C77" s="16" t="s">
        <v>85</v>
      </c>
      <c r="D77" s="16" t="s">
        <v>913</v>
      </c>
      <c r="E77" s="21" t="s">
        <v>914</v>
      </c>
      <c r="F77" s="123">
        <v>4000</v>
      </c>
      <c r="G77" s="21" t="s">
        <v>915</v>
      </c>
      <c r="H77" s="16" t="s">
        <v>916</v>
      </c>
      <c r="I77" s="17" t="s">
        <v>167</v>
      </c>
      <c r="J77" s="16" t="s">
        <v>836</v>
      </c>
      <c r="K77" s="16"/>
    </row>
    <row r="78" s="80" customFormat="1" ht="76" customHeight="1" spans="1:11">
      <c r="A78" s="16">
        <v>63</v>
      </c>
      <c r="B78" s="21" t="s">
        <v>917</v>
      </c>
      <c r="C78" s="16" t="s">
        <v>85</v>
      </c>
      <c r="D78" s="16" t="s">
        <v>913</v>
      </c>
      <c r="E78" s="21" t="s">
        <v>918</v>
      </c>
      <c r="F78" s="123">
        <v>8000</v>
      </c>
      <c r="G78" s="21" t="s">
        <v>919</v>
      </c>
      <c r="H78" s="16" t="s">
        <v>916</v>
      </c>
      <c r="I78" s="17" t="s">
        <v>167</v>
      </c>
      <c r="J78" s="16" t="s">
        <v>836</v>
      </c>
      <c r="K78" s="16"/>
    </row>
    <row r="79" s="80" customFormat="1" ht="104" customHeight="1" spans="1:11">
      <c r="A79" s="16">
        <v>64</v>
      </c>
      <c r="B79" s="133" t="s">
        <v>920</v>
      </c>
      <c r="C79" s="134" t="s">
        <v>34</v>
      </c>
      <c r="D79" s="135" t="s">
        <v>702</v>
      </c>
      <c r="E79" s="136" t="s">
        <v>921</v>
      </c>
      <c r="F79" s="137">
        <v>80000</v>
      </c>
      <c r="G79" s="138" t="s">
        <v>922</v>
      </c>
      <c r="H79" s="135" t="s">
        <v>166</v>
      </c>
      <c r="I79" s="145" t="s">
        <v>167</v>
      </c>
      <c r="J79" s="124" t="s">
        <v>923</v>
      </c>
      <c r="K79" s="16"/>
    </row>
    <row r="80" s="80" customFormat="1" ht="76" customHeight="1" spans="1:11">
      <c r="A80" s="16">
        <v>65</v>
      </c>
      <c r="B80" s="21" t="s">
        <v>924</v>
      </c>
      <c r="C80" s="16" t="s">
        <v>66</v>
      </c>
      <c r="D80" s="16" t="s">
        <v>702</v>
      </c>
      <c r="E80" s="21" t="s">
        <v>925</v>
      </c>
      <c r="F80" s="123">
        <v>94000</v>
      </c>
      <c r="G80" s="21" t="s">
        <v>926</v>
      </c>
      <c r="H80" s="16" t="s">
        <v>370</v>
      </c>
      <c r="I80" s="16" t="s">
        <v>167</v>
      </c>
      <c r="J80" s="29" t="s">
        <v>376</v>
      </c>
      <c r="K80" s="16"/>
    </row>
    <row r="81" s="74" customFormat="1" ht="34" customHeight="1" spans="1:238">
      <c r="A81" s="115" t="s">
        <v>159</v>
      </c>
      <c r="B81" s="116" t="s">
        <v>262</v>
      </c>
      <c r="C81" s="117">
        <f>A87-A80</f>
        <v>6</v>
      </c>
      <c r="D81" s="19"/>
      <c r="E81" s="118"/>
      <c r="F81" s="119">
        <f>SUM(F82:F87)</f>
        <v>41700</v>
      </c>
      <c r="G81" s="118"/>
      <c r="H81" s="120"/>
      <c r="I81" s="141"/>
      <c r="J81" s="141"/>
      <c r="K81" s="120"/>
      <c r="L81" s="142"/>
      <c r="M81" s="143"/>
      <c r="N81" s="143"/>
      <c r="O81" s="143"/>
      <c r="P81" s="143"/>
      <c r="Q81" s="143"/>
      <c r="R81" s="143"/>
      <c r="S81" s="143"/>
      <c r="T81" s="143"/>
      <c r="HV81" s="143"/>
      <c r="HW81" s="143"/>
      <c r="HX81" s="143"/>
      <c r="HY81" s="143"/>
      <c r="HZ81" s="143"/>
      <c r="IA81" s="143"/>
      <c r="IB81" s="143"/>
      <c r="IC81" s="143"/>
      <c r="ID81" s="143"/>
    </row>
    <row r="82" s="82" customFormat="1" ht="96" customHeight="1" spans="1:11">
      <c r="A82" s="16">
        <v>66</v>
      </c>
      <c r="B82" s="21" t="s">
        <v>927</v>
      </c>
      <c r="C82" s="149" t="s">
        <v>73</v>
      </c>
      <c r="D82" s="147" t="s">
        <v>355</v>
      </c>
      <c r="E82" s="118" t="s">
        <v>928</v>
      </c>
      <c r="F82" s="120">
        <v>5000</v>
      </c>
      <c r="G82" s="118" t="s">
        <v>929</v>
      </c>
      <c r="H82" s="120" t="s">
        <v>930</v>
      </c>
      <c r="I82" s="16" t="s">
        <v>77</v>
      </c>
      <c r="J82" s="17" t="s">
        <v>931</v>
      </c>
      <c r="K82" s="16"/>
    </row>
    <row r="83" s="75" customFormat="1" ht="125" customHeight="1" spans="1:11">
      <c r="A83" s="16">
        <v>67</v>
      </c>
      <c r="B83" s="21" t="s">
        <v>932</v>
      </c>
      <c r="C83" s="16" t="s">
        <v>933</v>
      </c>
      <c r="D83" s="19" t="s">
        <v>713</v>
      </c>
      <c r="E83" s="21" t="s">
        <v>934</v>
      </c>
      <c r="F83" s="123">
        <v>2100</v>
      </c>
      <c r="G83" s="21" t="s">
        <v>935</v>
      </c>
      <c r="H83" s="16" t="s">
        <v>936</v>
      </c>
      <c r="I83" s="16" t="s">
        <v>31</v>
      </c>
      <c r="J83" s="16" t="s">
        <v>937</v>
      </c>
      <c r="K83" s="16"/>
    </row>
    <row r="84" s="75" customFormat="1" ht="125" customHeight="1" spans="1:11">
      <c r="A84" s="16">
        <v>68</v>
      </c>
      <c r="B84" s="128" t="s">
        <v>938</v>
      </c>
      <c r="C84" s="124" t="s">
        <v>939</v>
      </c>
      <c r="D84" s="19" t="s">
        <v>713</v>
      </c>
      <c r="E84" s="128" t="s">
        <v>940</v>
      </c>
      <c r="F84" s="124">
        <v>7000</v>
      </c>
      <c r="G84" s="21" t="s">
        <v>620</v>
      </c>
      <c r="H84" s="124" t="s">
        <v>267</v>
      </c>
      <c r="I84" s="124" t="s">
        <v>31</v>
      </c>
      <c r="J84" s="124" t="s">
        <v>941</v>
      </c>
      <c r="K84" s="124"/>
    </row>
    <row r="85" s="75" customFormat="1" ht="125" customHeight="1" spans="1:11">
      <c r="A85" s="16">
        <v>69</v>
      </c>
      <c r="B85" s="128" t="s">
        <v>942</v>
      </c>
      <c r="C85" s="124" t="s">
        <v>943</v>
      </c>
      <c r="D85" s="19" t="s">
        <v>713</v>
      </c>
      <c r="E85" s="128" t="s">
        <v>944</v>
      </c>
      <c r="F85" s="124">
        <v>15000</v>
      </c>
      <c r="G85" s="21" t="s">
        <v>620</v>
      </c>
      <c r="H85" s="124" t="s">
        <v>267</v>
      </c>
      <c r="I85" s="124" t="s">
        <v>31</v>
      </c>
      <c r="J85" s="151" t="s">
        <v>945</v>
      </c>
      <c r="K85" s="124"/>
    </row>
    <row r="86" s="75" customFormat="1" ht="125" customHeight="1" spans="1:11">
      <c r="A86" s="16">
        <v>70</v>
      </c>
      <c r="B86" s="128" t="s">
        <v>946</v>
      </c>
      <c r="C86" s="124" t="s">
        <v>947</v>
      </c>
      <c r="D86" s="124" t="s">
        <v>702</v>
      </c>
      <c r="E86" s="128" t="s">
        <v>948</v>
      </c>
      <c r="F86" s="124">
        <v>12000</v>
      </c>
      <c r="G86" s="21" t="s">
        <v>620</v>
      </c>
      <c r="H86" s="124" t="s">
        <v>267</v>
      </c>
      <c r="I86" s="124" t="s">
        <v>31</v>
      </c>
      <c r="J86" s="151" t="s">
        <v>945</v>
      </c>
      <c r="K86" s="124"/>
    </row>
    <row r="87" s="75" customFormat="1" ht="125" customHeight="1" spans="1:11">
      <c r="A87" s="16">
        <v>71</v>
      </c>
      <c r="B87" s="21" t="s">
        <v>949</v>
      </c>
      <c r="C87" s="16" t="s">
        <v>51</v>
      </c>
      <c r="D87" s="19" t="s">
        <v>713</v>
      </c>
      <c r="E87" s="21" t="s">
        <v>950</v>
      </c>
      <c r="F87" s="123">
        <v>600</v>
      </c>
      <c r="G87" s="21" t="s">
        <v>620</v>
      </c>
      <c r="H87" s="16" t="s">
        <v>220</v>
      </c>
      <c r="I87" s="16" t="s">
        <v>31</v>
      </c>
      <c r="J87" s="16" t="s">
        <v>279</v>
      </c>
      <c r="K87" s="16"/>
    </row>
    <row r="88" s="73" customFormat="1" ht="31" customHeight="1" spans="1:11">
      <c r="A88" s="110" t="s">
        <v>305</v>
      </c>
      <c r="B88" s="111" t="s">
        <v>306</v>
      </c>
      <c r="C88" s="112">
        <f>C89+C93+C103</f>
        <v>16</v>
      </c>
      <c r="D88" s="110"/>
      <c r="E88" s="111"/>
      <c r="F88" s="112">
        <f>F89+F93+F103</f>
        <v>92143</v>
      </c>
      <c r="G88" s="113"/>
      <c r="H88" s="114"/>
      <c r="I88" s="114"/>
      <c r="J88" s="114"/>
      <c r="K88" s="114"/>
    </row>
    <row r="89" s="74" customFormat="1" ht="34" customHeight="1" spans="1:238">
      <c r="A89" s="115" t="s">
        <v>23</v>
      </c>
      <c r="B89" s="116" t="s">
        <v>307</v>
      </c>
      <c r="C89" s="117">
        <f>A92-A87</f>
        <v>3</v>
      </c>
      <c r="D89" s="19"/>
      <c r="E89" s="118"/>
      <c r="F89" s="119">
        <f>SUM(F90:F92)</f>
        <v>37250</v>
      </c>
      <c r="G89" s="118"/>
      <c r="H89" s="120"/>
      <c r="I89" s="141"/>
      <c r="J89" s="141"/>
      <c r="K89" s="120"/>
      <c r="L89" s="142"/>
      <c r="M89" s="143"/>
      <c r="N89" s="143"/>
      <c r="O89" s="143"/>
      <c r="P89" s="143"/>
      <c r="Q89" s="143"/>
      <c r="R89" s="143"/>
      <c r="S89" s="143"/>
      <c r="T89" s="143"/>
      <c r="HV89" s="143"/>
      <c r="HW89" s="143"/>
      <c r="HX89" s="143"/>
      <c r="HY89" s="143"/>
      <c r="HZ89" s="143"/>
      <c r="IA89" s="143"/>
      <c r="IB89" s="143"/>
      <c r="IC89" s="143"/>
      <c r="ID89" s="143"/>
    </row>
    <row r="90" s="75" customFormat="1" ht="301" customHeight="1" spans="1:11">
      <c r="A90" s="16">
        <v>72</v>
      </c>
      <c r="B90" s="21" t="s">
        <v>951</v>
      </c>
      <c r="C90" s="16" t="s">
        <v>933</v>
      </c>
      <c r="D90" s="16" t="s">
        <v>709</v>
      </c>
      <c r="E90" s="21" t="s">
        <v>952</v>
      </c>
      <c r="F90" s="16">
        <v>6250</v>
      </c>
      <c r="G90" s="153" t="s">
        <v>953</v>
      </c>
      <c r="H90" s="16" t="s">
        <v>311</v>
      </c>
      <c r="I90" s="120" t="s">
        <v>237</v>
      </c>
      <c r="J90" s="17" t="s">
        <v>636</v>
      </c>
      <c r="K90" s="115"/>
    </row>
    <row r="91" s="77" customFormat="1" ht="155" customHeight="1" spans="1:11">
      <c r="A91" s="16">
        <v>73</v>
      </c>
      <c r="B91" s="21" t="s">
        <v>954</v>
      </c>
      <c r="C91" s="16" t="s">
        <v>73</v>
      </c>
      <c r="D91" s="16" t="s">
        <v>955</v>
      </c>
      <c r="E91" s="21" t="s">
        <v>956</v>
      </c>
      <c r="F91" s="16">
        <v>8000</v>
      </c>
      <c r="G91" s="153" t="s">
        <v>953</v>
      </c>
      <c r="H91" s="16" t="s">
        <v>311</v>
      </c>
      <c r="I91" s="120" t="s">
        <v>237</v>
      </c>
      <c r="J91" s="17" t="s">
        <v>957</v>
      </c>
      <c r="K91" s="115"/>
    </row>
    <row r="92" s="83" customFormat="1" ht="118" customHeight="1" spans="1:11">
      <c r="A92" s="16">
        <v>74</v>
      </c>
      <c r="B92" s="21" t="s">
        <v>958</v>
      </c>
      <c r="C92" s="16" t="s">
        <v>959</v>
      </c>
      <c r="D92" s="16" t="s">
        <v>709</v>
      </c>
      <c r="E92" s="21" t="s">
        <v>960</v>
      </c>
      <c r="F92" s="16">
        <v>23000</v>
      </c>
      <c r="G92" s="153" t="s">
        <v>961</v>
      </c>
      <c r="H92" s="16" t="s">
        <v>635</v>
      </c>
      <c r="I92" s="120" t="s">
        <v>237</v>
      </c>
      <c r="J92" s="17" t="s">
        <v>636</v>
      </c>
      <c r="K92" s="115"/>
    </row>
    <row r="93" s="74" customFormat="1" ht="34" customHeight="1" spans="1:238">
      <c r="A93" s="115" t="s">
        <v>48</v>
      </c>
      <c r="B93" s="116" t="s">
        <v>313</v>
      </c>
      <c r="C93" s="117">
        <f>A102-A92</f>
        <v>9</v>
      </c>
      <c r="D93" s="19"/>
      <c r="E93" s="118"/>
      <c r="F93" s="119">
        <f>SUM(F94:F102)</f>
        <v>32217</v>
      </c>
      <c r="G93" s="118"/>
      <c r="H93" s="120"/>
      <c r="I93" s="141"/>
      <c r="J93" s="141"/>
      <c r="K93" s="120"/>
      <c r="L93" s="142"/>
      <c r="M93" s="143"/>
      <c r="N93" s="143"/>
      <c r="O93" s="143"/>
      <c r="P93" s="143"/>
      <c r="Q93" s="143"/>
      <c r="R93" s="143"/>
      <c r="S93" s="143"/>
      <c r="T93" s="143"/>
      <c r="HV93" s="143"/>
      <c r="HW93" s="143"/>
      <c r="HX93" s="143"/>
      <c r="HY93" s="143"/>
      <c r="HZ93" s="143"/>
      <c r="IA93" s="143"/>
      <c r="IB93" s="143"/>
      <c r="IC93" s="143"/>
      <c r="ID93" s="143"/>
    </row>
    <row r="94" s="75" customFormat="1" ht="71" customHeight="1" spans="1:11">
      <c r="A94" s="16">
        <v>75</v>
      </c>
      <c r="B94" s="21" t="s">
        <v>962</v>
      </c>
      <c r="C94" s="16" t="s">
        <v>73</v>
      </c>
      <c r="D94" s="16" t="s">
        <v>702</v>
      </c>
      <c r="E94" s="21" t="s">
        <v>963</v>
      </c>
      <c r="F94" s="16">
        <v>6047</v>
      </c>
      <c r="G94" s="153" t="s">
        <v>964</v>
      </c>
      <c r="H94" s="16" t="s">
        <v>645</v>
      </c>
      <c r="I94" s="120" t="s">
        <v>237</v>
      </c>
      <c r="J94" s="17" t="s">
        <v>965</v>
      </c>
      <c r="K94" s="115"/>
    </row>
    <row r="95" s="77" customFormat="1" ht="71" customHeight="1" spans="1:11">
      <c r="A95" s="16">
        <v>76</v>
      </c>
      <c r="B95" s="21" t="s">
        <v>966</v>
      </c>
      <c r="C95" s="16" t="s">
        <v>967</v>
      </c>
      <c r="D95" s="16" t="s">
        <v>713</v>
      </c>
      <c r="E95" s="21" t="s">
        <v>968</v>
      </c>
      <c r="F95" s="17">
        <v>500</v>
      </c>
      <c r="G95" s="153" t="s">
        <v>969</v>
      </c>
      <c r="H95" s="16" t="s">
        <v>645</v>
      </c>
      <c r="I95" s="120" t="s">
        <v>237</v>
      </c>
      <c r="J95" s="17" t="s">
        <v>965</v>
      </c>
      <c r="K95" s="115"/>
    </row>
    <row r="96" s="75" customFormat="1" ht="71" customHeight="1" spans="1:11">
      <c r="A96" s="16">
        <v>77</v>
      </c>
      <c r="B96" s="21" t="s">
        <v>970</v>
      </c>
      <c r="C96" s="16" t="s">
        <v>971</v>
      </c>
      <c r="D96" s="16" t="s">
        <v>713</v>
      </c>
      <c r="E96" s="21" t="s">
        <v>972</v>
      </c>
      <c r="F96" s="16">
        <v>600</v>
      </c>
      <c r="G96" s="153" t="s">
        <v>973</v>
      </c>
      <c r="H96" s="16" t="s">
        <v>645</v>
      </c>
      <c r="I96" s="120" t="s">
        <v>237</v>
      </c>
      <c r="J96" s="17" t="s">
        <v>974</v>
      </c>
      <c r="K96" s="115"/>
    </row>
    <row r="97" s="75" customFormat="1" ht="108" customHeight="1" spans="1:11">
      <c r="A97" s="16">
        <v>78</v>
      </c>
      <c r="B97" s="21" t="s">
        <v>975</v>
      </c>
      <c r="C97" s="16" t="s">
        <v>99</v>
      </c>
      <c r="D97" s="16" t="s">
        <v>713</v>
      </c>
      <c r="E97" s="21" t="s">
        <v>976</v>
      </c>
      <c r="F97" s="16">
        <v>9570</v>
      </c>
      <c r="G97" s="122" t="s">
        <v>977</v>
      </c>
      <c r="H97" s="16" t="s">
        <v>645</v>
      </c>
      <c r="I97" s="120" t="s">
        <v>237</v>
      </c>
      <c r="J97" s="17" t="s">
        <v>978</v>
      </c>
      <c r="K97" s="115"/>
    </row>
    <row r="98" s="75" customFormat="1" ht="71" customHeight="1" spans="1:11">
      <c r="A98" s="16">
        <v>79</v>
      </c>
      <c r="B98" s="21" t="s">
        <v>979</v>
      </c>
      <c r="C98" s="16" t="s">
        <v>980</v>
      </c>
      <c r="D98" s="16" t="s">
        <v>702</v>
      </c>
      <c r="E98" s="21" t="s">
        <v>981</v>
      </c>
      <c r="F98" s="16">
        <v>1500</v>
      </c>
      <c r="G98" s="122" t="s">
        <v>982</v>
      </c>
      <c r="H98" s="16" t="s">
        <v>655</v>
      </c>
      <c r="I98" s="120" t="s">
        <v>237</v>
      </c>
      <c r="J98" s="17" t="s">
        <v>983</v>
      </c>
      <c r="K98" s="115"/>
    </row>
    <row r="99" s="75" customFormat="1" ht="71" customHeight="1" spans="1:11">
      <c r="A99" s="16">
        <v>80</v>
      </c>
      <c r="B99" s="21" t="s">
        <v>984</v>
      </c>
      <c r="C99" s="16" t="s">
        <v>985</v>
      </c>
      <c r="D99" s="16" t="s">
        <v>702</v>
      </c>
      <c r="E99" s="21" t="s">
        <v>986</v>
      </c>
      <c r="F99" s="16">
        <v>7000</v>
      </c>
      <c r="G99" s="122" t="s">
        <v>987</v>
      </c>
      <c r="H99" s="16" t="s">
        <v>655</v>
      </c>
      <c r="I99" s="120" t="s">
        <v>237</v>
      </c>
      <c r="J99" s="17" t="s">
        <v>983</v>
      </c>
      <c r="K99" s="115"/>
    </row>
    <row r="100" s="75" customFormat="1" ht="71" customHeight="1" spans="1:11">
      <c r="A100" s="16">
        <v>81</v>
      </c>
      <c r="B100" s="21" t="s">
        <v>988</v>
      </c>
      <c r="C100" s="16" t="s">
        <v>989</v>
      </c>
      <c r="D100" s="16" t="s">
        <v>713</v>
      </c>
      <c r="E100" s="150" t="s">
        <v>990</v>
      </c>
      <c r="F100" s="16">
        <v>5000</v>
      </c>
      <c r="G100" s="122" t="s">
        <v>991</v>
      </c>
      <c r="H100" s="16" t="s">
        <v>655</v>
      </c>
      <c r="I100" s="120" t="s">
        <v>237</v>
      </c>
      <c r="J100" s="17" t="s">
        <v>983</v>
      </c>
      <c r="K100" s="115"/>
    </row>
    <row r="101" s="75" customFormat="1" ht="71" customHeight="1" spans="1:11">
      <c r="A101" s="16">
        <v>82</v>
      </c>
      <c r="B101" s="21" t="s">
        <v>992</v>
      </c>
      <c r="C101" s="16" t="s">
        <v>993</v>
      </c>
      <c r="D101" s="16" t="s">
        <v>713</v>
      </c>
      <c r="E101" s="21" t="s">
        <v>994</v>
      </c>
      <c r="F101" s="16">
        <v>1000</v>
      </c>
      <c r="G101" s="122" t="s">
        <v>995</v>
      </c>
      <c r="H101" s="16" t="s">
        <v>655</v>
      </c>
      <c r="I101" s="120" t="s">
        <v>237</v>
      </c>
      <c r="J101" s="17" t="s">
        <v>983</v>
      </c>
      <c r="K101" s="115"/>
    </row>
    <row r="102" s="75" customFormat="1" ht="71" customHeight="1" spans="1:11">
      <c r="A102" s="16">
        <v>83</v>
      </c>
      <c r="B102" s="21" t="s">
        <v>996</v>
      </c>
      <c r="C102" s="16" t="s">
        <v>993</v>
      </c>
      <c r="D102" s="16" t="s">
        <v>713</v>
      </c>
      <c r="E102" s="21" t="s">
        <v>997</v>
      </c>
      <c r="F102" s="16">
        <v>1000</v>
      </c>
      <c r="G102" s="122" t="s">
        <v>998</v>
      </c>
      <c r="H102" s="16" t="s">
        <v>655</v>
      </c>
      <c r="I102" s="120" t="s">
        <v>237</v>
      </c>
      <c r="J102" s="17" t="s">
        <v>983</v>
      </c>
      <c r="K102" s="115"/>
    </row>
    <row r="103" s="74" customFormat="1" ht="34" customHeight="1" spans="1:238">
      <c r="A103" s="115" t="s">
        <v>70</v>
      </c>
      <c r="B103" s="116" t="s">
        <v>661</v>
      </c>
      <c r="C103" s="117">
        <f>A107-A102</f>
        <v>4</v>
      </c>
      <c r="D103" s="19"/>
      <c r="E103" s="118"/>
      <c r="F103" s="119">
        <f>SUM(F104:F107)</f>
        <v>22676</v>
      </c>
      <c r="G103" s="118"/>
      <c r="H103" s="120"/>
      <c r="I103" s="141"/>
      <c r="J103" s="141"/>
      <c r="K103" s="120"/>
      <c r="L103" s="142"/>
      <c r="M103" s="143"/>
      <c r="N103" s="143"/>
      <c r="O103" s="143"/>
      <c r="P103" s="143"/>
      <c r="Q103" s="143"/>
      <c r="R103" s="143"/>
      <c r="S103" s="143"/>
      <c r="T103" s="143"/>
      <c r="HV103" s="143"/>
      <c r="HW103" s="143"/>
      <c r="HX103" s="143"/>
      <c r="HY103" s="143"/>
      <c r="HZ103" s="143"/>
      <c r="IA103" s="143"/>
      <c r="IB103" s="143"/>
      <c r="IC103" s="143"/>
      <c r="ID103" s="143"/>
    </row>
    <row r="104" s="75" customFormat="1" ht="242" customHeight="1" spans="1:11">
      <c r="A104" s="16">
        <v>84</v>
      </c>
      <c r="B104" s="21" t="s">
        <v>999</v>
      </c>
      <c r="C104" s="16" t="s">
        <v>99</v>
      </c>
      <c r="D104" s="16" t="s">
        <v>709</v>
      </c>
      <c r="E104" s="21" t="s">
        <v>1000</v>
      </c>
      <c r="F104" s="16">
        <v>12000</v>
      </c>
      <c r="G104" s="153" t="s">
        <v>1001</v>
      </c>
      <c r="H104" s="16" t="s">
        <v>1002</v>
      </c>
      <c r="I104" s="17" t="s">
        <v>371</v>
      </c>
      <c r="J104" s="17" t="s">
        <v>1003</v>
      </c>
      <c r="K104" s="115"/>
    </row>
    <row r="105" s="75" customFormat="1" ht="104" customHeight="1" spans="1:11">
      <c r="A105" s="16">
        <v>85</v>
      </c>
      <c r="B105" s="128" t="s">
        <v>1004</v>
      </c>
      <c r="C105" s="124" t="s">
        <v>1005</v>
      </c>
      <c r="D105" s="16" t="s">
        <v>1006</v>
      </c>
      <c r="E105" s="154" t="s">
        <v>1007</v>
      </c>
      <c r="F105" s="16">
        <v>1290</v>
      </c>
      <c r="G105" s="148" t="s">
        <v>1008</v>
      </c>
      <c r="H105" s="124" t="s">
        <v>685</v>
      </c>
      <c r="I105" s="157" t="s">
        <v>167</v>
      </c>
      <c r="J105" s="17" t="s">
        <v>681</v>
      </c>
      <c r="K105" s="115"/>
    </row>
    <row r="106" s="75" customFormat="1" ht="104" customHeight="1" spans="1:11">
      <c r="A106" s="16">
        <v>86</v>
      </c>
      <c r="B106" s="128" t="s">
        <v>1009</v>
      </c>
      <c r="C106" s="124" t="s">
        <v>41</v>
      </c>
      <c r="D106" s="16" t="s">
        <v>702</v>
      </c>
      <c r="E106" s="154" t="s">
        <v>1010</v>
      </c>
      <c r="F106" s="16">
        <v>6230</v>
      </c>
      <c r="G106" s="155" t="s">
        <v>728</v>
      </c>
      <c r="H106" s="124" t="s">
        <v>770</v>
      </c>
      <c r="I106" s="157" t="s">
        <v>167</v>
      </c>
      <c r="J106" s="125" t="s">
        <v>47</v>
      </c>
      <c r="K106" s="115"/>
    </row>
    <row r="107" s="75" customFormat="1" ht="104" customHeight="1" spans="1:11">
      <c r="A107" s="16">
        <v>87</v>
      </c>
      <c r="B107" s="128" t="s">
        <v>1011</v>
      </c>
      <c r="C107" s="124" t="s">
        <v>41</v>
      </c>
      <c r="D107" s="16" t="s">
        <v>702</v>
      </c>
      <c r="E107" s="154" t="s">
        <v>1012</v>
      </c>
      <c r="F107" s="16">
        <v>3156</v>
      </c>
      <c r="G107" s="155" t="s">
        <v>728</v>
      </c>
      <c r="H107" s="124" t="s">
        <v>770</v>
      </c>
      <c r="I107" s="157" t="s">
        <v>167</v>
      </c>
      <c r="J107" s="125" t="s">
        <v>47</v>
      </c>
      <c r="K107" s="115"/>
    </row>
    <row r="108" s="73" customFormat="1" ht="31" customHeight="1" spans="1:11">
      <c r="A108" s="110" t="s">
        <v>331</v>
      </c>
      <c r="B108" s="111" t="s">
        <v>332</v>
      </c>
      <c r="C108" s="112">
        <f>C109+C111</f>
        <v>2</v>
      </c>
      <c r="D108" s="110"/>
      <c r="E108" s="111"/>
      <c r="F108" s="112">
        <f>F109+F111</f>
        <v>41276</v>
      </c>
      <c r="G108" s="113"/>
      <c r="H108" s="114"/>
      <c r="I108" s="114"/>
      <c r="J108" s="114"/>
      <c r="K108" s="114"/>
    </row>
    <row r="109" s="74" customFormat="1" ht="34" customHeight="1" spans="1:238">
      <c r="A109" s="115" t="s">
        <v>23</v>
      </c>
      <c r="B109" s="116" t="s">
        <v>333</v>
      </c>
      <c r="C109" s="117">
        <f>A110-A107</f>
        <v>1</v>
      </c>
      <c r="D109" s="19"/>
      <c r="E109" s="118"/>
      <c r="F109" s="119">
        <f>F110</f>
        <v>6276</v>
      </c>
      <c r="G109" s="118"/>
      <c r="H109" s="120"/>
      <c r="I109" s="141"/>
      <c r="J109" s="141"/>
      <c r="K109" s="120"/>
      <c r="L109" s="142"/>
      <c r="M109" s="143"/>
      <c r="N109" s="143"/>
      <c r="O109" s="143"/>
      <c r="P109" s="143"/>
      <c r="Q109" s="143"/>
      <c r="R109" s="143"/>
      <c r="S109" s="143"/>
      <c r="T109" s="143"/>
      <c r="HV109" s="143"/>
      <c r="HW109" s="143"/>
      <c r="HX109" s="143"/>
      <c r="HY109" s="143"/>
      <c r="HZ109" s="143"/>
      <c r="IA109" s="143"/>
      <c r="IB109" s="143"/>
      <c r="IC109" s="143"/>
      <c r="ID109" s="143"/>
    </row>
    <row r="110" s="75" customFormat="1" ht="138" customHeight="1" spans="1:11">
      <c r="A110" s="16">
        <v>88</v>
      </c>
      <c r="B110" s="128" t="s">
        <v>1013</v>
      </c>
      <c r="C110" s="124" t="s">
        <v>1014</v>
      </c>
      <c r="D110" s="16" t="s">
        <v>702</v>
      </c>
      <c r="E110" s="154" t="s">
        <v>1015</v>
      </c>
      <c r="F110" s="16">
        <v>6276</v>
      </c>
      <c r="G110" s="155" t="s">
        <v>728</v>
      </c>
      <c r="H110" s="124" t="s">
        <v>1016</v>
      </c>
      <c r="I110" s="157" t="s">
        <v>167</v>
      </c>
      <c r="J110" s="125" t="s">
        <v>47</v>
      </c>
      <c r="K110" s="115"/>
    </row>
    <row r="111" s="74" customFormat="1" ht="34" customHeight="1" spans="1:238">
      <c r="A111" s="115" t="s">
        <v>48</v>
      </c>
      <c r="B111" s="116" t="s">
        <v>692</v>
      </c>
      <c r="C111" s="117">
        <f>A112-A110</f>
        <v>1</v>
      </c>
      <c r="D111" s="19"/>
      <c r="E111" s="118"/>
      <c r="F111" s="119">
        <f>F112</f>
        <v>35000</v>
      </c>
      <c r="G111" s="118"/>
      <c r="H111" s="120"/>
      <c r="I111" s="141"/>
      <c r="J111" s="141"/>
      <c r="K111" s="120"/>
      <c r="L111" s="142"/>
      <c r="M111" s="143"/>
      <c r="N111" s="143"/>
      <c r="O111" s="143"/>
      <c r="P111" s="143"/>
      <c r="Q111" s="143"/>
      <c r="R111" s="143"/>
      <c r="S111" s="143"/>
      <c r="T111" s="143"/>
      <c r="HV111" s="143"/>
      <c r="HW111" s="143"/>
      <c r="HX111" s="143"/>
      <c r="HY111" s="143"/>
      <c r="HZ111" s="143"/>
      <c r="IA111" s="143"/>
      <c r="IB111" s="143"/>
      <c r="IC111" s="143"/>
      <c r="ID111" s="143"/>
    </row>
    <row r="112" s="74" customFormat="1" ht="100" customHeight="1" spans="1:232">
      <c r="A112" s="16">
        <v>89</v>
      </c>
      <c r="B112" s="21" t="s">
        <v>1017</v>
      </c>
      <c r="C112" s="16" t="s">
        <v>85</v>
      </c>
      <c r="D112" s="19" t="s">
        <v>1018</v>
      </c>
      <c r="E112" s="121" t="s">
        <v>1019</v>
      </c>
      <c r="F112" s="123">
        <v>35000</v>
      </c>
      <c r="G112" s="122" t="s">
        <v>1020</v>
      </c>
      <c r="H112" s="156" t="s">
        <v>1021</v>
      </c>
      <c r="I112" s="16" t="s">
        <v>77</v>
      </c>
      <c r="J112" s="16" t="s">
        <v>1022</v>
      </c>
      <c r="K112" s="19"/>
      <c r="L112" s="143"/>
      <c r="M112" s="143"/>
      <c r="N112" s="143"/>
      <c r="HP112" s="143"/>
      <c r="HQ112" s="143"/>
      <c r="HR112" s="143"/>
      <c r="HS112" s="143"/>
      <c r="HT112" s="143"/>
      <c r="HU112" s="143"/>
      <c r="HV112" s="143"/>
      <c r="HW112" s="143"/>
      <c r="HX112" s="143"/>
    </row>
  </sheetData>
  <autoFilter xmlns:etc="http://www.wps.cn/officeDocument/2017/etCustomData" ref="A4:IG112" etc:filterBottomFollowUsedRange="0">
    <extLst/>
  </autoFilter>
  <mergeCells count="12">
    <mergeCell ref="A2:K2"/>
    <mergeCell ref="A3:A4"/>
    <mergeCell ref="B3:B4"/>
    <mergeCell ref="C3:C4"/>
    <mergeCell ref="D3:D4"/>
    <mergeCell ref="E3:E4"/>
    <mergeCell ref="F3:F4"/>
    <mergeCell ref="G3:G4"/>
    <mergeCell ref="H3:H4"/>
    <mergeCell ref="I3:I4"/>
    <mergeCell ref="J3:J4"/>
    <mergeCell ref="K3:K4"/>
  </mergeCells>
  <conditionalFormatting sqref="B71">
    <cfRule type="duplicateValues" dxfId="0" priority="1"/>
    <cfRule type="duplicateValues" dxfId="1" priority="2"/>
  </conditionalFormatting>
  <printOptions horizontalCentered="1"/>
  <pageMargins left="0.279166666666667" right="0.279166666666667" top="0.590277777777778" bottom="0.940277777777778" header="0.511805555555556" footer="0.708333333333333"/>
  <pageSetup paperSize="8" scale="68" fitToHeight="0" orientation="landscape" useFirstPageNumber="1" horizontalDpi="1200" verticalDpi="1200"/>
  <headerFooter alignWithMargins="0" scaleWithDoc="0">
    <oddFooter>&amp;C第 &amp;P 页，共 &amp;N 页</oddFooter>
  </headerFooter>
  <colBreaks count="1" manualBreakCount="1">
    <brk id="1" max="111" man="1"/>
  </col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B1:J21"/>
  <sheetViews>
    <sheetView workbookViewId="0">
      <selection activeCell="B10" sqref="B10"/>
    </sheetView>
  </sheetViews>
  <sheetFormatPr defaultColWidth="8.8" defaultRowHeight="15.6"/>
  <cols>
    <col min="2" max="2" width="21.2" customWidth="1"/>
    <col min="3" max="3" width="15.9" customWidth="1"/>
    <col min="4" max="4" width="23.1" customWidth="1"/>
    <col min="5" max="5" width="23.5" customWidth="1"/>
    <col min="6" max="6" width="4.7" customWidth="1"/>
    <col min="9" max="9" width="11.1" customWidth="1"/>
    <col min="10" max="10" width="11.2" customWidth="1"/>
  </cols>
  <sheetData>
    <row r="1" ht="27" customHeight="1" spans="2:5">
      <c r="B1" s="40" t="s">
        <v>1023</v>
      </c>
      <c r="C1" s="40"/>
      <c r="D1" s="40"/>
      <c r="E1" s="40"/>
    </row>
    <row r="2" s="38" customFormat="1" ht="28" customHeight="1" spans="2:5">
      <c r="B2" s="41" t="s">
        <v>1024</v>
      </c>
      <c r="C2" s="42" t="s">
        <v>1025</v>
      </c>
      <c r="D2" s="42" t="s">
        <v>1026</v>
      </c>
      <c r="E2" s="43" t="s">
        <v>1027</v>
      </c>
    </row>
    <row r="3" s="39" customFormat="1" ht="21" customHeight="1" spans="2:10">
      <c r="B3" s="44" t="s">
        <v>1028</v>
      </c>
      <c r="C3" s="45">
        <v>288</v>
      </c>
      <c r="D3" s="46">
        <v>6146446</v>
      </c>
      <c r="E3" s="47">
        <v>1325044</v>
      </c>
      <c r="F3" s="38"/>
      <c r="I3" s="38"/>
      <c r="J3" s="38"/>
    </row>
    <row r="4" s="38" customFormat="1" ht="18" customHeight="1" spans="2:5">
      <c r="B4" s="48" t="s">
        <v>1029</v>
      </c>
      <c r="C4" s="45">
        <v>50</v>
      </c>
      <c r="D4" s="46">
        <v>1086514</v>
      </c>
      <c r="E4" s="47">
        <v>265033</v>
      </c>
    </row>
    <row r="5" s="38" customFormat="1" ht="17" customHeight="1" spans="2:5">
      <c r="B5" s="48" t="s">
        <v>1030</v>
      </c>
      <c r="C5" s="45">
        <v>109</v>
      </c>
      <c r="D5" s="46">
        <v>2732849</v>
      </c>
      <c r="E5" s="47">
        <v>1060011</v>
      </c>
    </row>
    <row r="6" s="38" customFormat="1" ht="20" customHeight="1" spans="2:5">
      <c r="B6" s="49" t="s">
        <v>1031</v>
      </c>
      <c r="C6" s="50">
        <v>129</v>
      </c>
      <c r="D6" s="51">
        <v>2327083</v>
      </c>
      <c r="E6" s="52"/>
    </row>
    <row r="7" s="38" customFormat="1" ht="31" customHeight="1" spans="2:5">
      <c r="B7" s="41" t="s">
        <v>355</v>
      </c>
      <c r="C7" s="42" t="s">
        <v>1025</v>
      </c>
      <c r="D7" s="53" t="s">
        <v>1026</v>
      </c>
      <c r="E7" s="54" t="s">
        <v>1032</v>
      </c>
    </row>
    <row r="8" s="38" customFormat="1" ht="21" customHeight="1" spans="2:5">
      <c r="B8" s="44" t="s">
        <v>1028</v>
      </c>
      <c r="C8" s="45">
        <f>C13+C14+C15</f>
        <v>217</v>
      </c>
      <c r="D8" s="46">
        <f>D13+D14+D15</f>
        <v>5461442.24</v>
      </c>
      <c r="E8" s="46">
        <f>E13+E14+E15</f>
        <v>1009090.99</v>
      </c>
    </row>
    <row r="9" s="38" customFormat="1" ht="21" customHeight="1" spans="2:5">
      <c r="B9" s="55" t="s">
        <v>22</v>
      </c>
      <c r="C9" s="56">
        <f>续建!C6+新开工!C6+加快前期!C6</f>
        <v>90</v>
      </c>
      <c r="D9" s="57">
        <f>续建!F6+新开工!F6+加快前期!F6</f>
        <v>1539731.33</v>
      </c>
      <c r="E9" s="58">
        <f>续建!H6+新开工!H6</f>
        <v>261134.25</v>
      </c>
    </row>
    <row r="10" s="38" customFormat="1" ht="21" customHeight="1" spans="2:5">
      <c r="B10" s="55" t="s">
        <v>178</v>
      </c>
      <c r="C10" s="56">
        <f>续建!C37+新开工!C37+加快前期!C51</f>
        <v>90</v>
      </c>
      <c r="D10" s="57">
        <f>续建!F37+新开工!F37+加快前期!F51</f>
        <v>3446619.74</v>
      </c>
      <c r="E10" s="58">
        <f>续建!H37+新开工!H37</f>
        <v>598630.74</v>
      </c>
    </row>
    <row r="11" s="38" customFormat="1" ht="21" customHeight="1" spans="2:5">
      <c r="B11" s="55" t="s">
        <v>306</v>
      </c>
      <c r="C11" s="56">
        <f>续建!C65+新开工!C77+加快前期!C88</f>
        <v>30</v>
      </c>
      <c r="D11" s="57">
        <f>续建!F65+新开工!F77+加快前期!F88</f>
        <v>200428</v>
      </c>
      <c r="E11" s="58">
        <f>续建!H65+新开工!H77</f>
        <v>75800</v>
      </c>
    </row>
    <row r="12" s="38" customFormat="1" ht="21" customHeight="1" spans="2:5">
      <c r="B12" s="55" t="s">
        <v>332</v>
      </c>
      <c r="C12" s="56">
        <f>续建!C72+新开工!C91+加快前期!C108</f>
        <v>7</v>
      </c>
      <c r="D12" s="57">
        <f>续建!F72+新开工!F91+加快前期!F108</f>
        <v>274663.17</v>
      </c>
      <c r="E12" s="58">
        <f>续建!H72+新开工!H91</f>
        <v>73526</v>
      </c>
    </row>
    <row r="13" s="38" customFormat="1" ht="19" customHeight="1" spans="2:5">
      <c r="B13" s="59" t="s">
        <v>1029</v>
      </c>
      <c r="C13" s="60">
        <f>续建!C5</f>
        <v>55</v>
      </c>
      <c r="D13" s="61">
        <f>续建!F5</f>
        <v>1423670.25</v>
      </c>
      <c r="E13" s="62">
        <f>续建!H5</f>
        <v>375006</v>
      </c>
    </row>
    <row r="14" s="38" customFormat="1" ht="21" customHeight="1" spans="2:5">
      <c r="B14" s="63" t="s">
        <v>1030</v>
      </c>
      <c r="C14" s="64">
        <f>新开工!C5</f>
        <v>73</v>
      </c>
      <c r="D14" s="61">
        <f>新开工!F5</f>
        <v>2198211.99</v>
      </c>
      <c r="E14" s="62">
        <f>新开工!H5</f>
        <v>634084.99</v>
      </c>
    </row>
    <row r="15" s="38" customFormat="1" ht="24" customHeight="1" spans="2:5">
      <c r="B15" s="65" t="s">
        <v>1031</v>
      </c>
      <c r="C15" s="66">
        <f>加快前期!C5</f>
        <v>89</v>
      </c>
      <c r="D15" s="67">
        <f>加快前期!F5</f>
        <v>1839560</v>
      </c>
      <c r="E15" s="68"/>
    </row>
    <row r="16" ht="12" customHeight="1" spans="4:5">
      <c r="D16" s="69"/>
      <c r="E16" s="69"/>
    </row>
    <row r="17" spans="2:5">
      <c r="B17" s="41" t="s">
        <v>1033</v>
      </c>
      <c r="C17" s="42" t="s">
        <v>1025</v>
      </c>
      <c r="D17" s="53" t="s">
        <v>1026</v>
      </c>
      <c r="E17" s="54" t="s">
        <v>1034</v>
      </c>
    </row>
    <row r="18" spans="2:5">
      <c r="B18" s="44" t="s">
        <v>1028</v>
      </c>
      <c r="C18" s="45">
        <f>C8-C3</f>
        <v>-71</v>
      </c>
      <c r="D18" s="46">
        <f>D8-D3</f>
        <v>-685003.76</v>
      </c>
      <c r="E18" s="46">
        <f>E8-E3</f>
        <v>-315953.01</v>
      </c>
    </row>
    <row r="19" spans="2:5">
      <c r="B19" s="48" t="s">
        <v>1029</v>
      </c>
      <c r="C19" s="45">
        <f>C13-C4</f>
        <v>5</v>
      </c>
      <c r="D19" s="46">
        <f>D13-D4</f>
        <v>337156.25</v>
      </c>
      <c r="E19" s="46">
        <f>E13-E4</f>
        <v>109973</v>
      </c>
    </row>
    <row r="20" spans="2:5">
      <c r="B20" s="48" t="s">
        <v>1030</v>
      </c>
      <c r="C20" s="45">
        <f>C14-C5</f>
        <v>-36</v>
      </c>
      <c r="D20" s="46">
        <f>D14-D5</f>
        <v>-534637.01</v>
      </c>
      <c r="E20" s="46">
        <f>E14-E5</f>
        <v>-425926.01</v>
      </c>
    </row>
    <row r="21" spans="2:5">
      <c r="B21" s="49" t="s">
        <v>1031</v>
      </c>
      <c r="C21" s="50">
        <f>C15-C6</f>
        <v>-40</v>
      </c>
      <c r="D21" s="51">
        <f>D15-D6</f>
        <v>-487523</v>
      </c>
      <c r="E21" s="52"/>
    </row>
  </sheetData>
  <mergeCells count="1">
    <mergeCell ref="B1:E1"/>
  </mergeCells>
  <pageMargins left="0.75" right="0.75" top="1" bottom="1" header="0.5" footer="0.5"/>
  <pageSetup paperSize="9" orientation="landscape"/>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IT23"/>
  <sheetViews>
    <sheetView workbookViewId="0">
      <selection activeCell="E3" sqref="E3"/>
    </sheetView>
  </sheetViews>
  <sheetFormatPr defaultColWidth="37.875" defaultRowHeight="13.2"/>
  <cols>
    <col min="1" max="1" width="5.9" style="5" customWidth="1"/>
    <col min="2" max="2" width="9.9" style="6" customWidth="1"/>
    <col min="3" max="3" width="9.4" style="6" customWidth="1"/>
    <col min="4" max="4" width="39.4" style="6" customWidth="1"/>
    <col min="5" max="5" width="55" style="7" customWidth="1"/>
    <col min="6" max="6" width="11.9" style="7" customWidth="1"/>
    <col min="7" max="7" width="17" style="7" customWidth="1"/>
    <col min="8" max="8" width="9.4" style="7" customWidth="1"/>
    <col min="9" max="10" width="5.9" style="7" customWidth="1"/>
    <col min="11" max="11" width="10.9" style="8" customWidth="1"/>
    <col min="12" max="252" width="5.9" style="9" customWidth="1"/>
    <col min="253" max="254" width="5.9" style="10" customWidth="1"/>
    <col min="255" max="16384" width="37.875" style="10"/>
  </cols>
  <sheetData>
    <row r="1" s="1" customFormat="1" ht="30" customHeight="1" spans="1:254">
      <c r="A1" s="11" t="s">
        <v>1035</v>
      </c>
      <c r="B1" s="12"/>
      <c r="C1" s="12"/>
      <c r="D1" s="12"/>
      <c r="E1" s="12"/>
      <c r="F1" s="12"/>
      <c r="G1" s="12"/>
      <c r="H1" s="12"/>
      <c r="I1" s="12"/>
      <c r="J1" s="12"/>
      <c r="K1" s="12"/>
      <c r="IS1" s="37"/>
      <c r="IT1" s="37"/>
    </row>
    <row r="2" s="2" customFormat="1" ht="69" customHeight="1" spans="1:254">
      <c r="A2" s="13" t="s">
        <v>2</v>
      </c>
      <c r="B2" s="14" t="s">
        <v>3</v>
      </c>
      <c r="C2" s="14" t="s">
        <v>1036</v>
      </c>
      <c r="D2" s="15" t="s">
        <v>1037</v>
      </c>
      <c r="E2" s="14" t="s">
        <v>1038</v>
      </c>
      <c r="F2" s="14" t="s">
        <v>1039</v>
      </c>
      <c r="G2" s="14" t="s">
        <v>1040</v>
      </c>
      <c r="H2" s="14" t="s">
        <v>1041</v>
      </c>
      <c r="I2" s="14" t="s">
        <v>13</v>
      </c>
      <c r="J2" s="14" t="s">
        <v>1042</v>
      </c>
      <c r="K2" s="36" t="s">
        <v>1043</v>
      </c>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37"/>
      <c r="IT2" s="37"/>
    </row>
    <row r="3" s="1" customFormat="1" ht="124" customHeight="1" spans="1:254">
      <c r="A3" s="16">
        <v>1</v>
      </c>
      <c r="B3" s="16" t="s">
        <v>1044</v>
      </c>
      <c r="C3" s="17">
        <v>50000</v>
      </c>
      <c r="D3" s="17" t="s">
        <v>1045</v>
      </c>
      <c r="E3" s="18" t="s">
        <v>1046</v>
      </c>
      <c r="F3" s="17" t="s">
        <v>1047</v>
      </c>
      <c r="G3" s="18" t="s">
        <v>1048</v>
      </c>
      <c r="H3" s="19" t="s">
        <v>1049</v>
      </c>
      <c r="I3" s="19" t="s">
        <v>1050</v>
      </c>
      <c r="J3" s="19" t="s">
        <v>1051</v>
      </c>
      <c r="K3" s="17" t="s">
        <v>1052</v>
      </c>
      <c r="IS3" s="37"/>
      <c r="IT3" s="37"/>
    </row>
    <row r="4" s="1" customFormat="1" ht="122" customHeight="1" spans="1:254">
      <c r="A4" s="16">
        <v>2</v>
      </c>
      <c r="B4" s="20" t="s">
        <v>1053</v>
      </c>
      <c r="C4" s="20">
        <v>50000</v>
      </c>
      <c r="D4" s="21" t="s">
        <v>1054</v>
      </c>
      <c r="E4" s="22" t="s">
        <v>1055</v>
      </c>
      <c r="F4" s="23" t="s">
        <v>1056</v>
      </c>
      <c r="G4" s="24" t="s">
        <v>1057</v>
      </c>
      <c r="H4" s="20" t="s">
        <v>1058</v>
      </c>
      <c r="I4" s="20" t="s">
        <v>1059</v>
      </c>
      <c r="J4" s="20" t="s">
        <v>461</v>
      </c>
      <c r="K4" s="20" t="s">
        <v>1060</v>
      </c>
      <c r="IS4" s="37"/>
      <c r="IT4" s="37"/>
    </row>
    <row r="5" s="1" customFormat="1" ht="107" customHeight="1" spans="1:254">
      <c r="A5" s="16">
        <v>3</v>
      </c>
      <c r="B5" s="25"/>
      <c r="C5" s="25"/>
      <c r="D5" s="21" t="s">
        <v>1061</v>
      </c>
      <c r="E5" s="26"/>
      <c r="F5" s="27"/>
      <c r="G5" s="28"/>
      <c r="H5" s="25"/>
      <c r="I5" s="25"/>
      <c r="J5" s="25"/>
      <c r="K5" s="25"/>
      <c r="IS5" s="37"/>
      <c r="IT5" s="37"/>
    </row>
    <row r="6" s="1" customFormat="1" ht="107" customHeight="1" spans="1:254">
      <c r="A6" s="16">
        <v>4</v>
      </c>
      <c r="B6" s="29"/>
      <c r="C6" s="29"/>
      <c r="D6" s="21" t="s">
        <v>1062</v>
      </c>
      <c r="E6" s="30"/>
      <c r="F6" s="31"/>
      <c r="G6" s="32"/>
      <c r="H6" s="29"/>
      <c r="I6" s="29"/>
      <c r="J6" s="29"/>
      <c r="K6" s="29"/>
      <c r="IS6" s="37"/>
      <c r="IT6" s="37"/>
    </row>
    <row r="7" s="1" customFormat="1" ht="128" customHeight="1" spans="1:254">
      <c r="A7" s="16">
        <v>5</v>
      </c>
      <c r="B7" s="16" t="s">
        <v>1063</v>
      </c>
      <c r="C7" s="16">
        <v>10000</v>
      </c>
      <c r="D7" s="21" t="s">
        <v>1064</v>
      </c>
      <c r="E7" s="21" t="s">
        <v>1065</v>
      </c>
      <c r="F7" s="17" t="s">
        <v>1047</v>
      </c>
      <c r="G7" s="18" t="s">
        <v>1066</v>
      </c>
      <c r="H7" s="16" t="s">
        <v>874</v>
      </c>
      <c r="I7" s="16" t="s">
        <v>1067</v>
      </c>
      <c r="J7" s="16" t="s">
        <v>1051</v>
      </c>
      <c r="K7" s="16" t="s">
        <v>1068</v>
      </c>
      <c r="IS7" s="37"/>
      <c r="IT7" s="37"/>
    </row>
    <row r="8" s="1" customFormat="1" ht="329" customHeight="1" spans="1:254">
      <c r="A8" s="16">
        <v>6</v>
      </c>
      <c r="B8" s="16" t="s">
        <v>1069</v>
      </c>
      <c r="C8" s="16">
        <v>4000</v>
      </c>
      <c r="D8" s="16" t="s">
        <v>1070</v>
      </c>
      <c r="E8" s="21" t="s">
        <v>1071</v>
      </c>
      <c r="F8" s="17" t="s">
        <v>1047</v>
      </c>
      <c r="G8" s="18" t="s">
        <v>1072</v>
      </c>
      <c r="H8" s="16" t="s">
        <v>860</v>
      </c>
      <c r="I8" s="16" t="s">
        <v>1059</v>
      </c>
      <c r="J8" s="16" t="s">
        <v>461</v>
      </c>
      <c r="K8" s="16" t="s">
        <v>1060</v>
      </c>
      <c r="IS8" s="37"/>
      <c r="IT8" s="37"/>
    </row>
    <row r="9" s="1" customFormat="1" ht="165" customHeight="1" spans="1:254">
      <c r="A9" s="16">
        <v>7</v>
      </c>
      <c r="B9" s="16" t="s">
        <v>1073</v>
      </c>
      <c r="C9" s="16">
        <v>100000</v>
      </c>
      <c r="D9" s="21" t="s">
        <v>1074</v>
      </c>
      <c r="E9" s="21" t="s">
        <v>1075</v>
      </c>
      <c r="F9" s="17" t="s">
        <v>1047</v>
      </c>
      <c r="G9" s="18" t="s">
        <v>1076</v>
      </c>
      <c r="H9" s="16" t="s">
        <v>1077</v>
      </c>
      <c r="I9" s="16" t="s">
        <v>1067</v>
      </c>
      <c r="J9" s="16" t="s">
        <v>1051</v>
      </c>
      <c r="K9" s="16" t="s">
        <v>1068</v>
      </c>
      <c r="IS9" s="37"/>
      <c r="IT9" s="37"/>
    </row>
    <row r="10" s="1" customFormat="1" ht="72" customHeight="1" spans="1:254">
      <c r="A10" s="16">
        <v>8</v>
      </c>
      <c r="B10" s="16" t="s">
        <v>1078</v>
      </c>
      <c r="C10" s="16" t="s">
        <v>370</v>
      </c>
      <c r="D10" s="21" t="s">
        <v>1079</v>
      </c>
      <c r="E10" s="21" t="s">
        <v>1080</v>
      </c>
      <c r="F10" s="17" t="s">
        <v>1047</v>
      </c>
      <c r="G10" s="18" t="s">
        <v>1081</v>
      </c>
      <c r="H10" s="16" t="s">
        <v>1082</v>
      </c>
      <c r="I10" s="16" t="s">
        <v>1067</v>
      </c>
      <c r="J10" s="16" t="s">
        <v>1051</v>
      </c>
      <c r="K10" s="16" t="s">
        <v>1068</v>
      </c>
      <c r="IS10" s="37"/>
      <c r="IT10" s="37"/>
    </row>
    <row r="11" s="1" customFormat="1" ht="155" customHeight="1" spans="1:254">
      <c r="A11" s="16">
        <v>9</v>
      </c>
      <c r="B11" s="16" t="s">
        <v>1083</v>
      </c>
      <c r="C11" s="16">
        <v>44000</v>
      </c>
      <c r="D11" s="21" t="s">
        <v>1084</v>
      </c>
      <c r="E11" s="21" t="s">
        <v>1085</v>
      </c>
      <c r="F11" s="17" t="s">
        <v>1086</v>
      </c>
      <c r="G11" s="18" t="s">
        <v>1087</v>
      </c>
      <c r="H11" s="16" t="s">
        <v>1088</v>
      </c>
      <c r="I11" s="16" t="s">
        <v>1067</v>
      </c>
      <c r="J11" s="16" t="s">
        <v>1051</v>
      </c>
      <c r="K11" s="16" t="s">
        <v>1068</v>
      </c>
      <c r="IS11" s="37"/>
      <c r="IT11" s="37"/>
    </row>
    <row r="12" s="1" customFormat="1" ht="173" customHeight="1" spans="1:254">
      <c r="A12" s="16">
        <v>10</v>
      </c>
      <c r="B12" s="16" t="s">
        <v>1089</v>
      </c>
      <c r="C12" s="16">
        <v>5000</v>
      </c>
      <c r="D12" s="21" t="s">
        <v>1090</v>
      </c>
      <c r="E12" s="21" t="s">
        <v>1091</v>
      </c>
      <c r="F12" s="17" t="s">
        <v>1092</v>
      </c>
      <c r="G12" s="18" t="s">
        <v>1093</v>
      </c>
      <c r="H12" s="16" t="s">
        <v>1094</v>
      </c>
      <c r="I12" s="16" t="s">
        <v>1067</v>
      </c>
      <c r="J12" s="16" t="s">
        <v>1051</v>
      </c>
      <c r="K12" s="16" t="s">
        <v>1068</v>
      </c>
      <c r="IS12" s="37"/>
      <c r="IT12" s="37"/>
    </row>
    <row r="13" s="1" customFormat="1" ht="107" customHeight="1" spans="1:254">
      <c r="A13" s="16">
        <v>11</v>
      </c>
      <c r="B13" s="16" t="s">
        <v>1095</v>
      </c>
      <c r="C13" s="17">
        <v>105000</v>
      </c>
      <c r="D13" s="21" t="s">
        <v>1096</v>
      </c>
      <c r="E13" s="21" t="s">
        <v>1097</v>
      </c>
      <c r="F13" s="17" t="s">
        <v>1098</v>
      </c>
      <c r="G13" s="18" t="s">
        <v>1099</v>
      </c>
      <c r="H13" s="19" t="s">
        <v>1100</v>
      </c>
      <c r="I13" s="19" t="s">
        <v>1067</v>
      </c>
      <c r="J13" s="16" t="s">
        <v>1051</v>
      </c>
      <c r="K13" s="16" t="s">
        <v>1068</v>
      </c>
      <c r="IS13" s="37"/>
      <c r="IT13" s="37"/>
    </row>
    <row r="14" s="1" customFormat="1" ht="352" customHeight="1" spans="1:254">
      <c r="A14" s="16">
        <v>12</v>
      </c>
      <c r="B14" s="16" t="s">
        <v>1101</v>
      </c>
      <c r="C14" s="17">
        <v>77000</v>
      </c>
      <c r="D14" s="17" t="s">
        <v>1102</v>
      </c>
      <c r="E14" s="18" t="s">
        <v>1103</v>
      </c>
      <c r="F14" s="17" t="s">
        <v>1047</v>
      </c>
      <c r="G14" s="18" t="s">
        <v>1104</v>
      </c>
      <c r="H14" s="19" t="s">
        <v>466</v>
      </c>
      <c r="I14" s="19" t="s">
        <v>1067</v>
      </c>
      <c r="J14" s="19" t="s">
        <v>1051</v>
      </c>
      <c r="K14" s="17" t="s">
        <v>1052</v>
      </c>
      <c r="IS14" s="37"/>
      <c r="IT14" s="37"/>
    </row>
    <row r="15" s="1" customFormat="1" ht="409" customHeight="1" spans="1:254">
      <c r="A15" s="16">
        <v>13</v>
      </c>
      <c r="B15" s="16" t="s">
        <v>1105</v>
      </c>
      <c r="C15" s="17">
        <v>100000</v>
      </c>
      <c r="D15" s="21" t="s">
        <v>1106</v>
      </c>
      <c r="E15" s="21" t="s">
        <v>1107</v>
      </c>
      <c r="F15" s="33" t="s">
        <v>1108</v>
      </c>
      <c r="G15" s="33" t="s">
        <v>1109</v>
      </c>
      <c r="H15" s="19" t="s">
        <v>1110</v>
      </c>
      <c r="I15" s="19" t="s">
        <v>1111</v>
      </c>
      <c r="J15" s="19" t="s">
        <v>1051</v>
      </c>
      <c r="K15" s="17" t="s">
        <v>1052</v>
      </c>
      <c r="IS15" s="37"/>
      <c r="IT15" s="37"/>
    </row>
    <row r="16" s="3" customFormat="1" ht="205" customHeight="1" spans="1:254">
      <c r="A16" s="16">
        <v>14</v>
      </c>
      <c r="B16" s="19" t="s">
        <v>1112</v>
      </c>
      <c r="C16" s="19" t="s">
        <v>1113</v>
      </c>
      <c r="D16" s="33" t="s">
        <v>1114</v>
      </c>
      <c r="E16" s="33" t="s">
        <v>1115</v>
      </c>
      <c r="F16" s="33" t="s">
        <v>1116</v>
      </c>
      <c r="G16" s="33" t="s">
        <v>1117</v>
      </c>
      <c r="H16" s="19" t="s">
        <v>1118</v>
      </c>
      <c r="I16" s="19" t="s">
        <v>1119</v>
      </c>
      <c r="J16" s="19" t="s">
        <v>1051</v>
      </c>
      <c r="K16" s="18" t="s">
        <v>1120</v>
      </c>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37"/>
      <c r="IT16" s="37"/>
    </row>
    <row r="17" s="3" customFormat="1" ht="118" customHeight="1" spans="1:254">
      <c r="A17" s="16">
        <v>15</v>
      </c>
      <c r="B17" s="19" t="s">
        <v>1121</v>
      </c>
      <c r="C17" s="19" t="s">
        <v>1113</v>
      </c>
      <c r="D17" s="33" t="s">
        <v>1122</v>
      </c>
      <c r="E17" s="18" t="s">
        <v>1123</v>
      </c>
      <c r="F17" s="33" t="s">
        <v>1116</v>
      </c>
      <c r="G17" s="33" t="s">
        <v>1124</v>
      </c>
      <c r="H17" s="19" t="s">
        <v>1125</v>
      </c>
      <c r="I17" s="19" t="s">
        <v>1119</v>
      </c>
      <c r="J17" s="19" t="s">
        <v>1051</v>
      </c>
      <c r="K17" s="18" t="s">
        <v>1120</v>
      </c>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37"/>
      <c r="IT17" s="37"/>
    </row>
    <row r="18" s="3" customFormat="1" ht="216" customHeight="1" spans="1:254">
      <c r="A18" s="16">
        <v>16</v>
      </c>
      <c r="B18" s="34" t="s">
        <v>1126</v>
      </c>
      <c r="C18" s="34" t="s">
        <v>1113</v>
      </c>
      <c r="D18" s="35" t="s">
        <v>1127</v>
      </c>
      <c r="E18" s="33" t="s">
        <v>1128</v>
      </c>
      <c r="F18" s="33" t="s">
        <v>1129</v>
      </c>
      <c r="G18" s="33" t="s">
        <v>1130</v>
      </c>
      <c r="H18" s="19" t="s">
        <v>1131</v>
      </c>
      <c r="I18" s="19" t="s">
        <v>1132</v>
      </c>
      <c r="J18" s="19" t="s">
        <v>1051</v>
      </c>
      <c r="K18" s="18" t="s">
        <v>1120</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37"/>
      <c r="IT18" s="37"/>
    </row>
    <row r="19" s="3" customFormat="1" ht="114" customHeight="1" spans="1:254">
      <c r="A19" s="16">
        <v>17</v>
      </c>
      <c r="B19" s="19" t="s">
        <v>1133</v>
      </c>
      <c r="C19" s="17">
        <v>45000</v>
      </c>
      <c r="D19" s="33" t="s">
        <v>1134</v>
      </c>
      <c r="E19" s="33" t="s">
        <v>1135</v>
      </c>
      <c r="F19" s="33" t="s">
        <v>1116</v>
      </c>
      <c r="G19" s="33" t="s">
        <v>1136</v>
      </c>
      <c r="H19" s="19" t="s">
        <v>1137</v>
      </c>
      <c r="I19" s="19" t="s">
        <v>1111</v>
      </c>
      <c r="J19" s="19" t="s">
        <v>1051</v>
      </c>
      <c r="K19" s="18" t="s">
        <v>1120</v>
      </c>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37"/>
      <c r="IT19" s="37"/>
    </row>
    <row r="20" s="4" customFormat="1" ht="162" customHeight="1" spans="1:254">
      <c r="A20" s="16">
        <v>18</v>
      </c>
      <c r="B20" s="19" t="s">
        <v>1138</v>
      </c>
      <c r="C20" s="19">
        <v>5000</v>
      </c>
      <c r="D20" s="33" t="s">
        <v>1139</v>
      </c>
      <c r="E20" s="33" t="s">
        <v>1140</v>
      </c>
      <c r="F20" s="33" t="s">
        <v>1116</v>
      </c>
      <c r="G20" s="33" t="s">
        <v>1141</v>
      </c>
      <c r="H20" s="19" t="s">
        <v>1142</v>
      </c>
      <c r="I20" s="19" t="s">
        <v>1050</v>
      </c>
      <c r="J20" s="19" t="s">
        <v>1143</v>
      </c>
      <c r="K20" s="18" t="s">
        <v>1120</v>
      </c>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37"/>
      <c r="IT20" s="37"/>
    </row>
    <row r="21" s="4" customFormat="1" ht="311" customHeight="1" spans="1:254">
      <c r="A21" s="16">
        <v>19</v>
      </c>
      <c r="B21" s="19" t="s">
        <v>1144</v>
      </c>
      <c r="C21" s="17">
        <v>200000</v>
      </c>
      <c r="D21" s="33" t="s">
        <v>1145</v>
      </c>
      <c r="E21" s="33" t="s">
        <v>1146</v>
      </c>
      <c r="F21" s="33" t="s">
        <v>1147</v>
      </c>
      <c r="G21" s="33" t="s">
        <v>1148</v>
      </c>
      <c r="H21" s="19" t="s">
        <v>1149</v>
      </c>
      <c r="I21" s="19" t="s">
        <v>1150</v>
      </c>
      <c r="J21" s="19" t="s">
        <v>1143</v>
      </c>
      <c r="K21" s="18" t="s">
        <v>1120</v>
      </c>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37"/>
      <c r="IT21" s="37"/>
    </row>
    <row r="22" s="4" customFormat="1" ht="280" customHeight="1" spans="1:254">
      <c r="A22" s="16">
        <v>20</v>
      </c>
      <c r="B22" s="19" t="s">
        <v>1151</v>
      </c>
      <c r="C22" s="19">
        <v>5000</v>
      </c>
      <c r="D22" s="33" t="s">
        <v>1152</v>
      </c>
      <c r="E22" s="33" t="s">
        <v>1153</v>
      </c>
      <c r="F22" s="33" t="s">
        <v>1116</v>
      </c>
      <c r="G22" s="33" t="s">
        <v>1141</v>
      </c>
      <c r="H22" s="19" t="s">
        <v>1154</v>
      </c>
      <c r="I22" s="19" t="s">
        <v>1150</v>
      </c>
      <c r="J22" s="19" t="s">
        <v>1143</v>
      </c>
      <c r="K22" s="18" t="s">
        <v>1120</v>
      </c>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37"/>
      <c r="IT22" s="37"/>
    </row>
    <row r="23" s="4" customFormat="1" ht="311" customHeight="1" spans="1:254">
      <c r="A23" s="16">
        <v>21</v>
      </c>
      <c r="B23" s="33" t="s">
        <v>1155</v>
      </c>
      <c r="C23" s="17">
        <v>20000</v>
      </c>
      <c r="D23" s="33" t="s">
        <v>1156</v>
      </c>
      <c r="E23" s="33" t="s">
        <v>1157</v>
      </c>
      <c r="F23" s="17" t="s">
        <v>1116</v>
      </c>
      <c r="G23" s="33" t="s">
        <v>1158</v>
      </c>
      <c r="H23" s="19" t="s">
        <v>1159</v>
      </c>
      <c r="I23" s="19" t="s">
        <v>1150</v>
      </c>
      <c r="J23" s="19" t="s">
        <v>1143</v>
      </c>
      <c r="K23" s="18" t="s">
        <v>1120</v>
      </c>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37"/>
      <c r="IT23" s="37"/>
    </row>
  </sheetData>
  <mergeCells count="10">
    <mergeCell ref="A1:K1"/>
    <mergeCell ref="B4:B6"/>
    <mergeCell ref="C4:C6"/>
    <mergeCell ref="E4:E6"/>
    <mergeCell ref="F4:F6"/>
    <mergeCell ref="G4:G6"/>
    <mergeCell ref="H4:H6"/>
    <mergeCell ref="I4:I6"/>
    <mergeCell ref="J4:J6"/>
    <mergeCell ref="K4:K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WWW.YlmF.CoM</Company>
  <Application>Microsoft Excel</Application>
  <HeadingPairs>
    <vt:vector size="2" baseType="variant">
      <vt:variant>
        <vt:lpstr>工作表</vt:lpstr>
      </vt:variant>
      <vt:variant>
        <vt:i4>5</vt:i4>
      </vt:variant>
    </vt:vector>
  </HeadingPairs>
  <TitlesOfParts>
    <vt:vector size="5" baseType="lpstr">
      <vt:lpstr>续建</vt:lpstr>
      <vt:lpstr>新开工</vt:lpstr>
      <vt:lpstr>加快前期</vt:lpstr>
      <vt:lpstr>数据</vt:lpstr>
      <vt:lpstr>在谈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雨林木风</dc:creator>
  <cp:lastModifiedBy>兰芳</cp:lastModifiedBy>
  <cp:revision>1</cp:revision>
  <dcterms:created xsi:type="dcterms:W3CDTF">2010-12-18T22:35:00Z</dcterms:created>
  <cp:lastPrinted>2014-09-18T01:18:00Z</cp:lastPrinted>
  <dcterms:modified xsi:type="dcterms:W3CDTF">2026-06-15T10:22:55Z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803ADD98F8964CBAB7B4FFBF5FE43869_13</vt:lpwstr>
  </property>
  <property fmtid="{D5CDD505-2E9C-101B-9397-08002B2CF9AE}" pid="4" name="CalculationRule">
    <vt:i4>0</vt:i4>
  </property>
</Properties>
</file>