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20" windowHeight="11325" activeTab="2"/>
  </bookViews>
  <sheets>
    <sheet name="Sheet1" sheetId="1" r:id="rId1"/>
    <sheet name="Sheet2" sheetId="4" r:id="rId2"/>
    <sheet name="Sheet3" sheetId="5" r:id="rId3"/>
  </sheets>
  <definedNames>
    <definedName name="_xlnm._FilterDatabase" localSheetId="0" hidden="1">Sheet1!$A$2:$X$75</definedName>
    <definedName name="_xlnm._FilterDatabase" localSheetId="2" hidden="1">Sheet3!$A$3:$U$7</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<sst xmlns="http://schemas.openxmlformats.org/spreadsheetml/2006/main" count="727" uniqueCount="328">
  <si>
    <t>攀枝花市仁和区2026年度财政衔接推进乡村振兴补助资金项目实施计划表</t>
  </si>
  <si>
    <t>序号</t>
  </si>
  <si>
    <t>项目名称</t>
  </si>
  <si>
    <t>项目库信息</t>
  </si>
  <si>
    <t>项目摘要</t>
  </si>
  <si>
    <t>实施时间</t>
  </si>
  <si>
    <t>备注</t>
  </si>
  <si>
    <t>项目库系统
项目编号</t>
  </si>
  <si>
    <t>项目类型</t>
  </si>
  <si>
    <t>项目二级类型</t>
  </si>
  <si>
    <t>项目子类型</t>
  </si>
  <si>
    <t>项目主管部门</t>
  </si>
  <si>
    <t>项目实施单位</t>
  </si>
  <si>
    <t>项目地点（乡、村）</t>
  </si>
  <si>
    <t>项目内容及规模
（具体建设内容以设计为准）</t>
  </si>
  <si>
    <t>群众参与和利益联结机制</t>
  </si>
  <si>
    <t>是否跨年度项目</t>
  </si>
  <si>
    <t>实施年度</t>
  </si>
  <si>
    <t>拟安排衔接资金年度</t>
  </si>
  <si>
    <t>合计</t>
  </si>
  <si>
    <t>中央资金</t>
  </si>
  <si>
    <t>省级资金</t>
  </si>
  <si>
    <t>市级资金</t>
  </si>
  <si>
    <t>区级资金</t>
  </si>
  <si>
    <t>合  计</t>
  </si>
  <si>
    <t>仁和镇</t>
  </si>
  <si>
    <t>小计</t>
  </si>
  <si>
    <t>仁和区芒果出口包装厂提升项目</t>
  </si>
  <si>
    <t>产业发展</t>
  </si>
  <si>
    <t>加工流通项目</t>
  </si>
  <si>
    <t>市场建设和农村物流</t>
  </si>
  <si>
    <t>农业农村局</t>
  </si>
  <si>
    <t>仁和镇人民政府</t>
  </si>
  <si>
    <t>总发村</t>
  </si>
  <si>
    <t>一是对物流基地现有场地约2000平方米进行硬化；
二是建设出口检疫实验室、消毒等配套设施；二是采购分拣装卸、检测等设施设备。</t>
  </si>
  <si>
    <t>完善仁和镇商贸物流中心建设，形成集冷链周转、批发采购、物流分拨、市场分析等为一体，覆盖集群、面向国际国内市场的区域商贸物流中心。支持芒果主产区就地就近开展采后商品化处理和冷链物流建设。</t>
  </si>
  <si>
    <t>否</t>
  </si>
  <si>
    <t>片区化</t>
  </si>
  <si>
    <t>立新村共富集市建设项目</t>
  </si>
  <si>
    <t>农村基础设施</t>
  </si>
  <si>
    <t>立新村</t>
  </si>
  <si>
    <t>一是在立新村打造共富集市，包括主体建设、地面硬化、农产品售货亭等等；二是在攀枝花南高速公路出站道路空地打造共富集市，包括主体建设、场地硬化、农产品销售亭等等。</t>
  </si>
  <si>
    <t>切实将区位优势转化为群众增收动能，构建可持续、可参与、可共享的利益联结机制；引导群众全过程参与建设运营。融入攀枝花芒果、阳光康养等本土元素；优先雇佣当地劳动力参与务工实现就近务工增收；建立“村集体+农户+运营平台”三方合作机制。由村集体经济组织牵头整合土地资源，以土地入股或租赁方式参与项目；农户以产品、劳务或小额资金入股，共享销售收益；引入专业运营团队负责整体管理与市场推广，明确收益分配比例，确保群众长期稳定获益。实行“公益反哺+环境共护”制度。项目部分收益用于设立村级公共服务基金，用于道路维护、绿化管养、困难帮扶等；同时划定责任区域，由经营户和周边村民共同维护场地卫生与秩序，形成“人人参与、人人受益”的良性治理格局。推动该节点不仅成为展示“攀果”品牌的重要窗口，更成为带动群众就业、创业、增收的共富载体，实现“建一个项目、兴一方产业、富一方百姓”的目标。</t>
  </si>
  <si>
    <t>红旗一组果蔬集散地建设项目</t>
  </si>
  <si>
    <t>红旗村</t>
  </si>
  <si>
    <t>红旗一组建设钢结构果蔬集散约1000平方米，包括地面硬化、钢结构建主体建设及配套附属设施。</t>
  </si>
  <si>
    <t>为农户售卖芒果提供集中收纳、分拣与暂存空间，能有效规避雨天淋雨、夏季暴晒等天气影响，减少芒果采摘后因储存不当导致的腐烂、变质损耗，切实保障果农劳动成果与经济收益；为村里芒果产业规模化、规范化发展筑牢基础。</t>
  </si>
  <si>
    <t>红旗村一组蔬菜种植大棚项目</t>
  </si>
  <si>
    <t>农业基础设施</t>
  </si>
  <si>
    <t>对红旗一组约25亩土地建设蔬菜种植大棚，包括新建蔬菜种植大棚，含钢架结构棚体、覆盖膜、通风、遮阳、滴灌 / 喷灌等配套种植系统，满足蔬菜规模化、标准化、集约化生产需求。</t>
  </si>
  <si>
    <t>围绕蔬菜种植大棚项目，构建“集体+运营主体+群众”三方联动的利益联结体系，兼顾集体收益、运营效益和群众利益，实现“人人有参与、户户有收益”。优先吸纳红旗一组群众（尤其是脱贫户、监测户、低收入家庭）就业，涵盖大棚日常管护、蔬菜播种、施肥、病虫害防治、采摘、分拣、包装等各个环节，增加村民收入，预计每年为集体增收10万元。</t>
  </si>
  <si>
    <t>片区化、产权制度改革</t>
  </si>
  <si>
    <t>大田镇</t>
  </si>
  <si>
    <t>大田镇集市农产品交易中心提质改造项目</t>
  </si>
  <si>
    <t>区农业农村局</t>
  </si>
  <si>
    <t>大田镇人民政府</t>
  </si>
  <si>
    <t>榴园村</t>
  </si>
  <si>
    <t>对大田现场集贸市场进行改造提升，改造顶棚及地坪1500平方米，改造集市交易台，规范功能分区，完善市场配套设施，改善经营与购物环境。</t>
  </si>
  <si>
    <t>项目通过完善集镇便民服务与基础设施，提升集镇功能品质，方便群众生产生活，助力乡村振兴。</t>
  </si>
  <si>
    <t>片区化（焕新村）</t>
  </si>
  <si>
    <t>大田镇特色农产品分拣中心升级打造项目</t>
  </si>
  <si>
    <t>升级改造大田镇特色农产品分拣中心，配套完善相关附属设施，具体以设计为准。</t>
  </si>
  <si>
    <t>通过对分拣中心内部设施更新，区分交易区域，精准服务交易客商，提升交易中心使用效率，提高租金回报率。</t>
  </si>
  <si>
    <t>大田镇万亩石榴基地基础设施升级改造项目</t>
  </si>
  <si>
    <t>乡村建设行动</t>
  </si>
  <si>
    <t>人居环境整治</t>
  </si>
  <si>
    <t>村容村貌提升</t>
  </si>
  <si>
    <t>万亩石榴基地基础设施维护。对G227国道法院路口--大田中学--万亩石榴基地沿线进行整体改造，（主要实施路面修补、墙立面打造、飞线整治、石榴田中产业道路及边沟的修复等）。</t>
  </si>
  <si>
    <t>项目建成后改善榴园村200余户，700余人人居环境。</t>
  </si>
  <si>
    <t>大田镇创富联合体石榴及农特产品交易平台建设项目</t>
  </si>
  <si>
    <t>建设共富农产品交易集市一处，面积约80平方米，配套相关附属设施，具体以设计为准。</t>
  </si>
  <si>
    <t>建成后既能作为农特产品交易场所，也可以展示大田特色元素及石榴产业品牌的“窗口”，带动群众增收。</t>
  </si>
  <si>
    <t>大田镇榴园村水肥一体化灌溉设施项目</t>
  </si>
  <si>
    <t>种植业基地</t>
  </si>
  <si>
    <t>结合绿色防控技术，实施建设高效节水型水肥一体化灌溉设施900亩石榴标准化种植示范园；具体以设计为准。</t>
  </si>
  <si>
    <t>该项目实施，能带动村民385户1155余人，900余亩果园标准化种植，能更好的保障农户生产用水问题，保障农民农产品增收。</t>
  </si>
  <si>
    <t>片区化（国家水利部现场会自筹资金198万元）</t>
  </si>
  <si>
    <t>啊喇乡</t>
  </si>
  <si>
    <t>啊喇乡官房村食用菌发展项目</t>
  </si>
  <si>
    <t>生产项目</t>
  </si>
  <si>
    <t>啊喇乡人民政府</t>
  </si>
  <si>
    <t>官房村</t>
  </si>
  <si>
    <t>升级改造食用菌菌包生产设施设备，建成智能化大棚2个、规范化建设菌包加工厂厂区、实施科技服务及示范推广。</t>
  </si>
  <si>
    <t>项目建成后由村集体经济组织统一管理经营，依托科技赋能与模式创新，大幅提升生产能力和菌包质量，直接增加集体经济收益25万元以上，通过土地流转等方式整合官房村及周边地区的闲置土地，扩大食用菌种植面积100亩以上，实现经济效益、社会效益、生态效益三重提升。</t>
  </si>
  <si>
    <t>集体经济</t>
  </si>
  <si>
    <t>中坝乡</t>
  </si>
  <si>
    <t>中坝乡学房村2026年“菌菇云仓”集体经济发展项目</t>
  </si>
  <si>
    <t>中坝乡人民政府</t>
  </si>
  <si>
    <t>学房村</t>
  </si>
  <si>
    <t>1.新建菌包生产车间一座，配套接种室、冷库、灭菌设施及紫外线杀菌机等相关设备；2.新建6个智能菌菇云仓（每仓60㎡）；3.地面硬化600平方米。4.配套建设相关道路及附属设施（选址于2.5亩已完成农转用手续的区域，交通便利、水电通信等基础设施完善，可满足运营需求）。</t>
  </si>
  <si>
    <t>错峰销售实现溢价盈利。云仓可存储菌菇避开旺季低价期，待淡季价高时出售。本地常见平菇旺季均价3元/斤（0.6万元/吨），淡季达6元/斤（1.2万元/吨），单吨溢价0.6万元。按云仓年均存储并实现错峰销售30吨算，年溢价盈利18万元；若搭配香菇、金针菇等品种错峰，溢价空间可达30%-50%，盈利更可观。
村民务工多添收入渠道。云仓分拣、制种车间接种、平台接单等岗位，固定雇佣10名村民，月工资2500元左右，年务工增收30万元；农忙时临时雇工，150元/天的报酬让老人、妇女在家门口就能挣钱。</t>
  </si>
  <si>
    <r>
      <rPr>
        <sz val="12"/>
        <rFont val="宋体"/>
        <charset val="134"/>
      </rPr>
      <t>暂安中央资金285中</t>
    </r>
    <r>
      <rPr>
        <sz val="26"/>
        <color rgb="FFFF0000"/>
        <rFont val="宋体"/>
        <charset val="134"/>
      </rPr>
      <t>150</t>
    </r>
    <r>
      <rPr>
        <sz val="12"/>
        <rFont val="宋体"/>
        <charset val="134"/>
      </rPr>
      <t>万</t>
    </r>
  </si>
  <si>
    <t>务本乡</t>
  </si>
  <si>
    <t>务本乡葩地村果业包装共富工坊</t>
  </si>
  <si>
    <t>农产品仓储保鲜冷链基础设施建设</t>
  </si>
  <si>
    <t>务本乡人民政府</t>
  </si>
  <si>
    <t>葩地村</t>
  </si>
  <si>
    <t>建设一个集果袋生产、销售为一体的专业化果袋生产厂，包括新建挡土墙、场地平整及硬化，新建生产车间，设备采购安装（购置国内先进的果袋生产线2条，以及配套的供电、供水、环保设备）。</t>
  </si>
  <si>
    <t>项目建成后资产移交村集体经济组织，由村集体经济组织统一管理运营。与外部企业达成协议，采用保底+分红模式合作，由该企业负责经营。村集体每年收取8万元租金，预计每年果袋可产生40万元收益，集体可分红12万元，每年村集体经济组织可获20万元收益。将推动以葩地村为中心，辐射带动桐子林镇金河村及红果彝族乡花地村等周边行政村水果产业全链条发展，受益农户2000户以上，进一步降低种植户生产成本，增加务工就业岗位10余个。</t>
  </si>
  <si>
    <t>太平乡</t>
  </si>
  <si>
    <t>太平乡红岩村芒果产业链初加工项目</t>
  </si>
  <si>
    <t>加工业</t>
  </si>
  <si>
    <t>太平乡人民政府</t>
  </si>
  <si>
    <t>红岩村</t>
  </si>
  <si>
    <t>建设芒果初加工场所1座。平整硬化场地1200平米；建设钢结构棚800平方米；建设150平方米管理用房；建设供水供电设施；建设消毒池、化粪池、工作台等设施设备。</t>
  </si>
  <si>
    <t>增加村集体经济收入，红岩村村集体经济组织和攀枝花市品芒农业科技有限公司合作，利用公司成熟的销售网络和准备建设的果干加工车间，承接次果和等外果的分选、清洗、分解等初加工环节，预计年增加村集体经济收入5万元。增加群众务工渠道，项目建成后预计将每月增加务工岗位25个，每年的务工周期为5个月，预计每个岗位可增加农户年收入1.5万元。</t>
  </si>
  <si>
    <t>大龙潭乡</t>
  </si>
  <si>
    <t>大龙潭彝族乡裕民村分拣中心建设项目</t>
  </si>
  <si>
    <t>大龙潭彝族乡</t>
  </si>
  <si>
    <t>裕民村</t>
  </si>
  <si>
    <t>新建钢结构分拣中心960平方米，配套管理房、水电、灯光等设备，改扩建连接分拣中心的产业道路、消防及环保等基础设施。</t>
  </si>
  <si>
    <t>项目建成后，预计每年通过精细化分拣、品牌化包装农产品7500吨，获得服务净收益15万元；利用分拣中心靠近集镇的优势，每年可收取摊位费4.6万元。每年预计可为村集体经济带来19.6万元的稳定收益，既服务本村及周边农户，又对外积极对接市场，开展订单销售、代收代销等业务，为大龙潭彝族乡及周边区域的芒果、蔬菜种植户提供统一的商品化处理服务。</t>
  </si>
  <si>
    <t>前进镇</t>
  </si>
  <si>
    <t>前进镇永胜村农产品初加工厂房改造及设备采购项目</t>
  </si>
  <si>
    <t>前进镇人民政府</t>
  </si>
  <si>
    <t>永胜村</t>
  </si>
  <si>
    <t>2000平米空地可实现功能分区全覆盖：分拣区300平米、预处理区400平米、烘干区500平米、包装仓储区600平米、辅助区域200平米，完全满足生产流程需求，提升人工操作效率； 采购两套15P空气能烘干机。除核心烘干机外，配套清洗机、切片机、包装机等设备体积小、安装便捷，可嵌入预处理区与包装区。</t>
  </si>
  <si>
    <t>按日均烘干4000斤芒果（成品芒果干出品率约30%，即日均产1200斤），年生产期按150天计算，年产能18万斤。以净利润10元/斤计算，年净利润可达180万元，核心加工成本占比极低，盈利稳定性强，投资回收期短。</t>
  </si>
  <si>
    <t>同德镇</t>
  </si>
  <si>
    <t>同德镇食用菌产业园及配套设施项目</t>
  </si>
  <si>
    <t>同德镇人民政府</t>
  </si>
  <si>
    <t>马拉所村</t>
  </si>
  <si>
    <t>建设食用菌生产示范基地，含菌种购买、新建10亩食用菌培育场所、配套管理用房、搭建防护网1200米、装配监控设备6套等。新建扬程约468米太阳能提灌站一座。含：太阳能光伏泵LGFBC180-468-355(Q=180m³/h,H=468m,P=355kW)）、太阳能电池组件(高效半片单晶硅单面600Wp,全面屏，防尘防积灰)、定制储能电池柜、无缝镀锌DN80钢管1500米等。</t>
  </si>
  <si>
    <t>项目建设完成后能有效解决旱季带来的缺水问题，采用阶梯水价制度进行收费，发动群众共同参与种植，即弥补了辖区食用菌种植空缺，增加就业机会及群众收入，同时每年能为集体经济增加收入6万元。</t>
  </si>
  <si>
    <r>
      <rPr>
        <sz val="12"/>
        <rFont val="宋体"/>
        <charset val="134"/>
      </rPr>
      <t>暂安中央资金285中</t>
    </r>
    <r>
      <rPr>
        <sz val="26"/>
        <color rgb="FFFF0000"/>
        <rFont val="宋体"/>
        <charset val="134"/>
      </rPr>
      <t>135</t>
    </r>
    <r>
      <rPr>
        <sz val="12"/>
        <rFont val="宋体"/>
        <charset val="134"/>
      </rPr>
      <t>万</t>
    </r>
  </si>
  <si>
    <t>平地镇</t>
  </si>
  <si>
    <t>平地镇辣子哨村扶持集体经济项目</t>
  </si>
  <si>
    <t>平地镇人民政府</t>
  </si>
  <si>
    <t>辣子哨村</t>
  </si>
  <si>
    <t>在辣子哨村小村二组方山脚集体土地修建农业产业大棚30亩，配套完善水肥一体化设施、分拣包装场地等。</t>
  </si>
  <si>
    <t>农业产业大棚建成运营后，每年将实现高山特色果蔬种植600吨，产值180万元。每年将提供8000个工日的务工岗位，让农户实现在家门口就近务工。每年增加村集体经济收入20万元。</t>
  </si>
  <si>
    <t>平地镇平地村扶持集体经济项目</t>
  </si>
  <si>
    <t>平地村</t>
  </si>
  <si>
    <t>在平地高速公路口旁边集体经营土地上新建建全光育苗棚10亩，配套完善水肥一体化设备，购置育苗盘及育苗架等设施。</t>
  </si>
  <si>
    <t>全光育苗棚搭配水肥一体化设备，可保障种苗成活率与品质，缩短育苗周期，进一步收益农户降低种植成本。可直接带动6000个务工岗位，直接减少种植农户种苗成本1000元/亩。每年增加村集体经济收入30万元。</t>
  </si>
  <si>
    <t>福田镇</t>
  </si>
  <si>
    <t>福田镇塘坝村花卉产业基地建设项目</t>
  </si>
  <si>
    <t>福田镇人民政府</t>
  </si>
  <si>
    <t>塘坝村</t>
  </si>
  <si>
    <t>建设标准化钢结构温室大棚约60亩，其中塘坝组30亩，寨子组30亩。建设育苗、包装车间1处，配备小型冷库1座用于花卉保鲜。配备蓄水池1个；完善基地内水、电、路等配套设施</t>
  </si>
  <si>
    <t>项目投产后，采取村企合作方式运营，村集体收取4000元/亩/年保底租金加盈利分红，每年预计可为村集体经济带来27万元的稳定收益，提供长期就业岗位15个以上，季节性用工岗位30余个，优先吸纳本村劳动力，预计年人均可增收2.5万元以上，通过引入高附加值花卉品种和现代化设施农业技术，能够优化产业结构、促进农民增收、推动农旅融合，进一步助力乡村振兴。</t>
  </si>
  <si>
    <t>福田镇务子田村稻蛙共生深加工配套设施项目</t>
  </si>
  <si>
    <t>养殖业基地</t>
  </si>
  <si>
    <t>务子田村</t>
  </si>
  <si>
    <t>建设600㎡稻蛙共生分拣加工厂，结构主体为钢结构，包含场地硬化600㎡。</t>
  </si>
  <si>
    <t>现有稻蛙共生项目面积达300亩，在此基础上探索推动稻米、黑斑蛙初加工分选，严格分级提升品控，同时为当地村民提供稳定加工分选就业岗位30个，与企业合作每年可增加村集体经济收入5万元以上。</t>
  </si>
  <si>
    <t>布德镇</t>
  </si>
  <si>
    <t>布德镇老村子村土地整治建设项目</t>
  </si>
  <si>
    <t>布德镇人民政府</t>
  </si>
  <si>
    <t>老村子村</t>
  </si>
  <si>
    <t>对120亩低效能园地进行土地整治，移除全部果树。其中，对35亩土地进行标准化整治和田型调整，修建田间堡坎约2000方；对另外85亩进行土地平整。</t>
  </si>
  <si>
    <t>蔬菜基地将低效能果园种植改为高山蔬菜种植能有效利用土地，相比果园种植，蔬菜生长周期短、见效快，一年能实现多次收获和销售，经济效益显著，亩均增收约2万元，年收入300万元，扣除人工、物资等成本后，预计每年村集体收益增加60万元。村集体经济收益按以下标准进行分配，其中，收益的40%向全村528户2258人平均分配；收益的20%进行绩效奖励激励；40%用于村集体经济后续发展、脱贫户监测户等低收入群体困难帮扶、辖区范围内公益设施补短及维护。可为当地村民提供大量就业机会，预计解决100余个就业岗位，农户人均增收至少3000元/年。</t>
  </si>
  <si>
    <t>布德镇民政村上易枝组土地整治项目</t>
  </si>
  <si>
    <t>民政村</t>
  </si>
  <si>
    <t>对民政村上易枝组100亩集体荒废园地进行整理，平整为3个平台，修建堡坎1200方，通过平整土地完善基础设施招引企业发展养殖产业，打造“猪光互补”种养殖循环创富体。</t>
  </si>
  <si>
    <t>通过流转民政村上易枝组100亩低效能集体土地，将其平整后出租与攀枝花市晟耀农业有限公司发展建设5万头猪光互补养殖基地，该项目能够充分发挥土地经济效益为村集体带来稳定租赁收入每年13万元。同时，为农户搭建多元增收路径，提供20个固定岗位（人均月工资超5000元），建设期间带动100余人次临时务工，增收超40万元，联动200户农户以沼液还田技术提升种养效益，每户年均增收2000元以上，实现稳定增收。</t>
  </si>
  <si>
    <t>布德镇民政村巴关河组产业发展配套项目</t>
  </si>
  <si>
    <t>农业基础实施</t>
  </si>
  <si>
    <t>农村道路建设及交易大棚建设</t>
  </si>
  <si>
    <t>硬化民政村巴关河组谢家厂坝至大干田道路0.3公里，路基宽3.5米，路面宽3.0米，并配套水沟。硬化民政村巴关河组谢家厂坝至杜家湾道路0.3公里，路基宽3.5米，路面宽3.0米，并配套水沟。硬化民政村巴关河组水井湾道路0.3公里，路基宽3.5米，路面宽3.0米，并配套水沟。硬化民政村唐家厂坝道路0.1公里，路基宽3.5米，路面宽3.0米，并配套水沟。在民政村巴关河组峰子岩修建交易大棚300平方米。</t>
  </si>
  <si>
    <t>民政村巴关河组产业发展配套项目，聚焦基础设施补短板，强化产业配套支撑，累计硬化道路1.0公里，解决村内道路泥泞、狭窄、排水不畅问题，直接改善巴关河组85户280人出行安全，道路的改善有效解决农产品运输难题和突破产业发展瓶颈，可持续推广人参果、仙人掌等高价值产业发展；300平方米交易大棚为农产品提供固定规范交易平台，实现产销高效对接，推动产业规模化发展。同时，项目壮大村集体资产，交易大棚可通过租赁创收，每年预计收取租金1万元，拓宽集体增收渠道。</t>
  </si>
  <si>
    <t>民政狮子山公墓遗留问题</t>
  </si>
  <si>
    <t>巩固三保障成果类</t>
  </si>
  <si>
    <t>保障类项目</t>
  </si>
  <si>
    <t>巩固三保障成果</t>
  </si>
  <si>
    <t>综合保障</t>
  </si>
  <si>
    <t>参加城乡居民基本养老保险</t>
  </si>
  <si>
    <t>区人社局</t>
  </si>
  <si>
    <t>各乡镇</t>
  </si>
  <si>
    <t>用于统筹购买监测对象养老保险。</t>
  </si>
  <si>
    <t>提升监测对象社会养老保障。</t>
  </si>
  <si>
    <t>项目管理费</t>
  </si>
  <si>
    <t>用于年度衔接资金项目的设计、审查、评审、招标、监理、验收、公示公告、方案编制、项目档案管理、项目资产后续管理、巩固脱贫成果和乡村振兴有效衔接工作等有关支出。</t>
  </si>
  <si>
    <t>对建设项目的设计、审查及监理费用进行支付，减轻乡镇负担。</t>
  </si>
  <si>
    <t>贷款贴息</t>
  </si>
  <si>
    <t>金融保险配套项目</t>
  </si>
  <si>
    <t>对脱贫户和监测户小额贷款进行贷款贴息。</t>
  </si>
  <si>
    <t>对脱贫攻坚期和过渡期内脱贫户、监测对象小额贷款进行贴息。</t>
  </si>
  <si>
    <t>雨露计划补助</t>
  </si>
  <si>
    <t>教育</t>
  </si>
  <si>
    <t>享受“雨露计划”职业教育补助</t>
  </si>
  <si>
    <t>按2025年底国扶系统中有中职、中专、高职、大专在校学生230人。符合的建档立卡贫困学生每年补助3000元，分春、秋两季申报，1500元/学期/人。</t>
  </si>
  <si>
    <t>保障2025年国扶系统中有中职、中专、高职、大专在校学生享受“雨露计划”。</t>
  </si>
  <si>
    <t>就业项目</t>
  </si>
  <si>
    <t>务工补助</t>
  </si>
  <si>
    <t>交通费、劳务补助</t>
  </si>
  <si>
    <t>对跨区域务工的监测对象进行交通补助和综合补助</t>
  </si>
  <si>
    <t>根据脱贫劳动力和监测对象务工的情况进行交通补助和综合补助，增加家庭收。</t>
  </si>
  <si>
    <t>监测对象公益性岗位补贴</t>
  </si>
  <si>
    <t>公益性岗位</t>
  </si>
  <si>
    <t>对监测对象的公益性岗位进行补贴</t>
  </si>
  <si>
    <t>对监测对象的公益性岗位进行补贴，增加监测对象家庭收入。</t>
  </si>
  <si>
    <t>产业发展项目</t>
  </si>
  <si>
    <t>晚熟芒果季项目</t>
  </si>
  <si>
    <t>品牌打造和展销平台</t>
  </si>
  <si>
    <t>主导全区芒果产业品牌营销推广</t>
  </si>
  <si>
    <t>提高仁和区芒果品牌知名度，促进芒果销售。</t>
  </si>
  <si>
    <t>大田石榴母本园提升项目</t>
  </si>
  <si>
    <t>榴园村石榴母本园改造提升</t>
  </si>
  <si>
    <t>项目建设后解决本地石榴品种少，便于产业发展、推广新品种。</t>
  </si>
  <si>
    <t>全区魔芋种植项目</t>
  </si>
  <si>
    <t>全区种植魔芋125亩，2400元/亩</t>
  </si>
  <si>
    <t>示范推广魔芋产业。</t>
  </si>
  <si>
    <t>啊喇彝族乡起查喇村魔芋育种基地建设项目</t>
  </si>
  <si>
    <t>起查喇村</t>
  </si>
  <si>
    <t>采购农机生产设备5套和魔芋种源、改造种植基地、新建仓储分选场地。</t>
  </si>
  <si>
    <t>项目建成将大幅提升村集体经济组织社会化服务能力，为产业发展提供生产设备、种源供应、仓储分选等配套服务，预计将直接增加集体经济收益68万元以上，项目能整合闲置土地，扩大魔芋种植基地规模，农民可获稳定的土地流转租金收入，同时魔芋种植基地建设和运营过程中优先吸纳当地村民就业，带动当地25名村民就业，人均年增收1.8万元以上，实现村集体与村民互利共赢。</t>
  </si>
  <si>
    <t>农业现代化装备推广项目</t>
  </si>
  <si>
    <t>产业服务支撑项目</t>
  </si>
  <si>
    <t>科技服务</t>
  </si>
  <si>
    <t>全区</t>
  </si>
  <si>
    <t>无人机飞防植保推广、基地机械化推广</t>
  </si>
  <si>
    <t>推广植保无人机统防统治，推广使用现代化农业机械。</t>
  </si>
  <si>
    <t>产业补短项目</t>
  </si>
  <si>
    <t>高质量庭院经济</t>
  </si>
  <si>
    <t>庭院特色种养殖</t>
  </si>
  <si>
    <t>对全区各乡镇脱贫户和监测户开展产业补短项目建设</t>
  </si>
  <si>
    <t>促进脱贫户和监测户产业发展，增加家庭收入</t>
  </si>
  <si>
    <t>高效节水示范基地建设项目</t>
  </si>
  <si>
    <t>大龙潭乡、啊喇乡、中坝乡</t>
  </si>
  <si>
    <t>混撒拉村、官房村、学房村、大纸房村</t>
  </si>
  <si>
    <t>在大龙潭乡、啊喇乡、中坝乡实施高效节水示范基地建设项目3000亩。其中大龙潭乡混撒拉村1000亩、啊喇乡官房村1300亩、中坝乡学房村400亩、大纸房村300亩。</t>
  </si>
  <si>
    <t>通过与链主企业、链属企业订单收购、就业务工、技术帮扶、资产入股等多种模式建立联农带农机制，带动区域内农户共同发展，促进农户增收。</t>
  </si>
  <si>
    <t>千亿集群</t>
  </si>
  <si>
    <t>芒果深加工产业项目</t>
  </si>
  <si>
    <t>攀枝花市创客农业有限公司</t>
  </si>
  <si>
    <t>新建2000㎡深加工厂房、车间，配套250㎡生产用房、展示厅及附属用房；新建购置果浆、果汁、果酱生产线一条，日处理能力达40吨，配套车间清风系统和车间灭菌设备；开展三体系质量管理体系认证；配套环保污水处理设备，开展环评；购置起重设备，配套完善相关设施设备。</t>
  </si>
  <si>
    <t>新型经营主体攀枝花市创客农业有限公司进行项目建设，对形成的资产严格落实衔接资金帮扶资产管理要求，与项目所在村签订合作协议，采取固定分红方式，从项目建成通过区级验收之日起，按照财政补助资金的0.5%，连续5年给予当地村集体经济组织固定收益分红支持村集体经济发展壮大。</t>
  </si>
  <si>
    <r>
      <rPr>
        <sz val="14"/>
        <rFont val="宋体"/>
        <charset val="134"/>
      </rPr>
      <t>暂时安排中央民宗</t>
    </r>
    <r>
      <rPr>
        <sz val="24"/>
        <color rgb="FFFF0000"/>
        <rFont val="宋体"/>
        <charset val="134"/>
      </rPr>
      <t>354</t>
    </r>
    <r>
      <rPr>
        <sz val="14"/>
        <rFont val="宋体"/>
        <charset val="134"/>
      </rPr>
      <t>万</t>
    </r>
  </si>
  <si>
    <t>芒果品牌营销推广项目</t>
  </si>
  <si>
    <t>攀枝花喜果农业有限责任公司</t>
  </si>
  <si>
    <t>以喜果农业有限公司牵头组建仁和区水果销售联合体，通过规范包装、统一品牌、统一标识进行特色水果宣传推广，组织芒果出口；支持组织仁和区内企业、农民合作社等新型经营主体参加国际国内各类会展和主体营销活动，依托全市“攀果”区域公共品牌，利用好各类节会、活动，依托主流媒体和新媒体、交通枢纽及各销售点，在线上线下进行广告投放，利用网购节、自媒体宣传、品牌IP周边文创产品开发制作等提高品牌知名度和美誉度。</t>
  </si>
  <si>
    <t>通过“标准化基地管理、闭环式质量控制、无缝式冷链配送、一站式产品供应”的产业一体化经营模式，为果蔬产业各个环节提供综合、全面的服务。企业通过订单收购、保底分红、二次返利、股份合作、吸纳就业等多种形式，充分带动农户共同发展。带动合作社5家，带动农户300余人，带动每户农户年增收3000余元。优先吸纳监测户、边缘易致贫户及脱贫不稳定户就业。</t>
  </si>
  <si>
    <t>少数民族特色村寨项目</t>
  </si>
  <si>
    <t>平地镇白拉古村四川民族村寨项目</t>
  </si>
  <si>
    <t>其他</t>
  </si>
  <si>
    <t>民族村寨项目</t>
  </si>
  <si>
    <t>区民宗局</t>
  </si>
  <si>
    <t>白拉古村</t>
  </si>
  <si>
    <t>购置一处面积为400平方米的闲置房屋升级改造为集农特产品售卖、民宿、游客咨询为一体的旅游接待点；修建2000平方米生态停车场，安设标识标牌，配套餐饮、休闲等商业设施，传承弘扬民族文化，营造民族团结进步氛围；入股“彝家香”精品民宿；白拉古村民族村寨数字化传承发展工程。</t>
  </si>
  <si>
    <t>项目建成后，受益人数约占全村总人口的90%以上，带动村民年增收1000元以上，村集体经济预期年收益50万元。丰富了平地镇的旅游资源，糯巴沟古树公园业态将进一步完善，为平地镇环线游补足重要的节点，吸引更多的游客来乡村体验旅游环线，当地村民群众通过参加旅游开发、经营、服务等项目实现增收致富，铸牢中华民族共同体意识。</t>
  </si>
  <si>
    <t>2025年度百村示范全域整治行动区级奖补项目</t>
  </si>
  <si>
    <t>啊喇乡官房村瓦窑称村民小组通组道路硬化项目</t>
  </si>
  <si>
    <t>农村基础实施</t>
  </si>
  <si>
    <t>产业路建设</t>
  </si>
  <si>
    <t>瓦窑桥至烤烟房1公里（3米宽）入组道路硬化。</t>
  </si>
  <si>
    <t>解决官房村农产品交易困难问题。</t>
  </si>
  <si>
    <t>2025年度百村示范全域整治行动项目</t>
  </si>
  <si>
    <t>大龙潭乡干坝子村安装地磅秤项目</t>
  </si>
  <si>
    <t>大龙潭乡人民政府</t>
  </si>
  <si>
    <t>干坝子村</t>
  </si>
  <si>
    <t>安装地磅秤</t>
  </si>
  <si>
    <t>为促进村集体经济收入，安装25吨地磅秤一台，预计年收入2万元</t>
  </si>
  <si>
    <t>福田镇金龟村交易场所改造项目</t>
  </si>
  <si>
    <t>金龟村</t>
  </si>
  <si>
    <t>改善村民交易场所2处。</t>
  </si>
  <si>
    <t>解决金龟村农产品交易困难问题。</t>
  </si>
  <si>
    <t>太平乡灰嘎村村委会及周边设施打造项目</t>
  </si>
  <si>
    <t>灰嘎村</t>
  </si>
  <si>
    <t>村委会门前交易市场场坪300m²硬化；路灯亮化。</t>
  </si>
  <si>
    <t>解决灰嘎村农产品交易困难问题。</t>
  </si>
  <si>
    <t>务本乡垭口村张家垭口机耕道项目</t>
  </si>
  <si>
    <t>垭口村</t>
  </si>
  <si>
    <t>修建道路1000米，路面宽3.5米。</t>
  </si>
  <si>
    <t>解决群众出行及芒果销售运输问题，促进当地农户增加收入，促进当地产业发展</t>
  </si>
  <si>
    <t>中坝乡学房村产业道路建设项目</t>
  </si>
  <si>
    <t>硬化学房村产业道路2km，按照宽2.5米、厚18公分，配套相应堡坎和水沟等设施。</t>
  </si>
  <si>
    <t>项目建设后解决学房村43户，98亩芒果运输问题。</t>
  </si>
  <si>
    <t>同德镇道中桥村农产品交易市场建设项目</t>
  </si>
  <si>
    <t>道中桥村</t>
  </si>
  <si>
    <t>农产品交易市场地面硬化、展示区等建设项目。</t>
  </si>
  <si>
    <t>解决道中桥村农产品交易困难问题。</t>
  </si>
  <si>
    <t>布德镇民政村污水垃圾整治项目</t>
  </si>
  <si>
    <t>农村污水。垃圾治理</t>
  </si>
  <si>
    <t>全村范围内根据实际情况增设垃圾亭、开展生活污水整治；对民政村民政桥至村委会沿线增加垃圾亭等设施。</t>
  </si>
  <si>
    <t>解决民政村垃圾亭少，转运困难问题。</t>
  </si>
  <si>
    <t>布德镇民政村道路扩建及修复工程项目</t>
  </si>
  <si>
    <t>扩建村委会环线道路，在现有道路基础上加宽1米至3米不等，总长度约100米；修复猛粮坪主干道破损路面约600平；修复下易枝组破损路面150平；及其它附属设施。</t>
  </si>
  <si>
    <t>仁和镇立新村人居环境改造项目</t>
  </si>
  <si>
    <t>对立新村四组、五组聚居区民房开展人居环境风貌改造。</t>
  </si>
  <si>
    <t>项目建成后改善立新村98余户，人居环境得到明显提升。</t>
  </si>
  <si>
    <t>仁和镇总发村湾控片区人居环境整治项目</t>
  </si>
  <si>
    <t>对总发村湾控片区开展人居环境整治，建设垃圾收集设施、整治灌溉沟渠等。</t>
  </si>
  <si>
    <t>项目建成后改善总发村112余户，人居环境得到明显提升。</t>
  </si>
  <si>
    <t>仁和镇总发村湾控片区基础设施提升项目</t>
  </si>
  <si>
    <t>对湾控片区聚集区建设污水管道，收集生活污水接入大河河道污水管网，提升居住环境。</t>
  </si>
  <si>
    <t>项目建成后改善总发村112余户，污水排放问题，人居环境得到明显提升。</t>
  </si>
  <si>
    <t>仁和镇总发村村庄亮化工程</t>
  </si>
  <si>
    <t>在村内主要出行道路新增路灯120盏</t>
  </si>
  <si>
    <t>项目建设后提升村容村貌，改善人居环境。</t>
  </si>
  <si>
    <t>仁和镇板桥四组产业道路硬化及桥梁建设项目</t>
  </si>
  <si>
    <t>板桥村</t>
  </si>
  <si>
    <t>新建一座桥梁及道路硬化400米</t>
  </si>
  <si>
    <t>项目建设后解决板桥村13户，488亩芒果运输问题。</t>
  </si>
  <si>
    <t>仁和镇红旗村新建太阳能提灌站项目</t>
  </si>
  <si>
    <t>光伏电站建设</t>
  </si>
  <si>
    <t>新建太阳能提灌站1座，上水管DN127热轧无缝钢管（壁厚5mm）管长4300m，输水管φ152无缝钢（壁厚5mm）输水管长1400，新建500m³蓄水池2口</t>
  </si>
  <si>
    <t>项目建设后解决红旗村560户，芒果产业灌溉问题。</t>
  </si>
  <si>
    <t>24</t>
  </si>
  <si>
    <t>50</t>
  </si>
  <si>
    <t>143</t>
  </si>
  <si>
    <t>100</t>
  </si>
  <si>
    <t>90.75</t>
  </si>
  <si>
    <t>90.2</t>
  </si>
  <si>
    <t>99</t>
  </si>
  <si>
    <t>82.5</t>
  </si>
  <si>
    <t>70</t>
  </si>
  <si>
    <t>40</t>
  </si>
  <si>
    <t>90</t>
  </si>
  <si>
    <t>240</t>
  </si>
  <si>
    <t>360</t>
  </si>
  <si>
    <t>200</t>
  </si>
  <si>
    <t>125</t>
  </si>
  <si>
    <t>300</t>
  </si>
  <si>
    <t>490</t>
  </si>
  <si>
    <t>80</t>
  </si>
  <si>
    <t>480</t>
  </si>
  <si>
    <t>64</t>
  </si>
  <si>
    <t>250</t>
  </si>
  <si>
    <t>60</t>
  </si>
  <si>
    <t>400</t>
  </si>
  <si>
    <t>45</t>
  </si>
  <si>
    <t>攀枝花市仁和区2026年巩固拓展脱贫攻坚成果同乡村振兴有效衔接资金项目计划表</t>
  </si>
  <si>
    <t>开发式帮扶任务</t>
  </si>
  <si>
    <t>少数民族发展任务</t>
  </si>
  <si>
    <t>错峰销售实现溢价盈利。云仓可存储菌菇避开旺季低价期，待淡季价高时出售。本地常见平菇旺季均价3元/斤（0.6万元/吨），淡季达6元/斤（1.2万元/吨），单吨溢价0.6万元。按云仓年均存储并实现错峰销售30吨算，年溢价盈利18万元；若搭配香菇、金针菇等品种错峰，溢价空间可达30%—50%，盈利更可观。
村民务工多添收入渠道。云仓分拣、制种车间接种、平台接单等岗位，固定雇佣10名村民，月工资2500元左右，年务工增收30万元；农忙时临时雇工，150元/天的报酬让老人、妇女在家门口就能挣钱。</t>
  </si>
  <si>
    <t>建设食用菌生产示范基地，含菌种购买、新建10亩食用菌培育场所、配套管理用房、搭建防护网1200米、装配监控设备6套等。新建扬程约468米太阳能提灌站一座。含：太阳能光伏泵LGFBC180-468-355（Q=180m³/h,H=468m,P=355kW））、太阳能电池组件（高效半片单晶硅单面600Wp，全面屏，防尘防积灰）、定制储能电池柜、无缝镀锌DN80钢管1500米等。</t>
  </si>
  <si>
    <t>项目建设完成后能有效解决旱季带来的缺水问题，采用阶梯水价制度进行收费，发动群众共同参与种植，既弥补了辖区食用菌种植空缺，增加就业机会及群众收入，同时每年能为集体经济增加收入6万元。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</si>
</sst>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 numFmtId="178" formatCode="0_);[Red]\(0\)"/>
  </numFmts>
  <fonts count="47">
    <font>
      <sz val="11"/>
      <name val="宋体"/>
      <charset val="134"/>
    </font>
    <font>
      <sz val="22"/>
      <name val="方正小标宋简体"/>
      <charset val="134"/>
    </font>
    <font>
      <b/>
      <sz val="11"/>
      <name val="宋体"/>
      <charset val="134"/>
    </font>
    <font>
      <b/>
      <sz val="11"/>
      <name val="方正小标宋简体"/>
      <charset val="134"/>
    </font>
    <font>
      <b/>
      <sz val="11"/>
      <name val="Times New Roman"/>
      <charset val="134"/>
    </font>
    <font>
      <sz val="14"/>
      <color rgb="FF000000"/>
      <name val="宋体"/>
      <charset val="134"/>
    </font>
    <font>
      <sz val="11"/>
      <name val="Courier New"/>
      <charset val="134"/>
    </font>
    <font>
      <sz val="14"/>
      <name val="宋体"/>
      <charset val="134"/>
    </font>
    <font>
      <sz val="12"/>
      <name val="宋体"/>
      <charset val="134"/>
    </font>
    <font>
      <b/>
      <sz val="12"/>
      <name val="黑体"/>
      <charset val="134"/>
    </font>
    <font>
      <sz val="36"/>
      <name val="方正小标宋简体"/>
      <charset val="134"/>
    </font>
    <font>
      <b/>
      <sz val="16"/>
      <name val="黑体"/>
      <charset val="134"/>
    </font>
    <font>
      <b/>
      <sz val="20"/>
      <name val="方正小标宋简体"/>
      <charset val="134"/>
    </font>
    <font>
      <sz val="14"/>
      <name val="宋体"/>
      <charset val="134"/>
      <scheme val="minor"/>
    </font>
    <font>
      <sz val="12"/>
      <name val="Times New Roman"/>
      <charset val="134"/>
    </font>
    <font>
      <sz val="14"/>
      <color theme="1"/>
      <name val="宋体"/>
      <charset val="134"/>
    </font>
    <font>
      <b/>
      <sz val="20"/>
      <name val="宋体"/>
      <charset val="134"/>
    </font>
    <font>
      <sz val="16"/>
      <name val="黑体"/>
      <charset val="134"/>
    </font>
    <font>
      <b/>
      <sz val="16"/>
      <name val="方正小标宋简体"/>
      <charset val="134"/>
    </font>
    <font>
      <b/>
      <sz val="14"/>
      <name val="Times New Roman"/>
      <charset val="134"/>
    </font>
    <font>
      <sz val="14"/>
      <name val="Times New Roman"/>
      <charset val="134"/>
    </font>
    <font>
      <sz val="12"/>
      <color theme="1"/>
      <name val="Times New Roman"/>
      <charset val="134"/>
    </font>
    <font>
      <sz val="16"/>
      <name val="宋体"/>
      <charset val="134"/>
    </font>
    <font>
      <b/>
      <sz val="12"/>
      <name val="方正小标宋简体"/>
      <charset val="134"/>
    </font>
    <font>
      <sz val="14"/>
      <name val="方正仿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4"/>
      <color rgb="FFFF0000"/>
      <name val="宋体"/>
      <charset val="134"/>
    </font>
    <font>
      <sz val="26"/>
      <color rgb="FFFF0000"/>
      <name val="宋体"/>
      <charset val="134"/>
    </font>
  </fonts>
  <fills count="38">
    <fill>
      <patternFill patternType="none"/>
    </fill>
    <fill>
      <patternFill patternType="gray125"/>
    </fill>
    <fill>
      <patternFill patternType="solid">
        <fgColor rgb="FFFFFF00"/>
        <bgColor indexed="64"/>
      </patternFill>
    </fill>
    <fill>
      <patternFill patternType="solid">
        <fgColor theme="8" tint="0.4"/>
        <bgColor indexed="64"/>
      </patternFill>
    </fill>
    <fill>
      <patternFill patternType="solid">
        <fgColor theme="7" tint="0.8"/>
        <bgColor indexed="64"/>
      </patternFill>
    </fill>
    <fill>
      <patternFill patternType="solid">
        <fgColor rgb="FF92D050"/>
        <bgColor indexed="64"/>
      </patternFill>
    </fill>
    <fill>
      <patternFill patternType="solid">
        <fgColor theme="9"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7" borderId="8"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9" applyNumberFormat="0" applyFill="0" applyAlignment="0" applyProtection="0">
      <alignment vertical="center"/>
    </xf>
    <xf numFmtId="0" fontId="32" fillId="0" borderId="9" applyNumberFormat="0" applyFill="0" applyAlignment="0" applyProtection="0">
      <alignment vertical="center"/>
    </xf>
    <xf numFmtId="0" fontId="33" fillId="0" borderId="10" applyNumberFormat="0" applyFill="0" applyAlignment="0" applyProtection="0">
      <alignment vertical="center"/>
    </xf>
    <xf numFmtId="0" fontId="33" fillId="0" borderId="0" applyNumberFormat="0" applyFill="0" applyBorder="0" applyAlignment="0" applyProtection="0">
      <alignment vertical="center"/>
    </xf>
    <xf numFmtId="0" fontId="34" fillId="8" borderId="11" applyNumberFormat="0" applyAlignment="0" applyProtection="0">
      <alignment vertical="center"/>
    </xf>
    <xf numFmtId="0" fontId="35" fillId="9" borderId="12" applyNumberFormat="0" applyAlignment="0" applyProtection="0">
      <alignment vertical="center"/>
    </xf>
    <xf numFmtId="0" fontId="36" fillId="9" borderId="11" applyNumberFormat="0" applyAlignment="0" applyProtection="0">
      <alignment vertical="center"/>
    </xf>
    <xf numFmtId="0" fontId="37" fillId="10" borderId="13" applyNumberFormat="0" applyAlignment="0" applyProtection="0">
      <alignment vertical="center"/>
    </xf>
    <xf numFmtId="0" fontId="38" fillId="0" borderId="14" applyNumberFormat="0" applyFill="0" applyAlignment="0" applyProtection="0">
      <alignment vertical="center"/>
    </xf>
    <xf numFmtId="0" fontId="39" fillId="0" borderId="15" applyNumberFormat="0" applyFill="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4" fillId="35" borderId="0" applyNumberFormat="0" applyBorder="0" applyAlignment="0" applyProtection="0">
      <alignment vertical="center"/>
    </xf>
    <xf numFmtId="0" fontId="44" fillId="36" borderId="0" applyNumberFormat="0" applyBorder="0" applyAlignment="0" applyProtection="0">
      <alignment vertical="center"/>
    </xf>
    <xf numFmtId="0" fontId="43" fillId="37" borderId="0" applyNumberFormat="0" applyBorder="0" applyAlignment="0" applyProtection="0">
      <alignment vertical="center"/>
    </xf>
  </cellStyleXfs>
  <cellXfs count="97">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6" xfId="0" applyFont="1" applyFill="1" applyBorder="1" applyAlignment="1">
      <alignment horizontal="center" vertical="center" wrapText="1"/>
    </xf>
    <xf numFmtId="0" fontId="0" fillId="0" borderId="6" xfId="0" applyFont="1" applyFill="1" applyBorder="1" applyAlignment="1">
      <alignment horizontal="left" vertical="center" wrapText="1"/>
    </xf>
    <xf numFmtId="176" fontId="0" fillId="0" borderId="6" xfId="0" applyNumberFormat="1" applyFont="1" applyFill="1" applyBorder="1" applyAlignment="1">
      <alignment horizontal="left" vertical="center" wrapText="1"/>
    </xf>
    <xf numFmtId="176" fontId="0" fillId="0" borderId="6"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6" xfId="0" applyFont="1" applyFill="1" applyBorder="1" applyAlignment="1">
      <alignment horizontal="center" vertical="center" wrapText="1"/>
    </xf>
    <xf numFmtId="176" fontId="2" fillId="0" borderId="6" xfId="0" applyNumberFormat="1" applyFont="1" applyFill="1" applyBorder="1" applyAlignment="1">
      <alignment horizontal="center" vertical="center" wrapText="1"/>
    </xf>
    <xf numFmtId="0" fontId="2" fillId="0" borderId="6" xfId="0" applyFont="1" applyFill="1" applyBorder="1" applyAlignment="1">
      <alignment horizontal="left"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6" xfId="0" applyFill="1" applyBorder="1">
      <alignment vertical="center"/>
    </xf>
    <xf numFmtId="0" fontId="4"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2" borderId="7"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8" fillId="0" borderId="0" xfId="0" applyFont="1" applyFill="1" applyBorder="1" applyAlignment="1">
      <alignment vertical="center" wrapText="1"/>
    </xf>
    <xf numFmtId="0" fontId="9"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0" fillId="0" borderId="0" xfId="0" applyFont="1">
      <alignment vertical="center"/>
    </xf>
    <xf numFmtId="0" fontId="8" fillId="0" borderId="0" xfId="0" applyFont="1" applyFill="1" applyAlignment="1">
      <alignment vertical="center" wrapText="1"/>
    </xf>
    <xf numFmtId="0" fontId="8" fillId="3" borderId="0" xfId="0" applyFont="1" applyFill="1" applyBorder="1" applyAlignment="1">
      <alignment vertical="center" wrapText="1"/>
    </xf>
    <xf numFmtId="0" fontId="7" fillId="0" borderId="0" xfId="0" applyFont="1" applyFill="1" applyBorder="1" applyAlignment="1">
      <alignment vertical="center" wrapText="1"/>
    </xf>
    <xf numFmtId="0" fontId="7" fillId="3" borderId="0" xfId="0" applyFont="1" applyFill="1" applyBorder="1" applyAlignment="1">
      <alignment vertical="center" wrapText="1"/>
    </xf>
    <xf numFmtId="0" fontId="7" fillId="0" borderId="0" xfId="0" applyFont="1" applyFill="1" applyAlignment="1">
      <alignment vertical="center" wrapText="1"/>
    </xf>
    <xf numFmtId="0" fontId="7" fillId="3" borderId="0" xfId="0" applyFont="1" applyFill="1" applyAlignment="1">
      <alignmen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justify" vertical="center" wrapText="1"/>
    </xf>
    <xf numFmtId="177" fontId="8"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3" fillId="4" borderId="6"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4" borderId="6" xfId="0" applyFont="1" applyFill="1" applyBorder="1" applyAlignment="1">
      <alignment horizontal="center" vertical="center" wrapText="1"/>
    </xf>
    <xf numFmtId="0" fontId="8" fillId="0" borderId="6" xfId="0" applyFont="1" applyFill="1" applyBorder="1" applyAlignment="1">
      <alignment vertical="center" wrapText="1"/>
    </xf>
    <xf numFmtId="0" fontId="14" fillId="0" borderId="6" xfId="0" applyFont="1" applyFill="1" applyBorder="1" applyAlignment="1">
      <alignment horizontal="center" vertical="center" wrapText="1"/>
    </xf>
    <xf numFmtId="0" fontId="15" fillId="0" borderId="6"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4" borderId="6" xfId="0" applyFont="1" applyFill="1" applyBorder="1" applyAlignment="1">
      <alignment horizontal="left" vertical="center" wrapText="1"/>
    </xf>
    <xf numFmtId="0" fontId="15" fillId="4" borderId="6" xfId="0" applyFont="1" applyFill="1" applyBorder="1" applyAlignment="1">
      <alignment horizontal="left" vertical="center" wrapText="1"/>
    </xf>
    <xf numFmtId="176" fontId="7" fillId="0" borderId="6" xfId="0" applyNumberFormat="1" applyFont="1" applyFill="1" applyBorder="1" applyAlignment="1">
      <alignment horizontal="left" vertical="center" wrapText="1"/>
    </xf>
    <xf numFmtId="0" fontId="7" fillId="3" borderId="6" xfId="0" applyFont="1" applyFill="1" applyBorder="1" applyAlignment="1">
      <alignment horizontal="center" vertical="center" wrapText="1"/>
    </xf>
    <xf numFmtId="0" fontId="7" fillId="3" borderId="6" xfId="0" applyFont="1" applyFill="1" applyBorder="1" applyAlignment="1">
      <alignment horizontal="left" vertical="center" wrapText="1"/>
    </xf>
    <xf numFmtId="0" fontId="7" fillId="5" borderId="6" xfId="0" applyFont="1" applyFill="1" applyBorder="1" applyAlignment="1">
      <alignment horizontal="left" vertical="center" wrapText="1"/>
    </xf>
    <xf numFmtId="176" fontId="7" fillId="4" borderId="6" xfId="0" applyNumberFormat="1" applyFont="1" applyFill="1" applyBorder="1" applyAlignment="1">
      <alignment horizontal="left" vertical="center" wrapText="1"/>
    </xf>
    <xf numFmtId="176" fontId="7" fillId="0" borderId="6" xfId="0" applyNumberFormat="1" applyFont="1" applyFill="1" applyBorder="1" applyAlignment="1">
      <alignment horizontal="center" vertical="center" wrapText="1"/>
    </xf>
    <xf numFmtId="0" fontId="16" fillId="0" borderId="6" xfId="0" applyFont="1" applyFill="1" applyBorder="1" applyAlignment="1">
      <alignment horizontal="center" vertical="center" wrapText="1"/>
    </xf>
    <xf numFmtId="176" fontId="7" fillId="3" borderId="6" xfId="0" applyNumberFormat="1" applyFont="1" applyFill="1" applyBorder="1" applyAlignment="1">
      <alignment horizontal="center" vertical="center" wrapText="1"/>
    </xf>
    <xf numFmtId="176" fontId="7" fillId="3" borderId="6" xfId="0" applyNumberFormat="1" applyFont="1" applyFill="1" applyBorder="1" applyAlignment="1">
      <alignment horizontal="left" vertical="center" wrapText="1"/>
    </xf>
    <xf numFmtId="0" fontId="13" fillId="0" borderId="6" xfId="0" applyFont="1" applyFill="1" applyBorder="1" applyAlignment="1">
      <alignment horizontal="center" vertical="center" wrapText="1"/>
    </xf>
    <xf numFmtId="176" fontId="13" fillId="0" borderId="6" xfId="0" applyNumberFormat="1" applyFont="1" applyFill="1" applyBorder="1" applyAlignment="1">
      <alignment horizontal="left" vertical="center" wrapText="1"/>
    </xf>
    <xf numFmtId="0" fontId="7" fillId="6" borderId="6" xfId="0" applyFont="1" applyFill="1" applyBorder="1" applyAlignment="1">
      <alignment horizontal="left" vertical="center" wrapText="1"/>
    </xf>
    <xf numFmtId="0" fontId="12" fillId="3" borderId="6"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6" xfId="0" applyFont="1" applyFill="1" applyBorder="1" applyAlignment="1">
      <alignment horizontal="justify" vertical="center" wrapText="1"/>
    </xf>
    <xf numFmtId="0" fontId="17" fillId="0" borderId="6" xfId="0" applyFont="1" applyFill="1" applyBorder="1" applyAlignment="1">
      <alignment horizontal="center" vertical="center" wrapText="1"/>
    </xf>
    <xf numFmtId="177" fontId="11" fillId="0" borderId="6" xfId="0" applyNumberFormat="1" applyFont="1" applyFill="1" applyBorder="1" applyAlignment="1">
      <alignment horizontal="center" vertical="center" wrapText="1"/>
    </xf>
    <xf numFmtId="178" fontId="18" fillId="0" borderId="6" xfId="0" applyNumberFormat="1" applyFont="1" applyFill="1" applyBorder="1" applyAlignment="1">
      <alignment horizontal="center" vertical="center" wrapText="1"/>
    </xf>
    <xf numFmtId="0" fontId="12" fillId="0" borderId="6" xfId="0" applyFont="1" applyFill="1" applyBorder="1" applyAlignment="1">
      <alignment horizontal="left" vertical="center" wrapText="1"/>
    </xf>
    <xf numFmtId="0" fontId="19" fillId="0" borderId="6"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7" fillId="0" borderId="6" xfId="0" applyFont="1" applyFill="1" applyBorder="1" applyAlignment="1">
      <alignment horizontal="justify" vertical="center" wrapText="1"/>
    </xf>
    <xf numFmtId="0" fontId="20" fillId="2" borderId="6"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178" fontId="7" fillId="0" borderId="6" xfId="0" applyNumberFormat="1" applyFont="1" applyFill="1" applyBorder="1" applyAlignment="1">
      <alignment horizontal="center" vertical="center" wrapText="1"/>
    </xf>
    <xf numFmtId="176" fontId="7" fillId="2" borderId="6" xfId="0" applyNumberFormat="1" applyFont="1" applyFill="1" applyBorder="1" applyAlignment="1">
      <alignment horizontal="center" vertical="center" wrapText="1"/>
    </xf>
    <xf numFmtId="177" fontId="7" fillId="0" borderId="6" xfId="0" applyNumberFormat="1" applyFont="1" applyFill="1" applyBorder="1" applyAlignment="1">
      <alignment horizontal="center" vertical="center" wrapText="1"/>
    </xf>
    <xf numFmtId="0" fontId="19" fillId="3" borderId="6"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8" fillId="2" borderId="0" xfId="0" applyFont="1" applyFill="1" applyBorder="1" applyAlignment="1">
      <alignment vertical="center" wrapText="1"/>
    </xf>
    <xf numFmtId="0" fontId="22" fillId="0" borderId="6" xfId="0" applyFont="1" applyFill="1" applyBorder="1" applyAlignment="1">
      <alignment horizontal="center" vertical="center"/>
    </xf>
    <xf numFmtId="0" fontId="7" fillId="0" borderId="6" xfId="0" applyFont="1" applyFill="1" applyBorder="1" applyAlignment="1">
      <alignment horizontal="center" vertical="center"/>
    </xf>
    <xf numFmtId="0" fontId="8" fillId="0" borderId="6" xfId="0" applyFont="1" applyFill="1" applyBorder="1" applyAlignment="1">
      <alignment horizontal="center" vertical="center" wrapText="1"/>
    </xf>
    <xf numFmtId="177" fontId="23" fillId="0" borderId="6" xfId="0" applyNumberFormat="1" applyFont="1" applyFill="1" applyBorder="1" applyAlignment="1">
      <alignment horizontal="center" vertical="center" wrapText="1"/>
    </xf>
    <xf numFmtId="177" fontId="23" fillId="0" borderId="0" xfId="0" applyNumberFormat="1" applyFont="1" applyFill="1" applyBorder="1" applyAlignment="1">
      <alignment horizontal="center" vertical="center" wrapText="1"/>
    </xf>
    <xf numFmtId="177" fontId="24" fillId="0" borderId="0" xfId="0" applyNumberFormat="1" applyFont="1" applyFill="1" applyBorder="1" applyAlignment="1">
      <alignment horizontal="center" vertical="center" wrapText="1"/>
    </xf>
    <xf numFmtId="0" fontId="20" fillId="3" borderId="6"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7"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9900"/>
        </patternFill>
      </fill>
    </dxf>
    <dxf>
      <fill>
        <patternFill patternType="solid">
          <bgColor rgb="FFFF9900"/>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86"/>
  <sheetViews>
    <sheetView zoomScale="55" zoomScaleNormal="55" workbookViewId="0">
      <pane ySplit="4" topLeftCell="A5" activePane="bottomLeft" state="frozen"/>
      <selection/>
      <selection pane="bottomLeft" activeCell="B19" sqref="A19:T56"/>
    </sheetView>
  </sheetViews>
  <sheetFormatPr defaultColWidth="9" defaultRowHeight="14.25"/>
  <cols>
    <col min="1" max="1" width="6.75" style="39" customWidth="1"/>
    <col min="2" max="2" width="17.0416666666667" style="29" customWidth="1"/>
    <col min="3" max="3" width="11.875" style="39" customWidth="1"/>
    <col min="4" max="4" width="12.3166666666667" style="29" customWidth="1"/>
    <col min="5" max="5" width="13.625" style="29" customWidth="1"/>
    <col min="6" max="6" width="13.375" style="29" customWidth="1"/>
    <col min="7" max="7" width="14.0666666666667" style="29" customWidth="1"/>
    <col min="8" max="8" width="14.275" style="29" customWidth="1"/>
    <col min="9" max="9" width="15.7833333333333" style="29" customWidth="1"/>
    <col min="10" max="10" width="45.15" style="40" customWidth="1"/>
    <col min="11" max="11" width="59.4583333333333" style="41" customWidth="1"/>
    <col min="12" max="12" width="11.7166666666667" style="29" customWidth="1"/>
    <col min="13" max="13" width="9.53333333333333" style="39" customWidth="1"/>
    <col min="14" max="14" width="14.6916666666667" style="29" customWidth="1"/>
    <col min="15" max="15" width="16.0666666666667" style="42" customWidth="1"/>
    <col min="16" max="17" width="13.3916666666667" style="42" customWidth="1"/>
    <col min="18" max="18" width="11.775" style="42" customWidth="1"/>
    <col min="19" max="19" width="12.85" style="42" customWidth="1"/>
    <col min="20" max="20" width="20" style="39" customWidth="1"/>
    <col min="21" max="16384" width="9" style="29"/>
  </cols>
  <sheetData>
    <row r="1" s="29" customFormat="1" ht="55" customHeight="1" spans="1:20">
      <c r="A1" s="43" t="s">
        <v>0</v>
      </c>
      <c r="B1" s="43"/>
      <c r="C1" s="43"/>
      <c r="D1" s="43"/>
      <c r="E1" s="43"/>
      <c r="F1" s="43"/>
      <c r="G1" s="43"/>
      <c r="H1" s="43"/>
      <c r="I1" s="43"/>
      <c r="J1" s="68"/>
      <c r="K1" s="43"/>
      <c r="L1" s="43"/>
      <c r="M1" s="43"/>
      <c r="N1" s="43"/>
      <c r="O1" s="43"/>
      <c r="P1" s="43"/>
      <c r="Q1" s="43"/>
      <c r="R1" s="43"/>
      <c r="S1" s="43"/>
      <c r="T1" s="43"/>
    </row>
    <row r="2" s="30" customFormat="1" ht="36" customHeight="1" spans="1:20">
      <c r="A2" s="44" t="s">
        <v>1</v>
      </c>
      <c r="B2" s="44" t="s">
        <v>2</v>
      </c>
      <c r="C2" s="44" t="s">
        <v>3</v>
      </c>
      <c r="D2" s="44"/>
      <c r="E2" s="44"/>
      <c r="F2" s="44"/>
      <c r="G2" s="44" t="s">
        <v>4</v>
      </c>
      <c r="H2" s="44"/>
      <c r="I2" s="44"/>
      <c r="J2" s="69"/>
      <c r="K2" s="70"/>
      <c r="L2" s="44" t="s">
        <v>5</v>
      </c>
      <c r="M2" s="44"/>
      <c r="N2" s="71"/>
      <c r="O2" s="72"/>
      <c r="P2" s="72"/>
      <c r="Q2" s="72"/>
      <c r="R2" s="72"/>
      <c r="S2" s="72"/>
      <c r="T2" s="44" t="s">
        <v>6</v>
      </c>
    </row>
    <row r="3" s="31" customFormat="1" ht="85" customHeight="1" spans="1:20">
      <c r="A3" s="44"/>
      <c r="B3" s="44"/>
      <c r="C3" s="44" t="s">
        <v>7</v>
      </c>
      <c r="D3" s="44" t="s">
        <v>8</v>
      </c>
      <c r="E3" s="44" t="s">
        <v>9</v>
      </c>
      <c r="F3" s="44" t="s">
        <v>10</v>
      </c>
      <c r="G3" s="44" t="s">
        <v>11</v>
      </c>
      <c r="H3" s="44" t="s">
        <v>12</v>
      </c>
      <c r="I3" s="44" t="s">
        <v>13</v>
      </c>
      <c r="J3" s="44" t="s">
        <v>14</v>
      </c>
      <c r="K3" s="44" t="s">
        <v>15</v>
      </c>
      <c r="L3" s="44" t="s">
        <v>16</v>
      </c>
      <c r="M3" s="44" t="s">
        <v>17</v>
      </c>
      <c r="N3" s="44" t="s">
        <v>18</v>
      </c>
      <c r="O3" s="72" t="s">
        <v>19</v>
      </c>
      <c r="P3" s="72" t="s">
        <v>20</v>
      </c>
      <c r="Q3" s="72" t="s">
        <v>21</v>
      </c>
      <c r="R3" s="72" t="s">
        <v>22</v>
      </c>
      <c r="S3" s="72" t="s">
        <v>23</v>
      </c>
      <c r="T3" s="44"/>
    </row>
    <row r="4" s="32" customFormat="1" ht="49" customHeight="1" spans="1:20">
      <c r="A4" s="45" t="s">
        <v>24</v>
      </c>
      <c r="B4" s="45"/>
      <c r="C4" s="45"/>
      <c r="D4" s="45"/>
      <c r="E4" s="45"/>
      <c r="F4" s="45"/>
      <c r="G4" s="45"/>
      <c r="H4" s="45"/>
      <c r="I4" s="45"/>
      <c r="J4" s="45"/>
      <c r="K4" s="45"/>
      <c r="L4" s="45"/>
      <c r="M4" s="45"/>
      <c r="N4" s="45"/>
      <c r="O4" s="73">
        <f>O5+O10+O16+O18+O20+O22+O24+O26+O28+O30+O33+O36+O40+O45+O48+O58+O60</f>
        <v>5825</v>
      </c>
      <c r="P4" s="73">
        <f>P5+P10+P16+P18+P20+P22+P24+P26+P28+P30+P33+P36+P40+P45+P48+P58+P60</f>
        <v>1300</v>
      </c>
      <c r="Q4" s="73">
        <f>Q5+Q10+Q16+Q18+Q20+Q22+Q24+Q26+Q28+Q30+Q33+Q36+Q40+Q45+Q48+Q58+Q60</f>
        <v>2284</v>
      </c>
      <c r="R4" s="73">
        <f>R5+R10+R16+R18+R20+R22+R24+R26+R28+R30+R33+R36+R40+R45+R48+R58+R60</f>
        <v>320</v>
      </c>
      <c r="S4" s="73">
        <f>S5+S10+S16+S18+S20+S22+S24+S26+S28+S30+S33+S36+S40+S45+S48+S58+S60</f>
        <v>1875</v>
      </c>
      <c r="T4" s="25"/>
    </row>
    <row r="5" s="32" customFormat="1" ht="49" customHeight="1" spans="1:20">
      <c r="A5" s="45" t="s">
        <v>25</v>
      </c>
      <c r="B5" s="45"/>
      <c r="C5" s="45"/>
      <c r="D5" s="45"/>
      <c r="E5" s="45"/>
      <c r="F5" s="45"/>
      <c r="G5" s="45"/>
      <c r="H5" s="45"/>
      <c r="I5" s="45"/>
      <c r="J5" s="74"/>
      <c r="K5" s="45"/>
      <c r="L5" s="45" t="s">
        <v>26</v>
      </c>
      <c r="M5" s="45"/>
      <c r="N5" s="45"/>
      <c r="O5" s="75">
        <f>O6+O7+O8+O9</f>
        <v>410</v>
      </c>
      <c r="P5" s="75">
        <f>P6+P7+P8+P9</f>
        <v>100</v>
      </c>
      <c r="Q5" s="75">
        <f>Q6+Q7+Q8+Q9</f>
        <v>300</v>
      </c>
      <c r="R5" s="75">
        <f>R6+R7+R8+R9</f>
        <v>0</v>
      </c>
      <c r="S5" s="75">
        <f>S6+S7+S8+S9</f>
        <v>10</v>
      </c>
      <c r="T5" s="25"/>
    </row>
    <row r="6" s="32" customFormat="1" ht="93.75" spans="1:20">
      <c r="A6" s="25">
        <v>1</v>
      </c>
      <c r="B6" s="46" t="s">
        <v>27</v>
      </c>
      <c r="C6" s="47"/>
      <c r="D6" s="47" t="s">
        <v>28</v>
      </c>
      <c r="E6" s="47" t="s">
        <v>29</v>
      </c>
      <c r="F6" s="47" t="s">
        <v>30</v>
      </c>
      <c r="G6" s="47" t="s">
        <v>31</v>
      </c>
      <c r="H6" s="47" t="s">
        <v>32</v>
      </c>
      <c r="I6" s="64" t="s">
        <v>33</v>
      </c>
      <c r="J6" s="47" t="s">
        <v>34</v>
      </c>
      <c r="K6" s="47" t="s">
        <v>35</v>
      </c>
      <c r="L6" s="64" t="s">
        <v>36</v>
      </c>
      <c r="M6" s="76">
        <v>2026</v>
      </c>
      <c r="N6" s="76">
        <v>2026</v>
      </c>
      <c r="O6" s="76">
        <v>100</v>
      </c>
      <c r="P6" s="76"/>
      <c r="Q6" s="78">
        <v>100</v>
      </c>
      <c r="R6" s="76"/>
      <c r="S6" s="76"/>
      <c r="T6" s="25" t="s">
        <v>37</v>
      </c>
    </row>
    <row r="7" s="32" customFormat="1" ht="300" spans="1:20">
      <c r="A7" s="25">
        <v>2</v>
      </c>
      <c r="B7" s="46" t="s">
        <v>38</v>
      </c>
      <c r="C7" s="47"/>
      <c r="D7" s="47" t="s">
        <v>28</v>
      </c>
      <c r="E7" s="47" t="s">
        <v>39</v>
      </c>
      <c r="F7" s="47" t="s">
        <v>30</v>
      </c>
      <c r="G7" s="47" t="s">
        <v>31</v>
      </c>
      <c r="H7" s="47" t="s">
        <v>32</v>
      </c>
      <c r="I7" s="64" t="s">
        <v>40</v>
      </c>
      <c r="J7" s="47" t="s">
        <v>41</v>
      </c>
      <c r="K7" s="77" t="s">
        <v>42</v>
      </c>
      <c r="L7" s="64" t="s">
        <v>36</v>
      </c>
      <c r="M7" s="76">
        <v>2026</v>
      </c>
      <c r="N7" s="76">
        <v>2026</v>
      </c>
      <c r="O7" s="76">
        <v>100</v>
      </c>
      <c r="P7" s="76"/>
      <c r="Q7" s="78">
        <v>100</v>
      </c>
      <c r="R7" s="76"/>
      <c r="S7" s="76"/>
      <c r="T7" s="25" t="s">
        <v>37</v>
      </c>
    </row>
    <row r="8" s="32" customFormat="1" ht="93.75" spans="1:20">
      <c r="A8" s="25">
        <v>3</v>
      </c>
      <c r="B8" s="47" t="s">
        <v>43</v>
      </c>
      <c r="C8" s="47"/>
      <c r="D8" s="47" t="s">
        <v>28</v>
      </c>
      <c r="E8" s="47" t="s">
        <v>39</v>
      </c>
      <c r="F8" s="47" t="s">
        <v>30</v>
      </c>
      <c r="G8" s="47" t="s">
        <v>31</v>
      </c>
      <c r="H8" s="47" t="s">
        <v>32</v>
      </c>
      <c r="I8" s="64" t="s">
        <v>44</v>
      </c>
      <c r="J8" s="47" t="s">
        <v>45</v>
      </c>
      <c r="K8" s="47" t="s">
        <v>46</v>
      </c>
      <c r="L8" s="64" t="s">
        <v>36</v>
      </c>
      <c r="M8" s="76">
        <v>2026</v>
      </c>
      <c r="N8" s="76">
        <v>2026</v>
      </c>
      <c r="O8" s="76">
        <v>100</v>
      </c>
      <c r="P8" s="78">
        <v>100</v>
      </c>
      <c r="Q8" s="76"/>
      <c r="R8" s="76"/>
      <c r="S8" s="76"/>
      <c r="T8" s="25" t="s">
        <v>37</v>
      </c>
    </row>
    <row r="9" s="32" customFormat="1" ht="131.25" spans="1:20">
      <c r="A9" s="25">
        <v>4</v>
      </c>
      <c r="B9" s="48" t="s">
        <v>47</v>
      </c>
      <c r="C9" s="49"/>
      <c r="D9" s="47" t="s">
        <v>28</v>
      </c>
      <c r="E9" s="47" t="s">
        <v>39</v>
      </c>
      <c r="F9" s="47" t="s">
        <v>48</v>
      </c>
      <c r="G9" s="47" t="s">
        <v>31</v>
      </c>
      <c r="H9" s="47" t="s">
        <v>32</v>
      </c>
      <c r="I9" s="64" t="s">
        <v>44</v>
      </c>
      <c r="J9" s="47" t="s">
        <v>49</v>
      </c>
      <c r="K9" s="47" t="s">
        <v>50</v>
      </c>
      <c r="L9" s="64" t="s">
        <v>36</v>
      </c>
      <c r="M9" s="64">
        <v>2026</v>
      </c>
      <c r="N9" s="64">
        <v>2026</v>
      </c>
      <c r="O9" s="64">
        <v>110</v>
      </c>
      <c r="P9" s="25"/>
      <c r="Q9" s="81">
        <v>100</v>
      </c>
      <c r="R9" s="25"/>
      <c r="S9" s="25">
        <v>10</v>
      </c>
      <c r="T9" s="25" t="s">
        <v>51</v>
      </c>
    </row>
    <row r="10" ht="61" customHeight="1" spans="1:20">
      <c r="A10" s="45" t="s">
        <v>52</v>
      </c>
      <c r="B10" s="45"/>
      <c r="C10" s="45"/>
      <c r="D10" s="45"/>
      <c r="E10" s="45"/>
      <c r="F10" s="45"/>
      <c r="G10" s="45"/>
      <c r="H10" s="45"/>
      <c r="I10" s="45"/>
      <c r="J10" s="45"/>
      <c r="K10" s="45"/>
      <c r="L10" s="45" t="s">
        <v>26</v>
      </c>
      <c r="M10" s="45"/>
      <c r="N10" s="45"/>
      <c r="O10" s="75">
        <f>O11+O12+O13+O14+O15</f>
        <v>317</v>
      </c>
      <c r="P10" s="75">
        <f>P11+P12+P13+P14+P15</f>
        <v>105</v>
      </c>
      <c r="Q10" s="75">
        <f>Q11+Q12+Q13+Q14+Q15</f>
        <v>209</v>
      </c>
      <c r="R10" s="75">
        <f>R11+R12+R13+R14+R15</f>
        <v>0</v>
      </c>
      <c r="S10" s="75">
        <f>S11+S12+S13+S14+S15</f>
        <v>3</v>
      </c>
      <c r="T10" s="86"/>
    </row>
    <row r="11" s="29" customFormat="1" ht="84" customHeight="1" spans="1:20">
      <c r="A11" s="50">
        <v>5</v>
      </c>
      <c r="B11" s="51" t="s">
        <v>53</v>
      </c>
      <c r="C11" s="25"/>
      <c r="D11" s="52" t="s">
        <v>28</v>
      </c>
      <c r="E11" s="52" t="s">
        <v>29</v>
      </c>
      <c r="F11" s="52" t="s">
        <v>30</v>
      </c>
      <c r="G11" s="52" t="s">
        <v>54</v>
      </c>
      <c r="H11" s="52" t="s">
        <v>55</v>
      </c>
      <c r="I11" s="25" t="s">
        <v>56</v>
      </c>
      <c r="J11" s="51" t="s">
        <v>57</v>
      </c>
      <c r="K11" s="51" t="s">
        <v>58</v>
      </c>
      <c r="L11" s="25" t="s">
        <v>36</v>
      </c>
      <c r="M11" s="50">
        <v>2026</v>
      </c>
      <c r="N11" s="50">
        <v>2026</v>
      </c>
      <c r="O11" s="79">
        <v>90</v>
      </c>
      <c r="P11" s="80">
        <v>90</v>
      </c>
      <c r="Q11" s="50"/>
      <c r="R11" s="50"/>
      <c r="S11" s="50"/>
      <c r="T11" s="25" t="s">
        <v>59</v>
      </c>
    </row>
    <row r="12" s="29" customFormat="1" ht="78" customHeight="1" spans="1:20">
      <c r="A12" s="50">
        <v>6</v>
      </c>
      <c r="B12" s="52" t="s">
        <v>60</v>
      </c>
      <c r="C12" s="25"/>
      <c r="D12" s="52" t="s">
        <v>28</v>
      </c>
      <c r="E12" s="52" t="s">
        <v>29</v>
      </c>
      <c r="F12" s="52" t="s">
        <v>30</v>
      </c>
      <c r="G12" s="52" t="s">
        <v>54</v>
      </c>
      <c r="H12" s="52" t="s">
        <v>55</v>
      </c>
      <c r="I12" s="25" t="s">
        <v>56</v>
      </c>
      <c r="J12" s="52" t="s">
        <v>61</v>
      </c>
      <c r="K12" s="52" t="s">
        <v>62</v>
      </c>
      <c r="L12" s="25" t="s">
        <v>36</v>
      </c>
      <c r="M12" s="50">
        <v>2026</v>
      </c>
      <c r="N12" s="50">
        <v>2026</v>
      </c>
      <c r="O12" s="50">
        <v>28</v>
      </c>
      <c r="P12" s="80">
        <v>15</v>
      </c>
      <c r="Q12" s="50">
        <v>10</v>
      </c>
      <c r="R12" s="50"/>
      <c r="S12" s="50">
        <v>3</v>
      </c>
      <c r="T12" s="25" t="s">
        <v>59</v>
      </c>
    </row>
    <row r="13" s="29" customFormat="1" ht="103" customHeight="1" spans="1:21">
      <c r="A13" s="50">
        <v>7</v>
      </c>
      <c r="B13" s="53" t="s">
        <v>63</v>
      </c>
      <c r="C13" s="25"/>
      <c r="D13" s="52" t="s">
        <v>64</v>
      </c>
      <c r="E13" s="52" t="s">
        <v>65</v>
      </c>
      <c r="F13" s="52" t="s">
        <v>66</v>
      </c>
      <c r="G13" s="52" t="s">
        <v>54</v>
      </c>
      <c r="H13" s="52" t="s">
        <v>55</v>
      </c>
      <c r="I13" s="25" t="s">
        <v>56</v>
      </c>
      <c r="J13" s="52" t="s">
        <v>67</v>
      </c>
      <c r="K13" s="52" t="s">
        <v>68</v>
      </c>
      <c r="L13" s="25" t="s">
        <v>36</v>
      </c>
      <c r="M13" s="50">
        <v>2026</v>
      </c>
      <c r="N13" s="50">
        <v>2026</v>
      </c>
      <c r="O13" s="50">
        <v>30</v>
      </c>
      <c r="P13" s="50"/>
      <c r="Q13" s="80">
        <v>30</v>
      </c>
      <c r="R13" s="50"/>
      <c r="S13" s="50"/>
      <c r="T13" s="25" t="s">
        <v>59</v>
      </c>
      <c r="U13" s="87">
        <v>19</v>
      </c>
    </row>
    <row r="14" s="29" customFormat="1" ht="78" customHeight="1" spans="1:20">
      <c r="A14" s="50">
        <v>8</v>
      </c>
      <c r="B14" s="54" t="s">
        <v>69</v>
      </c>
      <c r="C14" s="25"/>
      <c r="D14" s="52" t="s">
        <v>28</v>
      </c>
      <c r="E14" s="52" t="s">
        <v>29</v>
      </c>
      <c r="F14" s="52" t="s">
        <v>30</v>
      </c>
      <c r="G14" s="52" t="s">
        <v>54</v>
      </c>
      <c r="H14" s="52" t="s">
        <v>55</v>
      </c>
      <c r="I14" s="25" t="s">
        <v>56</v>
      </c>
      <c r="J14" s="51" t="s">
        <v>70</v>
      </c>
      <c r="K14" s="51" t="s">
        <v>71</v>
      </c>
      <c r="L14" s="25" t="s">
        <v>36</v>
      </c>
      <c r="M14" s="50">
        <v>2026</v>
      </c>
      <c r="N14" s="50">
        <v>2026</v>
      </c>
      <c r="O14" s="79">
        <v>70</v>
      </c>
      <c r="P14" s="50"/>
      <c r="Q14" s="80">
        <v>70</v>
      </c>
      <c r="R14" s="50"/>
      <c r="S14" s="50"/>
      <c r="T14" s="25" t="s">
        <v>59</v>
      </c>
    </row>
    <row r="15" s="33" customFormat="1" ht="78" customHeight="1" spans="1:20">
      <c r="A15" s="50">
        <v>9</v>
      </c>
      <c r="B15" s="53" t="s">
        <v>72</v>
      </c>
      <c r="C15" s="25"/>
      <c r="D15" s="52" t="s">
        <v>28</v>
      </c>
      <c r="E15" s="52" t="s">
        <v>28</v>
      </c>
      <c r="F15" s="52" t="s">
        <v>73</v>
      </c>
      <c r="G15" s="52" t="s">
        <v>54</v>
      </c>
      <c r="H15" s="52" t="s">
        <v>55</v>
      </c>
      <c r="I15" s="25" t="s">
        <v>56</v>
      </c>
      <c r="J15" s="52" t="s">
        <v>74</v>
      </c>
      <c r="K15" s="52" t="s">
        <v>75</v>
      </c>
      <c r="L15" s="25" t="s">
        <v>36</v>
      </c>
      <c r="M15" s="25">
        <v>2026</v>
      </c>
      <c r="N15" s="25">
        <v>2026</v>
      </c>
      <c r="O15" s="25">
        <v>99</v>
      </c>
      <c r="P15" s="25"/>
      <c r="Q15" s="81">
        <v>99</v>
      </c>
      <c r="R15" s="50"/>
      <c r="S15" s="50"/>
      <c r="T15" s="25" t="s">
        <v>76</v>
      </c>
    </row>
    <row r="16" ht="49" customHeight="1" spans="1:20">
      <c r="A16" s="45" t="s">
        <v>77</v>
      </c>
      <c r="B16" s="45"/>
      <c r="C16" s="45"/>
      <c r="D16" s="45"/>
      <c r="E16" s="45"/>
      <c r="F16" s="45"/>
      <c r="G16" s="45"/>
      <c r="H16" s="45"/>
      <c r="I16" s="45"/>
      <c r="J16" s="45"/>
      <c r="K16" s="45"/>
      <c r="L16" s="45" t="s">
        <v>26</v>
      </c>
      <c r="M16" s="45"/>
      <c r="N16" s="45"/>
      <c r="O16" s="75">
        <f>O17</f>
        <v>150</v>
      </c>
      <c r="P16" s="75">
        <f>P17</f>
        <v>70</v>
      </c>
      <c r="Q16" s="75">
        <f>Q17</f>
        <v>40</v>
      </c>
      <c r="R16" s="75">
        <f>R17</f>
        <v>10</v>
      </c>
      <c r="S16" s="75">
        <f>S17</f>
        <v>30</v>
      </c>
      <c r="T16" s="25"/>
    </row>
    <row r="17" s="29" customFormat="1" ht="146" customHeight="1" spans="1:20">
      <c r="A17" s="25">
        <v>10</v>
      </c>
      <c r="B17" s="53" t="s">
        <v>78</v>
      </c>
      <c r="C17" s="25"/>
      <c r="D17" s="55" t="s">
        <v>28</v>
      </c>
      <c r="E17" s="55" t="s">
        <v>79</v>
      </c>
      <c r="F17" s="55" t="s">
        <v>73</v>
      </c>
      <c r="G17" s="25" t="s">
        <v>54</v>
      </c>
      <c r="H17" s="52" t="s">
        <v>80</v>
      </c>
      <c r="I17" s="25" t="s">
        <v>81</v>
      </c>
      <c r="J17" s="52" t="s">
        <v>82</v>
      </c>
      <c r="K17" s="52" t="s">
        <v>83</v>
      </c>
      <c r="L17" s="25" t="s">
        <v>36</v>
      </c>
      <c r="M17" s="25">
        <v>2026</v>
      </c>
      <c r="N17" s="25">
        <v>2026</v>
      </c>
      <c r="O17" s="25">
        <v>150</v>
      </c>
      <c r="P17" s="81">
        <v>70</v>
      </c>
      <c r="Q17" s="81">
        <v>40</v>
      </c>
      <c r="R17" s="25">
        <v>10</v>
      </c>
      <c r="S17" s="25">
        <v>30</v>
      </c>
      <c r="T17" s="25" t="s">
        <v>84</v>
      </c>
    </row>
    <row r="18" s="29" customFormat="1" ht="50" customHeight="1" spans="1:20">
      <c r="A18" s="45" t="s">
        <v>85</v>
      </c>
      <c r="B18" s="45"/>
      <c r="C18" s="45"/>
      <c r="D18" s="45"/>
      <c r="E18" s="45"/>
      <c r="F18" s="45"/>
      <c r="G18" s="45"/>
      <c r="H18" s="45"/>
      <c r="I18" s="45"/>
      <c r="J18" s="45"/>
      <c r="K18" s="45"/>
      <c r="L18" s="45" t="s">
        <v>26</v>
      </c>
      <c r="M18" s="45"/>
      <c r="N18" s="45"/>
      <c r="O18" s="75">
        <f>O19</f>
        <v>150</v>
      </c>
      <c r="P18" s="75">
        <f>P19</f>
        <v>0</v>
      </c>
      <c r="Q18" s="75">
        <f>Q19</f>
        <v>150</v>
      </c>
      <c r="R18" s="75">
        <f>R19</f>
        <v>0</v>
      </c>
      <c r="S18" s="75">
        <f>S19</f>
        <v>0</v>
      </c>
      <c r="T18" s="86"/>
    </row>
    <row r="19" s="34" customFormat="1" ht="197" customHeight="1" spans="1:21">
      <c r="A19" s="56">
        <v>11</v>
      </c>
      <c r="B19" s="57" t="s">
        <v>86</v>
      </c>
      <c r="C19" s="56"/>
      <c r="D19" s="56" t="s">
        <v>28</v>
      </c>
      <c r="E19" s="56" t="s">
        <v>79</v>
      </c>
      <c r="F19" s="56" t="s">
        <v>73</v>
      </c>
      <c r="G19" s="56" t="s">
        <v>54</v>
      </c>
      <c r="H19" s="57" t="s">
        <v>87</v>
      </c>
      <c r="I19" s="56" t="s">
        <v>88</v>
      </c>
      <c r="J19" s="57" t="s">
        <v>89</v>
      </c>
      <c r="K19" s="57" t="s">
        <v>90</v>
      </c>
      <c r="L19" s="56" t="s">
        <v>36</v>
      </c>
      <c r="M19" s="56">
        <v>2026</v>
      </c>
      <c r="N19" s="56">
        <v>2026</v>
      </c>
      <c r="O19" s="56">
        <v>150</v>
      </c>
      <c r="P19" s="56"/>
      <c r="Q19" s="56">
        <v>150</v>
      </c>
      <c r="R19" s="56"/>
      <c r="S19" s="56"/>
      <c r="T19" s="56"/>
      <c r="U19" s="34" t="s">
        <v>91</v>
      </c>
    </row>
    <row r="20" s="33" customFormat="1" ht="45" customHeight="1" spans="1:20">
      <c r="A20" s="45" t="s">
        <v>92</v>
      </c>
      <c r="B20" s="45"/>
      <c r="C20" s="45"/>
      <c r="D20" s="45"/>
      <c r="E20" s="45"/>
      <c r="F20" s="45"/>
      <c r="G20" s="45"/>
      <c r="H20" s="45"/>
      <c r="I20" s="45"/>
      <c r="J20" s="45"/>
      <c r="K20" s="45"/>
      <c r="L20" s="45" t="s">
        <v>19</v>
      </c>
      <c r="M20" s="45"/>
      <c r="N20" s="45"/>
      <c r="O20" s="75">
        <f>O21</f>
        <v>150</v>
      </c>
      <c r="P20" s="75">
        <f>P21</f>
        <v>70</v>
      </c>
      <c r="Q20" s="75">
        <f>Q21</f>
        <v>40</v>
      </c>
      <c r="R20" s="75">
        <f>R21</f>
        <v>10</v>
      </c>
      <c r="S20" s="75">
        <f>S21</f>
        <v>30</v>
      </c>
      <c r="T20" s="25"/>
    </row>
    <row r="21" s="29" customFormat="1" ht="168.75" spans="1:20">
      <c r="A21" s="25">
        <v>12</v>
      </c>
      <c r="B21" s="58" t="s">
        <v>93</v>
      </c>
      <c r="C21" s="25"/>
      <c r="D21" s="25" t="s">
        <v>28</v>
      </c>
      <c r="E21" s="25" t="s">
        <v>29</v>
      </c>
      <c r="F21" s="25" t="s">
        <v>94</v>
      </c>
      <c r="G21" s="25" t="s">
        <v>54</v>
      </c>
      <c r="H21" s="52" t="s">
        <v>95</v>
      </c>
      <c r="I21" s="25" t="s">
        <v>96</v>
      </c>
      <c r="J21" s="52" t="s">
        <v>97</v>
      </c>
      <c r="K21" s="52" t="s">
        <v>98</v>
      </c>
      <c r="L21" s="25" t="s">
        <v>36</v>
      </c>
      <c r="M21" s="25">
        <v>2026</v>
      </c>
      <c r="N21" s="25">
        <v>2026</v>
      </c>
      <c r="O21" s="25">
        <v>150</v>
      </c>
      <c r="P21" s="81">
        <v>70</v>
      </c>
      <c r="Q21" s="81">
        <v>40</v>
      </c>
      <c r="R21" s="25">
        <v>10</v>
      </c>
      <c r="S21" s="25">
        <v>30</v>
      </c>
      <c r="T21" s="25" t="s">
        <v>84</v>
      </c>
    </row>
    <row r="22" s="33" customFormat="1" ht="48" customHeight="1" spans="1:20">
      <c r="A22" s="45" t="s">
        <v>99</v>
      </c>
      <c r="B22" s="45"/>
      <c r="C22" s="45"/>
      <c r="D22" s="45"/>
      <c r="E22" s="45"/>
      <c r="F22" s="45"/>
      <c r="G22" s="45"/>
      <c r="H22" s="45"/>
      <c r="I22" s="45"/>
      <c r="J22" s="45"/>
      <c r="K22" s="45"/>
      <c r="L22" s="45" t="s">
        <v>19</v>
      </c>
      <c r="M22" s="45"/>
      <c r="N22" s="45"/>
      <c r="O22" s="75">
        <f>O23</f>
        <v>150</v>
      </c>
      <c r="P22" s="75">
        <f>P23</f>
        <v>150</v>
      </c>
      <c r="Q22" s="75">
        <f>Q23</f>
        <v>0</v>
      </c>
      <c r="R22" s="75">
        <f>R23</f>
        <v>0</v>
      </c>
      <c r="S22" s="75">
        <f>S23</f>
        <v>0</v>
      </c>
      <c r="T22" s="25"/>
    </row>
    <row r="23" s="33" customFormat="1" ht="131.25" spans="1:20">
      <c r="A23" s="25">
        <v>13</v>
      </c>
      <c r="B23" s="52" t="s">
        <v>100</v>
      </c>
      <c r="C23" s="25"/>
      <c r="D23" s="55" t="s">
        <v>28</v>
      </c>
      <c r="E23" s="25" t="s">
        <v>29</v>
      </c>
      <c r="F23" s="25" t="s">
        <v>101</v>
      </c>
      <c r="G23" s="25" t="s">
        <v>54</v>
      </c>
      <c r="H23" s="52" t="s">
        <v>102</v>
      </c>
      <c r="I23" s="25" t="s">
        <v>103</v>
      </c>
      <c r="J23" s="52" t="s">
        <v>104</v>
      </c>
      <c r="K23" s="52" t="s">
        <v>105</v>
      </c>
      <c r="L23" s="25" t="s">
        <v>36</v>
      </c>
      <c r="M23" s="25">
        <v>2026</v>
      </c>
      <c r="N23" s="25">
        <v>2026</v>
      </c>
      <c r="O23" s="25">
        <v>150</v>
      </c>
      <c r="P23" s="81">
        <v>150</v>
      </c>
      <c r="Q23" s="25"/>
      <c r="R23" s="25"/>
      <c r="S23" s="25"/>
      <c r="T23" s="25"/>
    </row>
    <row r="24" ht="37" customHeight="1" spans="1:20">
      <c r="A24" s="45" t="s">
        <v>106</v>
      </c>
      <c r="B24" s="45"/>
      <c r="C24" s="45"/>
      <c r="D24" s="45"/>
      <c r="E24" s="45"/>
      <c r="F24" s="45"/>
      <c r="G24" s="45"/>
      <c r="H24" s="45"/>
      <c r="I24" s="45"/>
      <c r="J24" s="45"/>
      <c r="K24" s="45"/>
      <c r="L24" s="45" t="s">
        <v>26</v>
      </c>
      <c r="M24" s="45"/>
      <c r="N24" s="45"/>
      <c r="O24" s="75">
        <f>O25</f>
        <v>150</v>
      </c>
      <c r="P24" s="75">
        <f>P25</f>
        <v>70</v>
      </c>
      <c r="Q24" s="75">
        <f>Q25</f>
        <v>40</v>
      </c>
      <c r="R24" s="75">
        <f>R25</f>
        <v>10</v>
      </c>
      <c r="S24" s="75">
        <f>S25</f>
        <v>30</v>
      </c>
      <c r="T24" s="88"/>
    </row>
    <row r="25" s="35" customFormat="1" ht="143" customHeight="1" spans="1:20">
      <c r="A25" s="25">
        <v>14</v>
      </c>
      <c r="B25" s="59" t="s">
        <v>107</v>
      </c>
      <c r="C25" s="25"/>
      <c r="D25" s="60" t="s">
        <v>28</v>
      </c>
      <c r="E25" s="25" t="s">
        <v>29</v>
      </c>
      <c r="F25" s="25" t="s">
        <v>30</v>
      </c>
      <c r="G25" s="55" t="s">
        <v>54</v>
      </c>
      <c r="H25" s="52" t="s">
        <v>108</v>
      </c>
      <c r="I25" s="60" t="s">
        <v>109</v>
      </c>
      <c r="J25" s="55" t="s">
        <v>110</v>
      </c>
      <c r="K25" s="55" t="s">
        <v>111</v>
      </c>
      <c r="L25" s="25" t="s">
        <v>36</v>
      </c>
      <c r="M25" s="60">
        <v>2026</v>
      </c>
      <c r="N25" s="25">
        <v>2026</v>
      </c>
      <c r="O25" s="82">
        <v>150</v>
      </c>
      <c r="P25" s="81">
        <v>70</v>
      </c>
      <c r="Q25" s="81">
        <v>40</v>
      </c>
      <c r="R25" s="25">
        <v>10</v>
      </c>
      <c r="S25" s="25">
        <v>30</v>
      </c>
      <c r="T25" s="25" t="s">
        <v>84</v>
      </c>
    </row>
    <row r="26" ht="45" customHeight="1" spans="1:20">
      <c r="A26" s="45" t="s">
        <v>112</v>
      </c>
      <c r="B26" s="45"/>
      <c r="C26" s="45"/>
      <c r="D26" s="45"/>
      <c r="E26" s="45"/>
      <c r="F26" s="45"/>
      <c r="G26" s="45"/>
      <c r="H26" s="45"/>
      <c r="I26" s="45"/>
      <c r="J26" s="45"/>
      <c r="K26" s="45"/>
      <c r="L26" s="45" t="s">
        <v>26</v>
      </c>
      <c r="M26" s="45"/>
      <c r="N26" s="45"/>
      <c r="O26" s="75">
        <f>O27</f>
        <v>100</v>
      </c>
      <c r="P26" s="75">
        <f>P27</f>
        <v>0</v>
      </c>
      <c r="Q26" s="75">
        <f>Q27</f>
        <v>100</v>
      </c>
      <c r="R26" s="75">
        <f>R27</f>
        <v>0</v>
      </c>
      <c r="S26" s="75">
        <f>S27</f>
        <v>0</v>
      </c>
      <c r="T26" s="89"/>
    </row>
    <row r="27" s="35" customFormat="1" ht="150" spans="1:20">
      <c r="A27" s="25">
        <v>15</v>
      </c>
      <c r="B27" s="52" t="s">
        <v>113</v>
      </c>
      <c r="C27" s="61"/>
      <c r="D27" s="25" t="s">
        <v>28</v>
      </c>
      <c r="E27" s="25" t="s">
        <v>29</v>
      </c>
      <c r="F27" s="25" t="s">
        <v>101</v>
      </c>
      <c r="G27" s="25" t="s">
        <v>54</v>
      </c>
      <c r="H27" s="52" t="s">
        <v>114</v>
      </c>
      <c r="I27" s="25" t="s">
        <v>115</v>
      </c>
      <c r="J27" s="52" t="s">
        <v>116</v>
      </c>
      <c r="K27" s="25" t="s">
        <v>117</v>
      </c>
      <c r="L27" s="25" t="s">
        <v>36</v>
      </c>
      <c r="M27" s="60">
        <v>2026</v>
      </c>
      <c r="N27" s="25">
        <v>2026</v>
      </c>
      <c r="O27" s="82">
        <v>100</v>
      </c>
      <c r="P27" s="82"/>
      <c r="Q27" s="82">
        <v>100</v>
      </c>
      <c r="R27" s="82"/>
      <c r="S27" s="82"/>
      <c r="T27" s="89"/>
    </row>
    <row r="28" ht="48" customHeight="1" spans="1:20">
      <c r="A28" s="45" t="s">
        <v>118</v>
      </c>
      <c r="B28" s="45"/>
      <c r="C28" s="45"/>
      <c r="D28" s="45"/>
      <c r="E28" s="45"/>
      <c r="F28" s="45"/>
      <c r="G28" s="45"/>
      <c r="H28" s="45"/>
      <c r="I28" s="45"/>
      <c r="J28" s="74"/>
      <c r="K28" s="45"/>
      <c r="L28" s="45" t="s">
        <v>26</v>
      </c>
      <c r="M28" s="45"/>
      <c r="N28" s="45"/>
      <c r="O28" s="75">
        <f>O29</f>
        <v>150</v>
      </c>
      <c r="P28" s="75">
        <f>P29</f>
        <v>0</v>
      </c>
      <c r="Q28" s="75">
        <v>140</v>
      </c>
      <c r="R28" s="75">
        <f>R29</f>
        <v>0</v>
      </c>
      <c r="S28" s="75">
        <v>10</v>
      </c>
      <c r="T28" s="86"/>
    </row>
    <row r="29" s="36" customFormat="1" ht="168.75" spans="1:21">
      <c r="A29" s="62">
        <v>16</v>
      </c>
      <c r="B29" s="63" t="s">
        <v>119</v>
      </c>
      <c r="C29" s="62"/>
      <c r="D29" s="63" t="s">
        <v>28</v>
      </c>
      <c r="E29" s="63" t="s">
        <v>79</v>
      </c>
      <c r="F29" s="63" t="s">
        <v>73</v>
      </c>
      <c r="G29" s="63" t="s">
        <v>31</v>
      </c>
      <c r="H29" s="63" t="s">
        <v>120</v>
      </c>
      <c r="I29" s="62" t="s">
        <v>121</v>
      </c>
      <c r="J29" s="63" t="s">
        <v>122</v>
      </c>
      <c r="K29" s="63" t="s">
        <v>123</v>
      </c>
      <c r="L29" s="62" t="s">
        <v>36</v>
      </c>
      <c r="M29" s="62">
        <v>2026</v>
      </c>
      <c r="N29" s="56">
        <v>2026</v>
      </c>
      <c r="O29" s="62">
        <v>150</v>
      </c>
      <c r="P29" s="62"/>
      <c r="Q29" s="62">
        <v>135</v>
      </c>
      <c r="R29" s="62"/>
      <c r="S29" s="62"/>
      <c r="T29" s="56"/>
      <c r="U29" s="34" t="s">
        <v>124</v>
      </c>
    </row>
    <row r="30" s="37" customFormat="1" ht="25.5" spans="1:20">
      <c r="A30" s="45" t="s">
        <v>125</v>
      </c>
      <c r="B30" s="45"/>
      <c r="C30" s="45"/>
      <c r="D30" s="45"/>
      <c r="E30" s="45"/>
      <c r="F30" s="45"/>
      <c r="G30" s="45"/>
      <c r="H30" s="45"/>
      <c r="I30" s="45"/>
      <c r="J30" s="45"/>
      <c r="K30" s="45"/>
      <c r="L30" s="45" t="s">
        <v>26</v>
      </c>
      <c r="M30" s="45"/>
      <c r="N30" s="45"/>
      <c r="O30" s="75">
        <f>O31+O32</f>
        <v>150</v>
      </c>
      <c r="P30" s="75">
        <f>P31+P32</f>
        <v>150</v>
      </c>
      <c r="Q30" s="75">
        <f>Q31+Q32</f>
        <v>0</v>
      </c>
      <c r="R30" s="75">
        <f>R31+R32</f>
        <v>0</v>
      </c>
      <c r="S30" s="75">
        <f>S31+S32</f>
        <v>0</v>
      </c>
      <c r="T30" s="86"/>
    </row>
    <row r="31" s="37" customFormat="1" ht="75" spans="1:20">
      <c r="A31" s="25">
        <v>17</v>
      </c>
      <c r="B31" s="52" t="s">
        <v>126</v>
      </c>
      <c r="C31" s="25"/>
      <c r="D31" s="52" t="s">
        <v>28</v>
      </c>
      <c r="E31" s="52" t="s">
        <v>79</v>
      </c>
      <c r="F31" s="52" t="s">
        <v>73</v>
      </c>
      <c r="G31" s="52" t="s">
        <v>54</v>
      </c>
      <c r="H31" s="52" t="s">
        <v>127</v>
      </c>
      <c r="I31" s="25" t="s">
        <v>128</v>
      </c>
      <c r="J31" s="52" t="s">
        <v>129</v>
      </c>
      <c r="K31" s="52" t="s">
        <v>130</v>
      </c>
      <c r="L31" s="25" t="s">
        <v>36</v>
      </c>
      <c r="M31" s="25">
        <v>2026</v>
      </c>
      <c r="N31" s="25">
        <v>2026</v>
      </c>
      <c r="O31" s="25">
        <v>90</v>
      </c>
      <c r="P31" s="81">
        <v>90</v>
      </c>
      <c r="Q31" s="52"/>
      <c r="R31" s="52"/>
      <c r="S31" s="52"/>
      <c r="T31" s="25"/>
    </row>
    <row r="32" s="37" customFormat="1" ht="84" customHeight="1" spans="1:20">
      <c r="A32" s="60">
        <v>18</v>
      </c>
      <c r="B32" s="52" t="s">
        <v>131</v>
      </c>
      <c r="C32" s="60"/>
      <c r="D32" s="52" t="s">
        <v>28</v>
      </c>
      <c r="E32" s="52" t="s">
        <v>79</v>
      </c>
      <c r="F32" s="52" t="s">
        <v>73</v>
      </c>
      <c r="G32" s="52" t="s">
        <v>54</v>
      </c>
      <c r="H32" s="52" t="s">
        <v>127</v>
      </c>
      <c r="I32" s="60" t="s">
        <v>132</v>
      </c>
      <c r="J32" s="55" t="s">
        <v>133</v>
      </c>
      <c r="K32" s="55" t="s">
        <v>134</v>
      </c>
      <c r="L32" s="25" t="s">
        <v>36</v>
      </c>
      <c r="M32" s="25">
        <v>2026</v>
      </c>
      <c r="N32" s="25">
        <v>2026</v>
      </c>
      <c r="O32" s="60">
        <v>60</v>
      </c>
      <c r="P32" s="83">
        <v>60</v>
      </c>
      <c r="Q32" s="60"/>
      <c r="R32" s="60"/>
      <c r="S32" s="60"/>
      <c r="T32" s="25"/>
    </row>
    <row r="33" s="33" customFormat="1" ht="50" customHeight="1" spans="1:20">
      <c r="A33" s="45" t="s">
        <v>135</v>
      </c>
      <c r="B33" s="45"/>
      <c r="C33" s="45"/>
      <c r="D33" s="45"/>
      <c r="E33" s="45"/>
      <c r="F33" s="45"/>
      <c r="G33" s="45"/>
      <c r="H33" s="45"/>
      <c r="I33" s="45"/>
      <c r="J33" s="45"/>
      <c r="K33" s="45"/>
      <c r="L33" s="45" t="s">
        <v>26</v>
      </c>
      <c r="M33" s="45"/>
      <c r="N33" s="45"/>
      <c r="O33" s="75">
        <f>O34+O35</f>
        <v>180</v>
      </c>
      <c r="P33" s="75">
        <f>P34+P35</f>
        <v>70</v>
      </c>
      <c r="Q33" s="75">
        <f>Q34+Q35</f>
        <v>70</v>
      </c>
      <c r="R33" s="75">
        <f>R34+R35</f>
        <v>10</v>
      </c>
      <c r="S33" s="75">
        <f>S34+S35</f>
        <v>30</v>
      </c>
      <c r="T33" s="25"/>
    </row>
    <row r="34" s="33" customFormat="1" ht="138" customHeight="1" spans="1:20">
      <c r="A34" s="64">
        <v>19</v>
      </c>
      <c r="B34" s="47" t="s">
        <v>136</v>
      </c>
      <c r="C34" s="64"/>
      <c r="D34" s="65" t="s">
        <v>28</v>
      </c>
      <c r="E34" s="65" t="s">
        <v>79</v>
      </c>
      <c r="F34" s="65" t="s">
        <v>73</v>
      </c>
      <c r="G34" s="64" t="s">
        <v>54</v>
      </c>
      <c r="H34" s="47" t="s">
        <v>137</v>
      </c>
      <c r="I34" s="64" t="s">
        <v>138</v>
      </c>
      <c r="J34" s="47" t="s">
        <v>139</v>
      </c>
      <c r="K34" s="47" t="s">
        <v>140</v>
      </c>
      <c r="L34" s="25" t="s">
        <v>36</v>
      </c>
      <c r="M34" s="25">
        <v>2026</v>
      </c>
      <c r="N34" s="25">
        <v>2026</v>
      </c>
      <c r="O34" s="25">
        <v>150</v>
      </c>
      <c r="P34" s="81">
        <v>70</v>
      </c>
      <c r="Q34" s="25">
        <v>40</v>
      </c>
      <c r="R34" s="25">
        <v>10</v>
      </c>
      <c r="S34" s="25">
        <v>30</v>
      </c>
      <c r="T34" s="25" t="s">
        <v>84</v>
      </c>
    </row>
    <row r="35" s="33" customFormat="1" ht="75" spans="1:20">
      <c r="A35" s="25">
        <v>20</v>
      </c>
      <c r="B35" s="52" t="s">
        <v>141</v>
      </c>
      <c r="C35" s="25"/>
      <c r="D35" s="52" t="s">
        <v>28</v>
      </c>
      <c r="E35" s="55" t="s">
        <v>79</v>
      </c>
      <c r="F35" s="55" t="s">
        <v>142</v>
      </c>
      <c r="G35" s="52" t="s">
        <v>31</v>
      </c>
      <c r="H35" s="52" t="s">
        <v>137</v>
      </c>
      <c r="I35" s="25" t="s">
        <v>143</v>
      </c>
      <c r="J35" s="52" t="s">
        <v>144</v>
      </c>
      <c r="K35" s="52" t="s">
        <v>145</v>
      </c>
      <c r="L35" s="25" t="s">
        <v>36</v>
      </c>
      <c r="M35" s="25">
        <v>2026</v>
      </c>
      <c r="N35" s="25">
        <v>2026</v>
      </c>
      <c r="O35" s="25">
        <v>30</v>
      </c>
      <c r="P35" s="25"/>
      <c r="Q35" s="25">
        <v>30</v>
      </c>
      <c r="R35" s="25"/>
      <c r="S35" s="25"/>
      <c r="T35" s="90"/>
    </row>
    <row r="36" ht="46" customHeight="1" spans="1:20">
      <c r="A36" s="45" t="s">
        <v>146</v>
      </c>
      <c r="B36" s="45"/>
      <c r="C36" s="45"/>
      <c r="D36" s="45"/>
      <c r="E36" s="45"/>
      <c r="F36" s="45"/>
      <c r="G36" s="45"/>
      <c r="H36" s="45"/>
      <c r="I36" s="45"/>
      <c r="J36" s="45"/>
      <c r="K36" s="45"/>
      <c r="L36" s="45" t="s">
        <v>26</v>
      </c>
      <c r="M36" s="45"/>
      <c r="N36" s="45"/>
      <c r="O36" s="75">
        <f>O37+O38+O39</f>
        <v>298</v>
      </c>
      <c r="P36" s="75">
        <f>P37+P38+P39</f>
        <v>115</v>
      </c>
      <c r="Q36" s="75">
        <f>Q37+Q38+Q39</f>
        <v>133</v>
      </c>
      <c r="R36" s="75">
        <f>R37+R38+R39</f>
        <v>0</v>
      </c>
      <c r="S36" s="75">
        <f>S37+S38+S39</f>
        <v>50</v>
      </c>
      <c r="T36" s="86"/>
    </row>
    <row r="37" s="35" customFormat="1" ht="206.25" spans="1:20">
      <c r="A37" s="25">
        <v>21</v>
      </c>
      <c r="B37" s="52" t="s">
        <v>147</v>
      </c>
      <c r="C37" s="25"/>
      <c r="D37" s="25" t="s">
        <v>28</v>
      </c>
      <c r="E37" s="25" t="s">
        <v>79</v>
      </c>
      <c r="F37" s="25" t="s">
        <v>73</v>
      </c>
      <c r="G37" s="25" t="s">
        <v>54</v>
      </c>
      <c r="H37" s="52" t="s">
        <v>148</v>
      </c>
      <c r="I37" s="25" t="s">
        <v>149</v>
      </c>
      <c r="J37" s="52" t="s">
        <v>150</v>
      </c>
      <c r="K37" s="52" t="s">
        <v>151</v>
      </c>
      <c r="L37" s="25" t="s">
        <v>36</v>
      </c>
      <c r="M37" s="25">
        <v>2026</v>
      </c>
      <c r="N37" s="25">
        <v>2026</v>
      </c>
      <c r="O37" s="25">
        <v>98</v>
      </c>
      <c r="P37" s="81">
        <v>15</v>
      </c>
      <c r="Q37" s="25">
        <v>83</v>
      </c>
      <c r="R37" s="25"/>
      <c r="S37" s="25"/>
      <c r="T37" s="25"/>
    </row>
    <row r="38" s="32" customFormat="1" ht="150" spans="1:21">
      <c r="A38" s="25">
        <v>22</v>
      </c>
      <c r="B38" s="52" t="s">
        <v>152</v>
      </c>
      <c r="C38" s="25"/>
      <c r="D38" s="52" t="s">
        <v>28</v>
      </c>
      <c r="E38" s="52" t="s">
        <v>79</v>
      </c>
      <c r="F38" s="52" t="s">
        <v>142</v>
      </c>
      <c r="G38" s="52" t="s">
        <v>54</v>
      </c>
      <c r="H38" s="52" t="s">
        <v>148</v>
      </c>
      <c r="I38" s="25" t="s">
        <v>153</v>
      </c>
      <c r="J38" s="52" t="s">
        <v>154</v>
      </c>
      <c r="K38" s="52" t="s">
        <v>155</v>
      </c>
      <c r="L38" s="25" t="s">
        <v>36</v>
      </c>
      <c r="M38" s="25">
        <v>2026</v>
      </c>
      <c r="N38" s="25">
        <v>2026</v>
      </c>
      <c r="O38" s="25">
        <v>100</v>
      </c>
      <c r="P38" s="81">
        <v>100</v>
      </c>
      <c r="Q38" s="25"/>
      <c r="R38" s="25"/>
      <c r="S38" s="25"/>
      <c r="T38" s="52"/>
      <c r="U38" s="39"/>
    </row>
    <row r="39" s="32" customFormat="1" ht="206.25" spans="1:21">
      <c r="A39" s="25">
        <v>23</v>
      </c>
      <c r="B39" s="52" t="s">
        <v>156</v>
      </c>
      <c r="C39" s="52"/>
      <c r="D39" s="52" t="s">
        <v>64</v>
      </c>
      <c r="E39" s="52" t="s">
        <v>157</v>
      </c>
      <c r="F39" s="52" t="s">
        <v>158</v>
      </c>
      <c r="G39" s="52" t="s">
        <v>54</v>
      </c>
      <c r="H39" s="52" t="s">
        <v>146</v>
      </c>
      <c r="I39" s="25" t="s">
        <v>153</v>
      </c>
      <c r="J39" s="52" t="s">
        <v>159</v>
      </c>
      <c r="K39" s="52" t="s">
        <v>160</v>
      </c>
      <c r="L39" s="25" t="s">
        <v>36</v>
      </c>
      <c r="M39" s="25">
        <v>2026</v>
      </c>
      <c r="N39" s="25">
        <v>2026</v>
      </c>
      <c r="O39" s="25">
        <v>100</v>
      </c>
      <c r="P39" s="25"/>
      <c r="Q39" s="25">
        <v>50</v>
      </c>
      <c r="R39" s="25"/>
      <c r="S39" s="25">
        <v>50</v>
      </c>
      <c r="T39" s="86" t="s">
        <v>161</v>
      </c>
      <c r="U39" s="29"/>
    </row>
    <row r="40" ht="43" customHeight="1" spans="1:20">
      <c r="A40" s="45" t="s">
        <v>162</v>
      </c>
      <c r="B40" s="45"/>
      <c r="C40" s="45"/>
      <c r="D40" s="45"/>
      <c r="E40" s="45"/>
      <c r="F40" s="45"/>
      <c r="G40" s="45"/>
      <c r="H40" s="45"/>
      <c r="I40" s="45"/>
      <c r="J40" s="74"/>
      <c r="K40" s="45"/>
      <c r="L40" s="45" t="s">
        <v>26</v>
      </c>
      <c r="M40" s="45"/>
      <c r="N40" s="45"/>
      <c r="O40" s="75">
        <f>O41+O42+O43+O44</f>
        <v>509</v>
      </c>
      <c r="P40" s="75">
        <f>P41+P42+P43+P44</f>
        <v>0</v>
      </c>
      <c r="Q40" s="75">
        <f>Q41+Q42+Q43+Q44</f>
        <v>0</v>
      </c>
      <c r="R40" s="75">
        <f>R41+R42+R43+R44</f>
        <v>0</v>
      </c>
      <c r="S40" s="75">
        <f>S41+S42+S43+S44</f>
        <v>509</v>
      </c>
      <c r="T40" s="25"/>
    </row>
    <row r="41" s="35" customFormat="1" ht="58" customHeight="1" spans="1:20">
      <c r="A41" s="25">
        <v>24</v>
      </c>
      <c r="B41" s="66" t="s">
        <v>163</v>
      </c>
      <c r="C41" s="25"/>
      <c r="D41" s="52" t="s">
        <v>164</v>
      </c>
      <c r="E41" s="52" t="s">
        <v>165</v>
      </c>
      <c r="F41" s="52" t="s">
        <v>166</v>
      </c>
      <c r="G41" s="52" t="s">
        <v>167</v>
      </c>
      <c r="H41" s="52" t="s">
        <v>167</v>
      </c>
      <c r="I41" s="25" t="s">
        <v>168</v>
      </c>
      <c r="J41" s="52" t="s">
        <v>169</v>
      </c>
      <c r="K41" s="25" t="s">
        <v>170</v>
      </c>
      <c r="L41" s="25" t="s">
        <v>36</v>
      </c>
      <c r="M41" s="25">
        <v>2026</v>
      </c>
      <c r="N41" s="25">
        <v>2026</v>
      </c>
      <c r="O41" s="25">
        <v>40</v>
      </c>
      <c r="P41" s="25"/>
      <c r="Q41" s="25"/>
      <c r="R41" s="25"/>
      <c r="S41" s="25">
        <v>40</v>
      </c>
      <c r="T41" s="25"/>
    </row>
    <row r="42" s="35" customFormat="1" ht="93.75" spans="1:20">
      <c r="A42" s="25">
        <v>25</v>
      </c>
      <c r="B42" s="66" t="s">
        <v>171</v>
      </c>
      <c r="C42" s="25"/>
      <c r="D42" s="52" t="s">
        <v>171</v>
      </c>
      <c r="E42" s="52" t="s">
        <v>171</v>
      </c>
      <c r="F42" s="52" t="s">
        <v>171</v>
      </c>
      <c r="G42" s="52" t="s">
        <v>54</v>
      </c>
      <c r="H42" s="52" t="s">
        <v>54</v>
      </c>
      <c r="I42" s="25" t="s">
        <v>168</v>
      </c>
      <c r="J42" s="52" t="s">
        <v>172</v>
      </c>
      <c r="K42" s="25" t="s">
        <v>173</v>
      </c>
      <c r="L42" s="25" t="s">
        <v>36</v>
      </c>
      <c r="M42" s="25">
        <v>2026</v>
      </c>
      <c r="N42" s="25">
        <v>2026</v>
      </c>
      <c r="O42" s="25">
        <v>200</v>
      </c>
      <c r="P42" s="25"/>
      <c r="Q42" s="25"/>
      <c r="R42" s="25"/>
      <c r="S42" s="25">
        <v>200</v>
      </c>
      <c r="T42" s="25"/>
    </row>
    <row r="43" s="35" customFormat="1" ht="46" customHeight="1" spans="1:20">
      <c r="A43" s="25">
        <v>26</v>
      </c>
      <c r="B43" s="66" t="s">
        <v>174</v>
      </c>
      <c r="C43" s="25"/>
      <c r="D43" s="52" t="s">
        <v>164</v>
      </c>
      <c r="E43" s="52" t="s">
        <v>175</v>
      </c>
      <c r="F43" s="52" t="s">
        <v>174</v>
      </c>
      <c r="G43" s="52" t="s">
        <v>54</v>
      </c>
      <c r="H43" s="52" t="s">
        <v>54</v>
      </c>
      <c r="I43" s="25" t="s">
        <v>168</v>
      </c>
      <c r="J43" s="52" t="s">
        <v>176</v>
      </c>
      <c r="K43" s="52" t="s">
        <v>177</v>
      </c>
      <c r="L43" s="25" t="s">
        <v>36</v>
      </c>
      <c r="M43" s="25">
        <v>2026</v>
      </c>
      <c r="N43" s="25">
        <v>2026</v>
      </c>
      <c r="O43" s="25">
        <v>200</v>
      </c>
      <c r="P43" s="25"/>
      <c r="Q43" s="25"/>
      <c r="R43" s="25"/>
      <c r="S43" s="25">
        <v>200</v>
      </c>
      <c r="T43" s="25"/>
    </row>
    <row r="44" s="35" customFormat="1" ht="75" spans="1:20">
      <c r="A44" s="25">
        <v>27</v>
      </c>
      <c r="B44" s="66" t="s">
        <v>178</v>
      </c>
      <c r="C44" s="25"/>
      <c r="D44" s="52" t="s">
        <v>164</v>
      </c>
      <c r="E44" s="52" t="s">
        <v>179</v>
      </c>
      <c r="F44" s="52" t="s">
        <v>180</v>
      </c>
      <c r="G44" s="52" t="s">
        <v>54</v>
      </c>
      <c r="H44" s="52" t="s">
        <v>54</v>
      </c>
      <c r="I44" s="25" t="s">
        <v>168</v>
      </c>
      <c r="J44" s="52" t="s">
        <v>181</v>
      </c>
      <c r="K44" s="52" t="s">
        <v>182</v>
      </c>
      <c r="L44" s="25" t="s">
        <v>36</v>
      </c>
      <c r="M44" s="25">
        <v>2026</v>
      </c>
      <c r="N44" s="25">
        <v>2026</v>
      </c>
      <c r="O44" s="25">
        <v>69</v>
      </c>
      <c r="P44" s="25"/>
      <c r="Q44" s="25"/>
      <c r="R44" s="25"/>
      <c r="S44" s="25">
        <v>69</v>
      </c>
      <c r="T44" s="25"/>
    </row>
    <row r="45" ht="37" customHeight="1" spans="1:20">
      <c r="A45" s="45" t="s">
        <v>183</v>
      </c>
      <c r="B45" s="45"/>
      <c r="C45" s="45"/>
      <c r="D45" s="45"/>
      <c r="E45" s="45"/>
      <c r="F45" s="45"/>
      <c r="G45" s="45"/>
      <c r="H45" s="45"/>
      <c r="I45" s="45"/>
      <c r="J45" s="74"/>
      <c r="K45" s="45"/>
      <c r="L45" s="45" t="s">
        <v>26</v>
      </c>
      <c r="M45" s="45"/>
      <c r="N45" s="45"/>
      <c r="O45" s="75">
        <f>O46+O47</f>
        <v>280</v>
      </c>
      <c r="P45" s="75">
        <f>P46+P47</f>
        <v>0</v>
      </c>
      <c r="Q45" s="75">
        <f>Q46+Q47</f>
        <v>0</v>
      </c>
      <c r="R45" s="75">
        <f>R46+R47</f>
        <v>100</v>
      </c>
      <c r="S45" s="75">
        <f>S46+S47</f>
        <v>180</v>
      </c>
      <c r="T45" s="25"/>
    </row>
    <row r="46" s="35" customFormat="1" ht="48" customHeight="1" spans="1:20">
      <c r="A46" s="25">
        <v>28</v>
      </c>
      <c r="B46" s="66" t="s">
        <v>184</v>
      </c>
      <c r="C46" s="25"/>
      <c r="D46" s="25" t="s">
        <v>183</v>
      </c>
      <c r="E46" s="52" t="s">
        <v>184</v>
      </c>
      <c r="F46" s="52" t="s">
        <v>185</v>
      </c>
      <c r="G46" s="52" t="s">
        <v>54</v>
      </c>
      <c r="H46" s="25" t="s">
        <v>54</v>
      </c>
      <c r="I46" s="25" t="s">
        <v>168</v>
      </c>
      <c r="J46" s="52" t="s">
        <v>186</v>
      </c>
      <c r="K46" s="52" t="s">
        <v>187</v>
      </c>
      <c r="L46" s="25" t="s">
        <v>36</v>
      </c>
      <c r="M46" s="25">
        <v>2026</v>
      </c>
      <c r="N46" s="25">
        <v>2026</v>
      </c>
      <c r="O46" s="25">
        <v>200</v>
      </c>
      <c r="P46" s="25"/>
      <c r="Q46" s="25"/>
      <c r="R46" s="25">
        <v>100</v>
      </c>
      <c r="S46" s="25">
        <v>100</v>
      </c>
      <c r="T46" s="25"/>
    </row>
    <row r="47" s="35" customFormat="1" ht="37.5" spans="1:20">
      <c r="A47" s="25">
        <v>29</v>
      </c>
      <c r="B47" s="66" t="s">
        <v>188</v>
      </c>
      <c r="C47" s="25"/>
      <c r="D47" s="25" t="s">
        <v>183</v>
      </c>
      <c r="E47" s="52" t="s">
        <v>189</v>
      </c>
      <c r="F47" s="52" t="s">
        <v>189</v>
      </c>
      <c r="G47" s="52" t="s">
        <v>54</v>
      </c>
      <c r="H47" s="25" t="s">
        <v>54</v>
      </c>
      <c r="I47" s="25" t="s">
        <v>168</v>
      </c>
      <c r="J47" s="52" t="s">
        <v>190</v>
      </c>
      <c r="K47" s="52" t="s">
        <v>191</v>
      </c>
      <c r="L47" s="25" t="s">
        <v>36</v>
      </c>
      <c r="M47" s="25">
        <v>2026</v>
      </c>
      <c r="N47" s="25">
        <v>2026</v>
      </c>
      <c r="O47" s="25">
        <v>80</v>
      </c>
      <c r="P47" s="25"/>
      <c r="Q47" s="25"/>
      <c r="R47" s="25"/>
      <c r="S47" s="25">
        <v>80</v>
      </c>
      <c r="T47" s="25"/>
    </row>
    <row r="48" ht="43" customHeight="1" spans="1:24">
      <c r="A48" s="45" t="s">
        <v>192</v>
      </c>
      <c r="B48" s="45"/>
      <c r="C48" s="45"/>
      <c r="D48" s="45"/>
      <c r="E48" s="45"/>
      <c r="F48" s="45"/>
      <c r="G48" s="45"/>
      <c r="H48" s="45"/>
      <c r="I48" s="45"/>
      <c r="J48" s="74"/>
      <c r="K48" s="45"/>
      <c r="L48" s="45" t="s">
        <v>26</v>
      </c>
      <c r="M48" s="45"/>
      <c r="N48" s="45"/>
      <c r="O48" s="75">
        <f>O49+O50+O51+O52+O53+O54+O55+O56+O57</f>
        <v>1696</v>
      </c>
      <c r="P48" s="75">
        <f>P49+P50+P51+P52+P53+P54+P55+P56+P57</f>
        <v>100</v>
      </c>
      <c r="Q48" s="75">
        <f>Q49+Q50+Q51+Q52+Q53+Q54+Q55+Q56+Q57</f>
        <v>962</v>
      </c>
      <c r="R48" s="75">
        <f>R49+R50+R51+R52+R53+R54+R55+R56+R57</f>
        <v>180</v>
      </c>
      <c r="S48" s="75">
        <f>S49+S50+S51+S52+S53+S54+S55+S56+S57</f>
        <v>408</v>
      </c>
      <c r="T48" s="91"/>
      <c r="U48" s="92"/>
      <c r="V48" s="92"/>
      <c r="W48" s="92"/>
      <c r="X48" s="92"/>
    </row>
    <row r="49" s="35" customFormat="1" ht="37.5" spans="1:24">
      <c r="A49" s="25">
        <v>30</v>
      </c>
      <c r="B49" s="66" t="s">
        <v>193</v>
      </c>
      <c r="C49" s="25"/>
      <c r="D49" s="25" t="s">
        <v>28</v>
      </c>
      <c r="E49" s="52" t="s">
        <v>29</v>
      </c>
      <c r="F49" s="52" t="s">
        <v>194</v>
      </c>
      <c r="G49" s="52" t="s">
        <v>54</v>
      </c>
      <c r="H49" s="52" t="s">
        <v>54</v>
      </c>
      <c r="I49" s="25" t="s">
        <v>168</v>
      </c>
      <c r="J49" s="52" t="s">
        <v>195</v>
      </c>
      <c r="K49" s="52" t="s">
        <v>196</v>
      </c>
      <c r="L49" s="25" t="s">
        <v>36</v>
      </c>
      <c r="M49" s="25">
        <v>2026</v>
      </c>
      <c r="N49" s="25">
        <v>2026</v>
      </c>
      <c r="O49" s="25">
        <v>200</v>
      </c>
      <c r="P49" s="25"/>
      <c r="Q49" s="25">
        <v>200</v>
      </c>
      <c r="R49" s="25"/>
      <c r="S49" s="25"/>
      <c r="T49" s="25"/>
      <c r="U49" s="93"/>
      <c r="V49" s="93"/>
      <c r="W49" s="93"/>
      <c r="X49" s="93"/>
    </row>
    <row r="50" s="35" customFormat="1" ht="37.5" spans="1:20">
      <c r="A50" s="25">
        <v>31</v>
      </c>
      <c r="B50" s="52" t="s">
        <v>197</v>
      </c>
      <c r="C50" s="25"/>
      <c r="D50" s="25" t="s">
        <v>28</v>
      </c>
      <c r="E50" s="52" t="s">
        <v>79</v>
      </c>
      <c r="F50" s="52" t="s">
        <v>73</v>
      </c>
      <c r="G50" s="52" t="s">
        <v>54</v>
      </c>
      <c r="H50" s="52" t="s">
        <v>55</v>
      </c>
      <c r="I50" s="25" t="s">
        <v>56</v>
      </c>
      <c r="J50" s="52" t="s">
        <v>198</v>
      </c>
      <c r="K50" s="52" t="s">
        <v>199</v>
      </c>
      <c r="L50" s="25" t="s">
        <v>36</v>
      </c>
      <c r="M50" s="25">
        <v>2026</v>
      </c>
      <c r="N50" s="25">
        <v>2026</v>
      </c>
      <c r="O50" s="25">
        <v>43.5</v>
      </c>
      <c r="P50" s="25"/>
      <c r="Q50" s="25"/>
      <c r="R50" s="25">
        <v>40</v>
      </c>
      <c r="S50" s="25">
        <v>3.5</v>
      </c>
      <c r="T50" s="25"/>
    </row>
    <row r="51" s="35" customFormat="1" ht="130" customHeight="1" spans="1:20">
      <c r="A51" s="25">
        <v>32</v>
      </c>
      <c r="B51" s="66" t="s">
        <v>200</v>
      </c>
      <c r="C51" s="25"/>
      <c r="D51" s="25" t="s">
        <v>28</v>
      </c>
      <c r="E51" s="52" t="s">
        <v>79</v>
      </c>
      <c r="F51" s="52" t="s">
        <v>73</v>
      </c>
      <c r="G51" s="52" t="s">
        <v>54</v>
      </c>
      <c r="H51" s="52" t="s">
        <v>54</v>
      </c>
      <c r="I51" s="25"/>
      <c r="J51" s="52" t="s">
        <v>201</v>
      </c>
      <c r="K51" s="52" t="s">
        <v>202</v>
      </c>
      <c r="L51" s="25" t="s">
        <v>36</v>
      </c>
      <c r="M51" s="25">
        <v>2026</v>
      </c>
      <c r="N51" s="25">
        <v>2026</v>
      </c>
      <c r="O51" s="25">
        <v>30</v>
      </c>
      <c r="P51" s="81">
        <v>30</v>
      </c>
      <c r="Q51" s="25"/>
      <c r="R51" s="25"/>
      <c r="S51" s="25"/>
      <c r="T51" s="25"/>
    </row>
    <row r="52" s="35" customFormat="1" ht="140" customHeight="1" spans="1:20">
      <c r="A52" s="25">
        <v>33</v>
      </c>
      <c r="B52" s="52" t="s">
        <v>203</v>
      </c>
      <c r="C52" s="25"/>
      <c r="D52" s="25" t="s">
        <v>28</v>
      </c>
      <c r="E52" s="52" t="s">
        <v>79</v>
      </c>
      <c r="F52" s="52" t="s">
        <v>73</v>
      </c>
      <c r="G52" s="52" t="s">
        <v>54</v>
      </c>
      <c r="H52" s="52" t="s">
        <v>80</v>
      </c>
      <c r="I52" s="25" t="s">
        <v>204</v>
      </c>
      <c r="J52" s="52" t="s">
        <v>205</v>
      </c>
      <c r="K52" s="52" t="s">
        <v>206</v>
      </c>
      <c r="L52" s="25" t="s">
        <v>36</v>
      </c>
      <c r="M52" s="25">
        <v>2026</v>
      </c>
      <c r="N52" s="25">
        <v>2026</v>
      </c>
      <c r="O52" s="25">
        <v>150</v>
      </c>
      <c r="P52" s="81">
        <v>70</v>
      </c>
      <c r="Q52" s="25">
        <v>40</v>
      </c>
      <c r="R52" s="25">
        <v>10</v>
      </c>
      <c r="S52" s="25">
        <v>30</v>
      </c>
      <c r="T52" s="25" t="s">
        <v>84</v>
      </c>
    </row>
    <row r="53" s="35" customFormat="1" ht="37.5" spans="1:20">
      <c r="A53" s="25">
        <v>34</v>
      </c>
      <c r="B53" s="66" t="s">
        <v>207</v>
      </c>
      <c r="C53" s="25"/>
      <c r="D53" s="25" t="s">
        <v>28</v>
      </c>
      <c r="E53" s="52" t="s">
        <v>208</v>
      </c>
      <c r="F53" s="52" t="s">
        <v>209</v>
      </c>
      <c r="G53" s="52" t="s">
        <v>54</v>
      </c>
      <c r="H53" s="52" t="s">
        <v>54</v>
      </c>
      <c r="I53" s="25" t="s">
        <v>210</v>
      </c>
      <c r="J53" s="52" t="s">
        <v>211</v>
      </c>
      <c r="K53" s="52" t="s">
        <v>212</v>
      </c>
      <c r="L53" s="25" t="s">
        <v>36</v>
      </c>
      <c r="M53" s="25">
        <v>2026</v>
      </c>
      <c r="N53" s="25">
        <v>2026</v>
      </c>
      <c r="O53" s="25">
        <v>130</v>
      </c>
      <c r="P53" s="25"/>
      <c r="Q53" s="25">
        <v>100</v>
      </c>
      <c r="R53" s="25">
        <v>30</v>
      </c>
      <c r="S53" s="25"/>
      <c r="T53" s="25"/>
    </row>
    <row r="54" s="35" customFormat="1" ht="37" customHeight="1" spans="1:20">
      <c r="A54" s="25">
        <v>35</v>
      </c>
      <c r="B54" s="66" t="s">
        <v>213</v>
      </c>
      <c r="C54" s="25"/>
      <c r="D54" s="25" t="s">
        <v>28</v>
      </c>
      <c r="E54" s="52" t="s">
        <v>214</v>
      </c>
      <c r="F54" s="52" t="s">
        <v>215</v>
      </c>
      <c r="G54" s="52" t="s">
        <v>54</v>
      </c>
      <c r="H54" s="52" t="s">
        <v>168</v>
      </c>
      <c r="I54" s="25" t="s">
        <v>210</v>
      </c>
      <c r="J54" s="52" t="s">
        <v>216</v>
      </c>
      <c r="K54" s="52" t="s">
        <v>217</v>
      </c>
      <c r="L54" s="25" t="s">
        <v>36</v>
      </c>
      <c r="M54" s="25">
        <v>2026</v>
      </c>
      <c r="N54" s="25">
        <v>2026</v>
      </c>
      <c r="O54" s="84">
        <v>474.5</v>
      </c>
      <c r="P54" s="84"/>
      <c r="Q54" s="84"/>
      <c r="R54" s="84">
        <v>100</v>
      </c>
      <c r="S54" s="84">
        <v>374.5</v>
      </c>
      <c r="T54" s="25"/>
    </row>
    <row r="55" s="35" customFormat="1" ht="80" customHeight="1" spans="1:20">
      <c r="A55" s="25">
        <v>36</v>
      </c>
      <c r="B55" s="52" t="s">
        <v>218</v>
      </c>
      <c r="C55" s="25"/>
      <c r="D55" s="25" t="s">
        <v>28</v>
      </c>
      <c r="E55" s="52" t="s">
        <v>29</v>
      </c>
      <c r="F55" s="52" t="s">
        <v>194</v>
      </c>
      <c r="G55" s="52" t="s">
        <v>54</v>
      </c>
      <c r="H55" s="52" t="s">
        <v>219</v>
      </c>
      <c r="I55" s="25" t="s">
        <v>220</v>
      </c>
      <c r="J55" s="52" t="s">
        <v>221</v>
      </c>
      <c r="K55" s="52" t="s">
        <v>222</v>
      </c>
      <c r="L55" s="25" t="s">
        <v>36</v>
      </c>
      <c r="M55" s="25">
        <v>2026</v>
      </c>
      <c r="N55" s="25">
        <v>2026</v>
      </c>
      <c r="O55" s="25">
        <v>248</v>
      </c>
      <c r="P55" s="25"/>
      <c r="Q55" s="25">
        <v>248</v>
      </c>
      <c r="R55" s="25"/>
      <c r="S55" s="25"/>
      <c r="T55" s="25" t="s">
        <v>223</v>
      </c>
    </row>
    <row r="56" s="38" customFormat="1" ht="142" customHeight="1" spans="1:21">
      <c r="A56" s="56">
        <v>37</v>
      </c>
      <c r="B56" s="57" t="s">
        <v>224</v>
      </c>
      <c r="C56" s="67"/>
      <c r="D56" s="56" t="s">
        <v>28</v>
      </c>
      <c r="E56" s="57" t="s">
        <v>29</v>
      </c>
      <c r="F56" s="57" t="s">
        <v>194</v>
      </c>
      <c r="G56" s="57" t="s">
        <v>54</v>
      </c>
      <c r="H56" s="57" t="s">
        <v>225</v>
      </c>
      <c r="I56" s="56" t="s">
        <v>85</v>
      </c>
      <c r="J56" s="57" t="s">
        <v>226</v>
      </c>
      <c r="K56" s="57" t="s">
        <v>227</v>
      </c>
      <c r="L56" s="56" t="s">
        <v>36</v>
      </c>
      <c r="M56" s="56">
        <v>2026</v>
      </c>
      <c r="N56" s="56">
        <v>2026</v>
      </c>
      <c r="O56" s="56">
        <v>400</v>
      </c>
      <c r="P56" s="85"/>
      <c r="Q56" s="94">
        <v>354</v>
      </c>
      <c r="R56" s="85"/>
      <c r="S56" s="85"/>
      <c r="T56" s="56" t="s">
        <v>223</v>
      </c>
      <c r="U56" s="38" t="s">
        <v>228</v>
      </c>
    </row>
    <row r="57" s="37" customFormat="1" ht="217" customHeight="1" spans="1:20">
      <c r="A57" s="25">
        <v>38</v>
      </c>
      <c r="B57" s="66" t="s">
        <v>229</v>
      </c>
      <c r="C57" s="45"/>
      <c r="D57" s="25" t="s">
        <v>28</v>
      </c>
      <c r="E57" s="52" t="s">
        <v>29</v>
      </c>
      <c r="F57" s="52" t="s">
        <v>194</v>
      </c>
      <c r="G57" s="52" t="s">
        <v>54</v>
      </c>
      <c r="H57" s="52" t="s">
        <v>230</v>
      </c>
      <c r="I57" s="25" t="s">
        <v>210</v>
      </c>
      <c r="J57" s="52" t="s">
        <v>231</v>
      </c>
      <c r="K57" s="52" t="s">
        <v>232</v>
      </c>
      <c r="L57" s="25" t="s">
        <v>36</v>
      </c>
      <c r="M57" s="25">
        <v>2026</v>
      </c>
      <c r="N57" s="25">
        <v>2026</v>
      </c>
      <c r="O57" s="25">
        <v>20</v>
      </c>
      <c r="P57" s="75"/>
      <c r="Q57" s="76">
        <v>20</v>
      </c>
      <c r="R57" s="75"/>
      <c r="S57" s="75"/>
      <c r="T57" s="25" t="s">
        <v>223</v>
      </c>
    </row>
    <row r="58" s="37" customFormat="1" ht="37" customHeight="1" spans="1:20">
      <c r="A58" s="45" t="s">
        <v>233</v>
      </c>
      <c r="B58" s="45"/>
      <c r="C58" s="45"/>
      <c r="D58" s="45"/>
      <c r="E58" s="45"/>
      <c r="F58" s="45"/>
      <c r="G58" s="45"/>
      <c r="H58" s="45"/>
      <c r="I58" s="45"/>
      <c r="J58" s="74"/>
      <c r="K58" s="45"/>
      <c r="L58" s="45" t="s">
        <v>19</v>
      </c>
      <c r="M58" s="45"/>
      <c r="N58" s="45"/>
      <c r="O58" s="75">
        <f>O59</f>
        <v>300</v>
      </c>
      <c r="P58" s="75">
        <f>P59</f>
        <v>300</v>
      </c>
      <c r="Q58" s="75">
        <f>Q59</f>
        <v>0</v>
      </c>
      <c r="R58" s="75">
        <f>R59</f>
        <v>0</v>
      </c>
      <c r="S58" s="75">
        <f>S59</f>
        <v>0</v>
      </c>
      <c r="T58" s="25"/>
    </row>
    <row r="59" ht="150" spans="1:20">
      <c r="A59" s="25">
        <v>39</v>
      </c>
      <c r="B59" s="52" t="s">
        <v>234</v>
      </c>
      <c r="C59" s="25"/>
      <c r="D59" s="25" t="s">
        <v>235</v>
      </c>
      <c r="E59" s="25" t="s">
        <v>235</v>
      </c>
      <c r="F59" s="25" t="s">
        <v>236</v>
      </c>
      <c r="G59" s="52" t="s">
        <v>237</v>
      </c>
      <c r="H59" s="52" t="s">
        <v>127</v>
      </c>
      <c r="I59" s="25" t="s">
        <v>238</v>
      </c>
      <c r="J59" s="52" t="s">
        <v>239</v>
      </c>
      <c r="K59" s="52" t="s">
        <v>240</v>
      </c>
      <c r="L59" s="25" t="s">
        <v>36</v>
      </c>
      <c r="M59" s="25">
        <v>2026</v>
      </c>
      <c r="N59" s="25">
        <v>2026</v>
      </c>
      <c r="O59" s="25">
        <v>300</v>
      </c>
      <c r="P59" s="81">
        <v>300</v>
      </c>
      <c r="Q59" s="25"/>
      <c r="R59" s="25"/>
      <c r="S59" s="25"/>
      <c r="T59" s="52" t="s">
        <v>233</v>
      </c>
    </row>
    <row r="60" s="32" customFormat="1" ht="55" customHeight="1" spans="1:20">
      <c r="A60" s="45" t="s">
        <v>241</v>
      </c>
      <c r="B60" s="45"/>
      <c r="C60" s="45"/>
      <c r="D60" s="45"/>
      <c r="E60" s="45"/>
      <c r="F60" s="45"/>
      <c r="G60" s="45"/>
      <c r="H60" s="45"/>
      <c r="I60" s="45"/>
      <c r="J60" s="74"/>
      <c r="K60" s="45"/>
      <c r="L60" s="45" t="s">
        <v>19</v>
      </c>
      <c r="M60" s="45"/>
      <c r="N60" s="45"/>
      <c r="O60" s="75">
        <f>SUM(O61:O75)</f>
        <v>685</v>
      </c>
      <c r="P60" s="75">
        <f>SUM(P61:P75)</f>
        <v>0</v>
      </c>
      <c r="Q60" s="75">
        <f>SUM(Q61:Q75)</f>
        <v>100</v>
      </c>
      <c r="R60" s="75">
        <f>SUM(R61:R75)</f>
        <v>0</v>
      </c>
      <c r="S60" s="75">
        <f>SUM(S61:S75)</f>
        <v>585</v>
      </c>
      <c r="T60" s="25"/>
    </row>
    <row r="61" s="32" customFormat="1" ht="55" customHeight="1" spans="1:20">
      <c r="A61" s="25">
        <v>40</v>
      </c>
      <c r="B61" s="52" t="s">
        <v>242</v>
      </c>
      <c r="C61" s="25"/>
      <c r="D61" s="52" t="s">
        <v>64</v>
      </c>
      <c r="E61" s="52" t="s">
        <v>243</v>
      </c>
      <c r="F61" s="52" t="s">
        <v>244</v>
      </c>
      <c r="G61" s="52" t="s">
        <v>54</v>
      </c>
      <c r="H61" s="52" t="s">
        <v>80</v>
      </c>
      <c r="I61" s="25" t="s">
        <v>81</v>
      </c>
      <c r="J61" s="52" t="s">
        <v>245</v>
      </c>
      <c r="K61" s="52" t="s">
        <v>246</v>
      </c>
      <c r="L61" s="25" t="s">
        <v>36</v>
      </c>
      <c r="M61" s="25">
        <v>2026</v>
      </c>
      <c r="N61" s="25">
        <v>2026</v>
      </c>
      <c r="O61" s="25">
        <v>70</v>
      </c>
      <c r="P61" s="25"/>
      <c r="Q61" s="25"/>
      <c r="R61" s="25"/>
      <c r="S61" s="25">
        <v>70</v>
      </c>
      <c r="T61" s="95" t="s">
        <v>247</v>
      </c>
    </row>
    <row r="62" ht="56.25" spans="1:20">
      <c r="A62" s="25">
        <v>41</v>
      </c>
      <c r="B62" s="52" t="s">
        <v>248</v>
      </c>
      <c r="C62" s="25"/>
      <c r="D62" s="52" t="s">
        <v>28</v>
      </c>
      <c r="E62" s="52" t="s">
        <v>208</v>
      </c>
      <c r="F62" s="52" t="s">
        <v>209</v>
      </c>
      <c r="G62" s="52" t="s">
        <v>54</v>
      </c>
      <c r="H62" s="52" t="s">
        <v>249</v>
      </c>
      <c r="I62" s="25" t="s">
        <v>250</v>
      </c>
      <c r="J62" s="52" t="s">
        <v>251</v>
      </c>
      <c r="K62" s="52" t="s">
        <v>252</v>
      </c>
      <c r="L62" s="25" t="s">
        <v>36</v>
      </c>
      <c r="M62" s="25">
        <v>2026</v>
      </c>
      <c r="N62" s="25">
        <v>2026</v>
      </c>
      <c r="O62" s="25">
        <v>15</v>
      </c>
      <c r="P62" s="25"/>
      <c r="Q62" s="25"/>
      <c r="R62" s="25"/>
      <c r="S62" s="25">
        <v>15</v>
      </c>
      <c r="T62" s="95" t="s">
        <v>247</v>
      </c>
    </row>
    <row r="63" ht="56.25" spans="1:20">
      <c r="A63" s="25">
        <v>42</v>
      </c>
      <c r="B63" s="52" t="s">
        <v>253</v>
      </c>
      <c r="C63" s="25"/>
      <c r="D63" s="52" t="s">
        <v>28</v>
      </c>
      <c r="E63" s="52" t="s">
        <v>29</v>
      </c>
      <c r="F63" s="52" t="s">
        <v>194</v>
      </c>
      <c r="G63" s="52" t="s">
        <v>54</v>
      </c>
      <c r="H63" s="52" t="s">
        <v>137</v>
      </c>
      <c r="I63" s="25" t="s">
        <v>254</v>
      </c>
      <c r="J63" s="52" t="s">
        <v>255</v>
      </c>
      <c r="K63" s="52" t="s">
        <v>256</v>
      </c>
      <c r="L63" s="25" t="s">
        <v>36</v>
      </c>
      <c r="M63" s="25">
        <v>2026</v>
      </c>
      <c r="N63" s="25">
        <v>2026</v>
      </c>
      <c r="O63" s="25">
        <v>12</v>
      </c>
      <c r="P63" s="25"/>
      <c r="Q63" s="25"/>
      <c r="R63" s="25"/>
      <c r="S63" s="25">
        <v>12</v>
      </c>
      <c r="T63" s="95" t="s">
        <v>247</v>
      </c>
    </row>
    <row r="64" ht="56.25" spans="1:20">
      <c r="A64" s="25">
        <v>43</v>
      </c>
      <c r="B64" s="52" t="s">
        <v>257</v>
      </c>
      <c r="C64" s="25"/>
      <c r="D64" s="52" t="s">
        <v>28</v>
      </c>
      <c r="E64" s="52" t="s">
        <v>29</v>
      </c>
      <c r="F64" s="52" t="s">
        <v>194</v>
      </c>
      <c r="G64" s="52" t="s">
        <v>54</v>
      </c>
      <c r="H64" s="52" t="s">
        <v>102</v>
      </c>
      <c r="I64" s="25" t="s">
        <v>258</v>
      </c>
      <c r="J64" s="52" t="s">
        <v>259</v>
      </c>
      <c r="K64" s="52" t="s">
        <v>260</v>
      </c>
      <c r="L64" s="25" t="s">
        <v>36</v>
      </c>
      <c r="M64" s="25">
        <v>2026</v>
      </c>
      <c r="N64" s="25">
        <v>2026</v>
      </c>
      <c r="O64" s="25">
        <v>9</v>
      </c>
      <c r="P64" s="25"/>
      <c r="Q64" s="25"/>
      <c r="R64" s="25"/>
      <c r="S64" s="25">
        <v>9</v>
      </c>
      <c r="T64" s="95" t="s">
        <v>247</v>
      </c>
    </row>
    <row r="65" ht="56.25" spans="1:20">
      <c r="A65" s="25">
        <v>44</v>
      </c>
      <c r="B65" s="52" t="s">
        <v>261</v>
      </c>
      <c r="C65" s="25"/>
      <c r="D65" s="52" t="s">
        <v>64</v>
      </c>
      <c r="E65" s="52" t="s">
        <v>243</v>
      </c>
      <c r="F65" s="52" t="s">
        <v>244</v>
      </c>
      <c r="G65" s="52" t="s">
        <v>54</v>
      </c>
      <c r="H65" s="52" t="s">
        <v>95</v>
      </c>
      <c r="I65" s="25" t="s">
        <v>262</v>
      </c>
      <c r="J65" s="52" t="s">
        <v>263</v>
      </c>
      <c r="K65" s="52" t="s">
        <v>264</v>
      </c>
      <c r="L65" s="25" t="s">
        <v>36</v>
      </c>
      <c r="M65" s="25">
        <v>2026</v>
      </c>
      <c r="N65" s="25">
        <v>2026</v>
      </c>
      <c r="O65" s="25">
        <v>100</v>
      </c>
      <c r="P65" s="25"/>
      <c r="Q65" s="25"/>
      <c r="R65" s="25"/>
      <c r="S65" s="25">
        <v>100</v>
      </c>
      <c r="T65" s="95" t="s">
        <v>247</v>
      </c>
    </row>
    <row r="66" ht="56.25" spans="1:20">
      <c r="A66" s="25">
        <v>45</v>
      </c>
      <c r="B66" s="52" t="s">
        <v>265</v>
      </c>
      <c r="C66" s="25"/>
      <c r="D66" s="52" t="s">
        <v>64</v>
      </c>
      <c r="E66" s="52" t="s">
        <v>243</v>
      </c>
      <c r="F66" s="52" t="s">
        <v>244</v>
      </c>
      <c r="G66" s="52" t="s">
        <v>54</v>
      </c>
      <c r="H66" s="52" t="s">
        <v>87</v>
      </c>
      <c r="I66" s="25" t="s">
        <v>88</v>
      </c>
      <c r="J66" s="52" t="s">
        <v>266</v>
      </c>
      <c r="K66" s="52" t="s">
        <v>267</v>
      </c>
      <c r="L66" s="25" t="s">
        <v>36</v>
      </c>
      <c r="M66" s="25">
        <v>2026</v>
      </c>
      <c r="N66" s="25">
        <v>2026</v>
      </c>
      <c r="O66" s="25">
        <v>60</v>
      </c>
      <c r="P66" s="25"/>
      <c r="Q66" s="25"/>
      <c r="R66" s="25"/>
      <c r="S66" s="25">
        <v>60</v>
      </c>
      <c r="T66" s="95" t="s">
        <v>247</v>
      </c>
    </row>
    <row r="67" ht="56.25" spans="1:20">
      <c r="A67" s="25">
        <v>46</v>
      </c>
      <c r="B67" s="52" t="s">
        <v>268</v>
      </c>
      <c r="C67" s="25"/>
      <c r="D67" s="52" t="s">
        <v>28</v>
      </c>
      <c r="E67" s="52" t="s">
        <v>29</v>
      </c>
      <c r="F67" s="52" t="s">
        <v>194</v>
      </c>
      <c r="G67" s="52" t="s">
        <v>54</v>
      </c>
      <c r="H67" s="52" t="s">
        <v>120</v>
      </c>
      <c r="I67" s="25" t="s">
        <v>269</v>
      </c>
      <c r="J67" s="52" t="s">
        <v>270</v>
      </c>
      <c r="K67" s="52" t="s">
        <v>271</v>
      </c>
      <c r="L67" s="25" t="s">
        <v>36</v>
      </c>
      <c r="M67" s="25">
        <v>2026</v>
      </c>
      <c r="N67" s="25">
        <v>2026</v>
      </c>
      <c r="O67" s="25">
        <v>10</v>
      </c>
      <c r="P67" s="25"/>
      <c r="Q67" s="25"/>
      <c r="R67" s="25"/>
      <c r="S67" s="25">
        <v>10</v>
      </c>
      <c r="T67" s="95" t="s">
        <v>247</v>
      </c>
    </row>
    <row r="68" ht="56.25" spans="1:20">
      <c r="A68" s="25">
        <v>47</v>
      </c>
      <c r="B68" s="52" t="s">
        <v>272</v>
      </c>
      <c r="C68" s="25"/>
      <c r="D68" s="52" t="s">
        <v>64</v>
      </c>
      <c r="E68" s="52" t="s">
        <v>65</v>
      </c>
      <c r="F68" s="52" t="s">
        <v>273</v>
      </c>
      <c r="G68" s="52" t="s">
        <v>54</v>
      </c>
      <c r="H68" s="52" t="s">
        <v>148</v>
      </c>
      <c r="I68" s="25" t="s">
        <v>153</v>
      </c>
      <c r="J68" s="52" t="s">
        <v>274</v>
      </c>
      <c r="K68" s="52" t="s">
        <v>275</v>
      </c>
      <c r="L68" s="25" t="s">
        <v>36</v>
      </c>
      <c r="M68" s="25">
        <v>2026</v>
      </c>
      <c r="N68" s="25">
        <v>2026</v>
      </c>
      <c r="O68" s="25">
        <v>15</v>
      </c>
      <c r="P68" s="25"/>
      <c r="Q68" s="25"/>
      <c r="R68" s="25"/>
      <c r="S68" s="25">
        <v>15</v>
      </c>
      <c r="T68" s="95" t="s">
        <v>247</v>
      </c>
    </row>
    <row r="69" ht="92" customHeight="1" spans="1:20">
      <c r="A69" s="25">
        <v>48</v>
      </c>
      <c r="B69" s="52" t="s">
        <v>276</v>
      </c>
      <c r="C69" s="25"/>
      <c r="D69" s="52" t="s">
        <v>64</v>
      </c>
      <c r="E69" s="52" t="s">
        <v>243</v>
      </c>
      <c r="F69" s="52" t="s">
        <v>244</v>
      </c>
      <c r="G69" s="52" t="s">
        <v>54</v>
      </c>
      <c r="H69" s="52" t="s">
        <v>148</v>
      </c>
      <c r="I69" s="25" t="s">
        <v>153</v>
      </c>
      <c r="J69" s="52" t="s">
        <v>277</v>
      </c>
      <c r="K69" s="52" t="s">
        <v>264</v>
      </c>
      <c r="L69" s="25" t="s">
        <v>36</v>
      </c>
      <c r="M69" s="25">
        <v>2026</v>
      </c>
      <c r="N69" s="25">
        <v>2026</v>
      </c>
      <c r="O69" s="25">
        <v>19</v>
      </c>
      <c r="P69" s="25"/>
      <c r="Q69" s="25"/>
      <c r="R69" s="25"/>
      <c r="S69" s="25">
        <v>19</v>
      </c>
      <c r="T69" s="95" t="s">
        <v>247</v>
      </c>
    </row>
    <row r="70" ht="56.25" spans="1:20">
      <c r="A70" s="25">
        <v>49</v>
      </c>
      <c r="B70" s="52" t="s">
        <v>278</v>
      </c>
      <c r="C70" s="25"/>
      <c r="D70" s="52" t="s">
        <v>64</v>
      </c>
      <c r="E70" s="52" t="s">
        <v>65</v>
      </c>
      <c r="F70" s="52" t="s">
        <v>66</v>
      </c>
      <c r="G70" s="52" t="s">
        <v>54</v>
      </c>
      <c r="H70" s="52" t="s">
        <v>32</v>
      </c>
      <c r="I70" s="25" t="s">
        <v>40</v>
      </c>
      <c r="J70" s="52" t="s">
        <v>279</v>
      </c>
      <c r="K70" s="52" t="s">
        <v>280</v>
      </c>
      <c r="L70" s="25" t="s">
        <v>36</v>
      </c>
      <c r="M70" s="25">
        <v>2026</v>
      </c>
      <c r="N70" s="25">
        <v>2026</v>
      </c>
      <c r="O70" s="25">
        <v>75</v>
      </c>
      <c r="P70" s="25"/>
      <c r="Q70" s="25"/>
      <c r="R70" s="25"/>
      <c r="S70" s="25">
        <v>75</v>
      </c>
      <c r="T70" s="95" t="s">
        <v>247</v>
      </c>
    </row>
    <row r="71" ht="56.25" spans="1:20">
      <c r="A71" s="25">
        <v>50</v>
      </c>
      <c r="B71" s="52" t="s">
        <v>281</v>
      </c>
      <c r="C71" s="25"/>
      <c r="D71" s="52" t="s">
        <v>64</v>
      </c>
      <c r="E71" s="52" t="s">
        <v>65</v>
      </c>
      <c r="F71" s="52" t="s">
        <v>66</v>
      </c>
      <c r="G71" s="52" t="s">
        <v>54</v>
      </c>
      <c r="H71" s="52" t="s">
        <v>32</v>
      </c>
      <c r="I71" s="25" t="s">
        <v>33</v>
      </c>
      <c r="J71" s="52" t="s">
        <v>282</v>
      </c>
      <c r="K71" s="52" t="s">
        <v>283</v>
      </c>
      <c r="L71" s="25" t="s">
        <v>36</v>
      </c>
      <c r="M71" s="25">
        <v>2026</v>
      </c>
      <c r="N71" s="25">
        <v>2026</v>
      </c>
      <c r="O71" s="25">
        <v>18</v>
      </c>
      <c r="P71" s="25"/>
      <c r="Q71" s="25"/>
      <c r="R71" s="25"/>
      <c r="S71" s="25">
        <v>18</v>
      </c>
      <c r="T71" s="95" t="s">
        <v>247</v>
      </c>
    </row>
    <row r="72" ht="56.25" spans="1:20">
      <c r="A72" s="25">
        <v>51</v>
      </c>
      <c r="B72" s="52" t="s">
        <v>284</v>
      </c>
      <c r="C72" s="25"/>
      <c r="D72" s="52" t="s">
        <v>64</v>
      </c>
      <c r="E72" s="52" t="s">
        <v>65</v>
      </c>
      <c r="F72" s="52" t="s">
        <v>273</v>
      </c>
      <c r="G72" s="52" t="s">
        <v>54</v>
      </c>
      <c r="H72" s="52" t="s">
        <v>32</v>
      </c>
      <c r="I72" s="25" t="s">
        <v>33</v>
      </c>
      <c r="J72" s="52" t="s">
        <v>285</v>
      </c>
      <c r="K72" s="52" t="s">
        <v>286</v>
      </c>
      <c r="L72" s="25" t="s">
        <v>36</v>
      </c>
      <c r="M72" s="25">
        <v>2026</v>
      </c>
      <c r="N72" s="25">
        <v>2026</v>
      </c>
      <c r="O72" s="25">
        <v>58</v>
      </c>
      <c r="P72" s="25"/>
      <c r="Q72" s="25"/>
      <c r="R72" s="25"/>
      <c r="S72" s="25">
        <v>58</v>
      </c>
      <c r="T72" s="95" t="s">
        <v>247</v>
      </c>
    </row>
    <row r="73" ht="61" customHeight="1" spans="1:20">
      <c r="A73" s="25">
        <v>52</v>
      </c>
      <c r="B73" s="52" t="s">
        <v>287</v>
      </c>
      <c r="C73" s="25"/>
      <c r="D73" s="52" t="s">
        <v>64</v>
      </c>
      <c r="E73" s="52" t="s">
        <v>65</v>
      </c>
      <c r="F73" s="52" t="s">
        <v>66</v>
      </c>
      <c r="G73" s="52" t="s">
        <v>54</v>
      </c>
      <c r="H73" s="52" t="s">
        <v>32</v>
      </c>
      <c r="I73" s="25" t="s">
        <v>33</v>
      </c>
      <c r="J73" s="52" t="s">
        <v>288</v>
      </c>
      <c r="K73" s="52" t="s">
        <v>289</v>
      </c>
      <c r="L73" s="25" t="s">
        <v>36</v>
      </c>
      <c r="M73" s="25">
        <v>2026</v>
      </c>
      <c r="N73" s="25">
        <v>2026</v>
      </c>
      <c r="O73" s="25">
        <v>24</v>
      </c>
      <c r="P73" s="25"/>
      <c r="Q73" s="25"/>
      <c r="R73" s="25"/>
      <c r="S73" s="25">
        <v>24</v>
      </c>
      <c r="T73" s="95" t="s">
        <v>247</v>
      </c>
    </row>
    <row r="74" ht="75" spans="1:20">
      <c r="A74" s="25">
        <v>53</v>
      </c>
      <c r="B74" s="52" t="s">
        <v>290</v>
      </c>
      <c r="C74" s="25"/>
      <c r="D74" s="52" t="s">
        <v>64</v>
      </c>
      <c r="E74" s="52" t="s">
        <v>243</v>
      </c>
      <c r="F74" s="52" t="s">
        <v>244</v>
      </c>
      <c r="G74" s="52" t="s">
        <v>54</v>
      </c>
      <c r="H74" s="52" t="s">
        <v>32</v>
      </c>
      <c r="I74" s="25" t="s">
        <v>291</v>
      </c>
      <c r="J74" s="52" t="s">
        <v>292</v>
      </c>
      <c r="K74" s="52" t="s">
        <v>293</v>
      </c>
      <c r="L74" s="25" t="s">
        <v>36</v>
      </c>
      <c r="M74" s="25">
        <v>2026</v>
      </c>
      <c r="N74" s="25">
        <v>2026</v>
      </c>
      <c r="O74" s="25">
        <v>100</v>
      </c>
      <c r="P74" s="25"/>
      <c r="Q74" s="25"/>
      <c r="R74" s="25"/>
      <c r="S74" s="25">
        <v>100</v>
      </c>
      <c r="T74" s="95" t="s">
        <v>247</v>
      </c>
    </row>
    <row r="75" s="29" customFormat="1" ht="75" spans="1:20">
      <c r="A75" s="25">
        <v>54</v>
      </c>
      <c r="B75" s="52" t="s">
        <v>294</v>
      </c>
      <c r="C75" s="25"/>
      <c r="D75" s="52" t="s">
        <v>28</v>
      </c>
      <c r="E75" s="52" t="s">
        <v>79</v>
      </c>
      <c r="F75" s="52" t="s">
        <v>295</v>
      </c>
      <c r="G75" s="52" t="s">
        <v>54</v>
      </c>
      <c r="H75" s="52" t="s">
        <v>32</v>
      </c>
      <c r="I75" s="25" t="s">
        <v>44</v>
      </c>
      <c r="J75" s="52" t="s">
        <v>296</v>
      </c>
      <c r="K75" s="52" t="s">
        <v>297</v>
      </c>
      <c r="L75" s="25" t="s">
        <v>36</v>
      </c>
      <c r="M75" s="25">
        <v>2026</v>
      </c>
      <c r="N75" s="25">
        <v>2026</v>
      </c>
      <c r="O75" s="25">
        <v>100</v>
      </c>
      <c r="P75" s="25"/>
      <c r="Q75" s="25">
        <v>100</v>
      </c>
      <c r="R75" s="25"/>
      <c r="S75" s="25"/>
      <c r="T75" s="95" t="s">
        <v>247</v>
      </c>
    </row>
    <row r="77" ht="18.75" spans="1:1">
      <c r="A77" s="96"/>
    </row>
    <row r="78" ht="18.75" spans="1:1">
      <c r="A78" s="96"/>
    </row>
    <row r="79" ht="18.75" spans="1:1">
      <c r="A79" s="96"/>
    </row>
    <row r="80" ht="18.75" spans="1:1">
      <c r="A80" s="96"/>
    </row>
    <row r="81" ht="18.75" spans="1:1">
      <c r="A81" s="96"/>
    </row>
    <row r="82" ht="18.75" spans="1:1">
      <c r="A82" s="96"/>
    </row>
    <row r="83" ht="18.75" spans="1:1">
      <c r="A83" s="96"/>
    </row>
    <row r="84" ht="18.75" spans="1:1">
      <c r="A84" s="96"/>
    </row>
    <row r="85" ht="18.75" spans="1:1">
      <c r="A85" s="96"/>
    </row>
    <row r="86" ht="18.75" spans="1:1">
      <c r="A86" s="96"/>
    </row>
  </sheetData>
  <autoFilter xmlns:etc="http://www.wps.cn/officeDocument/2017/etCustomData" ref="A2:X75" etc:filterBottomFollowUsedRange="0">
    <extLst/>
  </autoFilter>
  <mergeCells count="43">
    <mergeCell ref="A1:T1"/>
    <mergeCell ref="C2:F2"/>
    <mergeCell ref="G2:K2"/>
    <mergeCell ref="L2:N2"/>
    <mergeCell ref="O2:S2"/>
    <mergeCell ref="A4:N4"/>
    <mergeCell ref="A5:K5"/>
    <mergeCell ref="L5:N5"/>
    <mergeCell ref="A10:K10"/>
    <mergeCell ref="L10:N10"/>
    <mergeCell ref="A16:K16"/>
    <mergeCell ref="L16:N16"/>
    <mergeCell ref="A18:K18"/>
    <mergeCell ref="L18:N18"/>
    <mergeCell ref="A20:K20"/>
    <mergeCell ref="L20:N20"/>
    <mergeCell ref="A22:K22"/>
    <mergeCell ref="L22:N22"/>
    <mergeCell ref="A24:K24"/>
    <mergeCell ref="L24:N24"/>
    <mergeCell ref="A26:K26"/>
    <mergeCell ref="L26:N26"/>
    <mergeCell ref="A28:K28"/>
    <mergeCell ref="L28:N28"/>
    <mergeCell ref="A30:K30"/>
    <mergeCell ref="L30:N30"/>
    <mergeCell ref="A33:K33"/>
    <mergeCell ref="L33:N33"/>
    <mergeCell ref="A36:K36"/>
    <mergeCell ref="L36:N36"/>
    <mergeCell ref="A40:K40"/>
    <mergeCell ref="L40:N40"/>
    <mergeCell ref="A45:K45"/>
    <mergeCell ref="L45:N45"/>
    <mergeCell ref="A48:K48"/>
    <mergeCell ref="L48:N48"/>
    <mergeCell ref="A58:K58"/>
    <mergeCell ref="L58:N58"/>
    <mergeCell ref="A60:K60"/>
    <mergeCell ref="L60:N60"/>
    <mergeCell ref="A2:A3"/>
    <mergeCell ref="B2:B3"/>
    <mergeCell ref="T2:T3"/>
  </mergeCells>
  <pageMargins left="0.393055555555556" right="0.196527777777778" top="0.196527777777778" bottom="0.196527777777778" header="0.298611111111111" footer="0.298611111111111"/>
  <pageSetup paperSize="9" scale="4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L36"/>
  <sheetViews>
    <sheetView topLeftCell="B1" workbookViewId="0">
      <selection activeCell="A72" sqref="A72"/>
    </sheetView>
  </sheetViews>
  <sheetFormatPr defaultColWidth="9" defaultRowHeight="13.5"/>
  <sheetData>
    <row r="2" ht="18.75" spans="2:12">
      <c r="B2" s="23">
        <v>64</v>
      </c>
      <c r="C2" s="24">
        <v>24</v>
      </c>
      <c r="F2" s="25">
        <v>30</v>
      </c>
      <c r="H2" s="23">
        <v>64</v>
      </c>
      <c r="I2" s="27" t="s">
        <v>298</v>
      </c>
      <c r="K2">
        <v>120</v>
      </c>
      <c r="L2" s="26">
        <v>50</v>
      </c>
    </row>
    <row r="3" ht="18.75" spans="2:12">
      <c r="B3" s="23">
        <v>90.75</v>
      </c>
      <c r="C3" s="26">
        <v>50</v>
      </c>
      <c r="F3" s="25">
        <v>500</v>
      </c>
      <c r="H3" s="23">
        <v>90.75</v>
      </c>
      <c r="I3" s="28" t="s">
        <v>299</v>
      </c>
      <c r="K3">
        <v>160</v>
      </c>
      <c r="L3" s="26">
        <v>20</v>
      </c>
    </row>
    <row r="4" ht="18.75" spans="2:12">
      <c r="B4" s="23">
        <v>90.2</v>
      </c>
      <c r="C4" s="26">
        <v>143</v>
      </c>
      <c r="F4" s="25">
        <v>207</v>
      </c>
      <c r="H4" s="23">
        <v>90.2</v>
      </c>
      <c r="I4" s="28" t="s">
        <v>300</v>
      </c>
      <c r="K4">
        <v>100</v>
      </c>
      <c r="L4" s="26">
        <v>200</v>
      </c>
    </row>
    <row r="5" ht="18.75" spans="2:12">
      <c r="B5" s="23">
        <v>99</v>
      </c>
      <c r="C5" s="24">
        <v>100</v>
      </c>
      <c r="F5" s="25">
        <v>102</v>
      </c>
      <c r="H5" s="23">
        <v>99</v>
      </c>
      <c r="I5" s="27" t="s">
        <v>301</v>
      </c>
      <c r="K5">
        <v>15</v>
      </c>
      <c r="L5" s="26">
        <v>20</v>
      </c>
    </row>
    <row r="6" ht="18.75" spans="2:12">
      <c r="B6" s="23">
        <v>82.5</v>
      </c>
      <c r="C6" s="24">
        <v>90.75</v>
      </c>
      <c r="F6" s="25">
        <v>330</v>
      </c>
      <c r="H6" s="23">
        <v>82.5</v>
      </c>
      <c r="I6" s="27" t="s">
        <v>302</v>
      </c>
      <c r="K6">
        <v>33</v>
      </c>
      <c r="L6" s="26">
        <v>15</v>
      </c>
    </row>
    <row r="7" ht="18.75" spans="2:12">
      <c r="B7" s="23">
        <v>24</v>
      </c>
      <c r="C7" s="24">
        <v>90.2</v>
      </c>
      <c r="F7" s="25">
        <v>96</v>
      </c>
      <c r="H7" s="23">
        <v>24</v>
      </c>
      <c r="I7" s="27" t="s">
        <v>303</v>
      </c>
      <c r="K7">
        <v>60</v>
      </c>
      <c r="L7" s="26">
        <v>15</v>
      </c>
    </row>
    <row r="8" ht="18.75" spans="2:12">
      <c r="B8" s="23">
        <v>70</v>
      </c>
      <c r="C8" s="24">
        <v>99</v>
      </c>
      <c r="F8" s="25">
        <v>90</v>
      </c>
      <c r="H8" s="23">
        <v>70</v>
      </c>
      <c r="I8" s="27" t="s">
        <v>304</v>
      </c>
      <c r="K8">
        <v>200</v>
      </c>
      <c r="L8" s="26">
        <v>30</v>
      </c>
    </row>
    <row r="9" ht="18.75" spans="2:12">
      <c r="B9" s="23">
        <v>250</v>
      </c>
      <c r="C9" s="24">
        <v>82.5</v>
      </c>
      <c r="F9" s="25">
        <v>60</v>
      </c>
      <c r="H9" s="23">
        <v>250</v>
      </c>
      <c r="I9" s="27" t="s">
        <v>305</v>
      </c>
      <c r="K9">
        <v>50</v>
      </c>
      <c r="L9" s="26">
        <v>10</v>
      </c>
    </row>
    <row r="10" ht="18.75" spans="2:12">
      <c r="B10" s="23">
        <v>60</v>
      </c>
      <c r="C10" s="24">
        <v>70</v>
      </c>
      <c r="F10" s="25">
        <v>40</v>
      </c>
      <c r="H10" s="23">
        <v>60</v>
      </c>
      <c r="I10" s="27" t="s">
        <v>306</v>
      </c>
      <c r="K10">
        <v>20</v>
      </c>
      <c r="L10" s="26">
        <v>10</v>
      </c>
    </row>
    <row r="11" ht="18.75" spans="2:12">
      <c r="B11" s="23">
        <v>50</v>
      </c>
      <c r="C11" s="24">
        <v>40</v>
      </c>
      <c r="F11" s="25">
        <v>150</v>
      </c>
      <c r="H11" s="23">
        <v>50</v>
      </c>
      <c r="I11" s="27" t="s">
        <v>307</v>
      </c>
      <c r="K11">
        <v>30</v>
      </c>
      <c r="L11" s="26">
        <v>20</v>
      </c>
    </row>
    <row r="12" ht="18.75" spans="2:12">
      <c r="B12" s="23">
        <v>40</v>
      </c>
      <c r="C12" s="24">
        <v>90</v>
      </c>
      <c r="F12" s="25">
        <v>150</v>
      </c>
      <c r="H12" s="23">
        <v>40</v>
      </c>
      <c r="I12" s="27" t="s">
        <v>308</v>
      </c>
      <c r="K12">
        <v>40</v>
      </c>
      <c r="L12" s="26">
        <v>30</v>
      </c>
    </row>
    <row r="13" ht="18.75" spans="2:12">
      <c r="B13" s="23">
        <v>80</v>
      </c>
      <c r="C13" s="24">
        <v>240</v>
      </c>
      <c r="F13" s="25">
        <v>360</v>
      </c>
      <c r="H13" s="23">
        <v>80</v>
      </c>
      <c r="I13" s="27" t="s">
        <v>309</v>
      </c>
      <c r="K13">
        <v>24</v>
      </c>
      <c r="L13" s="26">
        <v>221.78</v>
      </c>
    </row>
    <row r="14" ht="18.75" spans="2:12">
      <c r="B14" s="23">
        <v>90</v>
      </c>
      <c r="C14" s="24">
        <v>360</v>
      </c>
      <c r="F14" s="25">
        <v>60</v>
      </c>
      <c r="H14" s="23">
        <v>90</v>
      </c>
      <c r="I14" s="27" t="s">
        <v>310</v>
      </c>
      <c r="K14">
        <v>20</v>
      </c>
      <c r="L14" s="26">
        <v>160</v>
      </c>
    </row>
    <row r="15" ht="18.75" spans="2:12">
      <c r="B15" s="23">
        <v>100</v>
      </c>
      <c r="C15" s="26">
        <v>200</v>
      </c>
      <c r="F15" s="25">
        <v>200</v>
      </c>
      <c r="H15" s="23">
        <v>100</v>
      </c>
      <c r="I15" s="28" t="s">
        <v>311</v>
      </c>
      <c r="K15">
        <v>15</v>
      </c>
      <c r="L15" s="26">
        <v>100</v>
      </c>
    </row>
    <row r="16" ht="18.75" spans="2:12">
      <c r="B16" s="23">
        <v>240</v>
      </c>
      <c r="C16" s="26">
        <v>125</v>
      </c>
      <c r="F16" s="25">
        <v>300</v>
      </c>
      <c r="H16" s="23">
        <v>240</v>
      </c>
      <c r="I16" s="28" t="s">
        <v>312</v>
      </c>
      <c r="K16">
        <v>30</v>
      </c>
      <c r="L16" s="26">
        <v>15</v>
      </c>
    </row>
    <row r="17" ht="18.75" spans="2:12">
      <c r="B17" s="23">
        <v>360</v>
      </c>
      <c r="C17" s="26">
        <v>300</v>
      </c>
      <c r="F17" s="25">
        <v>276</v>
      </c>
      <c r="H17" s="23">
        <v>360</v>
      </c>
      <c r="I17" s="28" t="s">
        <v>313</v>
      </c>
      <c r="K17">
        <v>57</v>
      </c>
      <c r="L17" s="26">
        <v>30</v>
      </c>
    </row>
    <row r="18" ht="18.75" spans="2:12">
      <c r="B18" s="23">
        <v>200</v>
      </c>
      <c r="C18" s="26">
        <v>70</v>
      </c>
      <c r="F18" s="25">
        <v>228</v>
      </c>
      <c r="H18" s="23">
        <v>200</v>
      </c>
      <c r="I18" s="28" t="s">
        <v>306</v>
      </c>
      <c r="K18">
        <v>60</v>
      </c>
      <c r="L18" s="26">
        <v>40</v>
      </c>
    </row>
    <row r="19" ht="18.75" spans="2:12">
      <c r="B19" s="23">
        <v>125</v>
      </c>
      <c r="C19" s="26">
        <v>490</v>
      </c>
      <c r="F19" s="25">
        <v>126</v>
      </c>
      <c r="H19" s="23">
        <v>125</v>
      </c>
      <c r="I19" s="28" t="s">
        <v>314</v>
      </c>
      <c r="K19">
        <v>15</v>
      </c>
      <c r="L19" s="26">
        <v>24</v>
      </c>
    </row>
    <row r="20" ht="18.75" spans="2:12">
      <c r="B20" s="23">
        <v>300</v>
      </c>
      <c r="C20" s="26">
        <v>100</v>
      </c>
      <c r="F20" s="25">
        <v>168</v>
      </c>
      <c r="H20" s="23">
        <v>300</v>
      </c>
      <c r="I20" s="28" t="s">
        <v>301</v>
      </c>
      <c r="K20">
        <v>30</v>
      </c>
      <c r="L20" s="26">
        <v>57</v>
      </c>
    </row>
    <row r="21" ht="18.75" spans="2:12">
      <c r="B21" s="23">
        <v>70</v>
      </c>
      <c r="C21" s="26">
        <v>100</v>
      </c>
      <c r="F21" s="25">
        <v>190</v>
      </c>
      <c r="H21" s="23">
        <v>70</v>
      </c>
      <c r="I21" s="28" t="s">
        <v>301</v>
      </c>
      <c r="K21">
        <v>468</v>
      </c>
      <c r="L21" s="26">
        <v>60</v>
      </c>
    </row>
    <row r="22" ht="18.75" spans="2:12">
      <c r="B22" s="23">
        <v>60</v>
      </c>
      <c r="C22" s="26">
        <v>100</v>
      </c>
      <c r="F22" s="25">
        <v>95</v>
      </c>
      <c r="H22" s="23">
        <v>60</v>
      </c>
      <c r="I22" s="28" t="s">
        <v>301</v>
      </c>
      <c r="K22">
        <v>48</v>
      </c>
      <c r="L22" s="26">
        <v>468</v>
      </c>
    </row>
    <row r="23" ht="18.75" spans="2:12">
      <c r="B23" s="23">
        <v>400</v>
      </c>
      <c r="C23" s="26">
        <v>80</v>
      </c>
      <c r="F23" s="25">
        <v>91</v>
      </c>
      <c r="H23" s="23">
        <v>400</v>
      </c>
      <c r="I23" s="28" t="s">
        <v>315</v>
      </c>
      <c r="K23">
        <v>60</v>
      </c>
      <c r="L23" s="26">
        <v>48</v>
      </c>
    </row>
    <row r="24" ht="18.75" spans="2:12">
      <c r="B24" s="23">
        <v>490</v>
      </c>
      <c r="C24" s="26">
        <v>70</v>
      </c>
      <c r="F24" s="25">
        <v>90</v>
      </c>
      <c r="H24" s="23">
        <v>490</v>
      </c>
      <c r="I24" s="28" t="s">
        <v>306</v>
      </c>
      <c r="K24">
        <v>60</v>
      </c>
      <c r="L24" s="26">
        <v>60</v>
      </c>
    </row>
    <row r="25" ht="18.75" spans="2:12">
      <c r="B25" s="23">
        <v>100</v>
      </c>
      <c r="C25" s="26">
        <v>480</v>
      </c>
      <c r="F25" s="25">
        <v>38</v>
      </c>
      <c r="H25" s="23">
        <v>100</v>
      </c>
      <c r="I25" s="28" t="s">
        <v>316</v>
      </c>
      <c r="K25">
        <v>40</v>
      </c>
      <c r="L25" s="26">
        <v>60</v>
      </c>
    </row>
    <row r="26" ht="18.75" spans="2:12">
      <c r="B26" s="23">
        <v>100</v>
      </c>
      <c r="C26" s="26">
        <v>80</v>
      </c>
      <c r="F26" s="25">
        <v>3.6</v>
      </c>
      <c r="H26" s="23">
        <v>100</v>
      </c>
      <c r="I26" s="28" t="s">
        <v>315</v>
      </c>
      <c r="K26">
        <v>32</v>
      </c>
      <c r="L26" s="26">
        <v>40</v>
      </c>
    </row>
    <row r="27" ht="18.75" spans="2:12">
      <c r="B27" s="23">
        <v>100</v>
      </c>
      <c r="C27" s="24">
        <v>64</v>
      </c>
      <c r="F27" s="25">
        <v>30</v>
      </c>
      <c r="H27" s="23">
        <v>100</v>
      </c>
      <c r="I27" s="27" t="s">
        <v>317</v>
      </c>
      <c r="K27">
        <v>24</v>
      </c>
      <c r="L27" s="26">
        <v>32</v>
      </c>
    </row>
    <row r="28" ht="18.75" spans="2:12">
      <c r="B28" s="23">
        <v>100</v>
      </c>
      <c r="C28" s="24">
        <v>250</v>
      </c>
      <c r="F28" s="25">
        <v>224</v>
      </c>
      <c r="H28" s="23">
        <v>100</v>
      </c>
      <c r="I28" s="27" t="s">
        <v>318</v>
      </c>
      <c r="K28">
        <v>32</v>
      </c>
      <c r="L28" s="26">
        <v>24</v>
      </c>
    </row>
    <row r="29" ht="18.75" spans="2:12">
      <c r="B29" s="23">
        <v>50</v>
      </c>
      <c r="C29" s="24">
        <v>60</v>
      </c>
      <c r="F29" s="25">
        <v>350</v>
      </c>
      <c r="H29" s="23">
        <v>50</v>
      </c>
      <c r="I29" s="27" t="s">
        <v>319</v>
      </c>
      <c r="K29">
        <v>40</v>
      </c>
      <c r="L29" s="26">
        <v>32</v>
      </c>
    </row>
    <row r="30" ht="18.75" spans="2:12">
      <c r="B30" s="23">
        <v>80</v>
      </c>
      <c r="C30" s="24">
        <v>50</v>
      </c>
      <c r="H30" s="23">
        <v>80</v>
      </c>
      <c r="I30" s="27" t="s">
        <v>299</v>
      </c>
      <c r="K30">
        <v>48</v>
      </c>
      <c r="L30" s="26">
        <v>40</v>
      </c>
    </row>
    <row r="31" ht="18.75" spans="2:12">
      <c r="B31" s="23">
        <v>45</v>
      </c>
      <c r="C31" s="24">
        <v>80</v>
      </c>
      <c r="H31" s="23">
        <v>45</v>
      </c>
      <c r="I31" s="27" t="s">
        <v>315</v>
      </c>
      <c r="K31">
        <v>32</v>
      </c>
      <c r="L31" s="26">
        <v>48</v>
      </c>
    </row>
    <row r="32" ht="18.75" spans="2:12">
      <c r="B32" s="23">
        <v>50</v>
      </c>
      <c r="C32" s="26">
        <v>60</v>
      </c>
      <c r="H32" s="23">
        <v>50</v>
      </c>
      <c r="I32" s="28" t="s">
        <v>319</v>
      </c>
      <c r="K32">
        <v>40</v>
      </c>
      <c r="L32" s="26">
        <v>32</v>
      </c>
    </row>
    <row r="33" ht="18.75" spans="2:12">
      <c r="B33" s="23">
        <v>70</v>
      </c>
      <c r="C33" s="26">
        <v>400</v>
      </c>
      <c r="H33" s="23">
        <v>70</v>
      </c>
      <c r="I33" s="28" t="s">
        <v>320</v>
      </c>
      <c r="K33">
        <v>10</v>
      </c>
      <c r="L33" s="26">
        <v>40</v>
      </c>
    </row>
    <row r="34" ht="18.75" spans="2:12">
      <c r="B34" s="23">
        <v>480</v>
      </c>
      <c r="C34" s="26">
        <v>100</v>
      </c>
      <c r="H34" s="23">
        <v>480</v>
      </c>
      <c r="I34" s="28" t="s">
        <v>301</v>
      </c>
      <c r="K34">
        <v>10</v>
      </c>
      <c r="L34" s="26">
        <v>60</v>
      </c>
    </row>
    <row r="35" ht="15" spans="3:12">
      <c r="C35" s="26">
        <v>45</v>
      </c>
      <c r="I35" s="28" t="s">
        <v>321</v>
      </c>
      <c r="K35">
        <v>20</v>
      </c>
      <c r="L35" s="26">
        <v>120</v>
      </c>
    </row>
    <row r="36" ht="15" spans="3:12">
      <c r="C36" s="26">
        <v>50</v>
      </c>
      <c r="I36" s="28" t="s">
        <v>299</v>
      </c>
      <c r="L36" s="26">
        <v>33</v>
      </c>
    </row>
  </sheetData>
  <conditionalFormatting sqref="B1:C65536">
    <cfRule type="expression" dxfId="0" priority="1">
      <formula>AND(SUMPRODUCT(IFERROR(1*(($B$1:$C$65536&amp;"x")=(B1&amp;"x")),0))&gt;1,NOT(ISBLANK(B1)))</formula>
    </cfRule>
  </conditionalFormatting>
  <conditionalFormatting sqref="H2:I36">
    <cfRule type="duplicateValues" dxfId="1" priority="2"/>
  </conditionalFormatting>
  <conditionalFormatting sqref="K2:L36">
    <cfRule type="duplicateValues" dxfId="1" priority="3"/>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7"/>
  <sheetViews>
    <sheetView tabSelected="1" workbookViewId="0">
      <selection activeCell="A1" sqref="A1:U1"/>
    </sheetView>
  </sheetViews>
  <sheetFormatPr defaultColWidth="9" defaultRowHeight="13.5" outlineLevelRow="6"/>
  <cols>
    <col min="10" max="10" width="30.75" customWidth="1"/>
    <col min="11" max="11" width="32" customWidth="1"/>
  </cols>
  <sheetData>
    <row r="1" s="1" customFormat="1" ht="27" spans="1:21">
      <c r="A1" s="2" t="s">
        <v>322</v>
      </c>
      <c r="B1" s="2"/>
      <c r="C1" s="2"/>
      <c r="D1" s="2"/>
      <c r="E1" s="2"/>
      <c r="F1" s="2"/>
      <c r="G1" s="2"/>
      <c r="H1" s="2"/>
      <c r="I1" s="2"/>
      <c r="J1" s="14"/>
      <c r="K1" s="2"/>
      <c r="L1" s="2"/>
      <c r="M1" s="2"/>
      <c r="N1" s="2"/>
      <c r="O1" s="2"/>
      <c r="P1" s="2"/>
      <c r="Q1" s="2"/>
      <c r="R1" s="2"/>
      <c r="S1" s="2"/>
      <c r="T1" s="2"/>
      <c r="U1" s="2"/>
    </row>
    <row r="2" s="1" customFormat="1" spans="1:21">
      <c r="A2" s="3" t="s">
        <v>1</v>
      </c>
      <c r="B2" s="3" t="s">
        <v>2</v>
      </c>
      <c r="C2" s="4" t="s">
        <v>3</v>
      </c>
      <c r="D2" s="5"/>
      <c r="E2" s="5"/>
      <c r="F2" s="6"/>
      <c r="G2" s="4" t="s">
        <v>4</v>
      </c>
      <c r="H2" s="5"/>
      <c r="I2" s="5"/>
      <c r="J2" s="5"/>
      <c r="K2" s="6"/>
      <c r="L2" s="4" t="s">
        <v>5</v>
      </c>
      <c r="M2" s="5"/>
      <c r="N2" s="6"/>
      <c r="O2" s="4"/>
      <c r="P2" s="5"/>
      <c r="Q2" s="5"/>
      <c r="R2" s="5"/>
      <c r="S2" s="5"/>
      <c r="T2" s="6"/>
      <c r="U2" s="17" t="s">
        <v>6</v>
      </c>
    </row>
    <row r="3" s="1" customFormat="1" ht="109" customHeight="1" spans="1:21">
      <c r="A3" s="7"/>
      <c r="B3" s="7"/>
      <c r="C3" s="8" t="s">
        <v>7</v>
      </c>
      <c r="D3" s="8" t="s">
        <v>8</v>
      </c>
      <c r="E3" s="8" t="s">
        <v>9</v>
      </c>
      <c r="F3" s="8" t="s">
        <v>10</v>
      </c>
      <c r="G3" s="8" t="s">
        <v>11</v>
      </c>
      <c r="H3" s="8" t="s">
        <v>12</v>
      </c>
      <c r="I3" s="8" t="s">
        <v>13</v>
      </c>
      <c r="J3" s="8" t="s">
        <v>14</v>
      </c>
      <c r="K3" s="8" t="s">
        <v>15</v>
      </c>
      <c r="L3" s="8" t="s">
        <v>16</v>
      </c>
      <c r="M3" s="8" t="s">
        <v>17</v>
      </c>
      <c r="N3" s="8" t="s">
        <v>18</v>
      </c>
      <c r="O3" s="8" t="s">
        <v>19</v>
      </c>
      <c r="P3" s="4" t="s">
        <v>20</v>
      </c>
      <c r="Q3" s="6"/>
      <c r="R3" s="17" t="s">
        <v>21</v>
      </c>
      <c r="S3" s="17" t="s">
        <v>22</v>
      </c>
      <c r="T3" s="17" t="s">
        <v>23</v>
      </c>
      <c r="U3" s="17"/>
    </row>
    <row r="4" s="1" customFormat="1" ht="27" spans="1:21">
      <c r="A4" s="9"/>
      <c r="B4" s="9"/>
      <c r="C4" s="9"/>
      <c r="D4" s="9"/>
      <c r="E4" s="9"/>
      <c r="F4" s="9"/>
      <c r="G4" s="9"/>
      <c r="H4" s="9"/>
      <c r="I4" s="9"/>
      <c r="J4" s="9"/>
      <c r="K4" s="9"/>
      <c r="L4" s="9"/>
      <c r="M4" s="9"/>
      <c r="N4" s="9"/>
      <c r="O4" s="9"/>
      <c r="P4" s="15" t="s">
        <v>323</v>
      </c>
      <c r="Q4" s="15" t="s">
        <v>324</v>
      </c>
      <c r="R4" s="18"/>
      <c r="S4" s="19"/>
      <c r="T4" s="19"/>
      <c r="U4" s="20"/>
    </row>
    <row r="5" s="1" customFormat="1" ht="216" customHeight="1" spans="1:21">
      <c r="A5" s="9">
        <v>1</v>
      </c>
      <c r="B5" s="10" t="s">
        <v>86</v>
      </c>
      <c r="C5" s="9"/>
      <c r="D5" s="9" t="s">
        <v>28</v>
      </c>
      <c r="E5" s="9" t="s">
        <v>79</v>
      </c>
      <c r="F5" s="9" t="s">
        <v>73</v>
      </c>
      <c r="G5" s="9" t="s">
        <v>54</v>
      </c>
      <c r="H5" s="10" t="s">
        <v>87</v>
      </c>
      <c r="I5" s="9" t="s">
        <v>88</v>
      </c>
      <c r="J5" s="10" t="s">
        <v>89</v>
      </c>
      <c r="K5" s="10" t="s">
        <v>325</v>
      </c>
      <c r="L5" s="9" t="s">
        <v>36</v>
      </c>
      <c r="M5" s="9">
        <v>2026</v>
      </c>
      <c r="N5" s="9">
        <v>2026</v>
      </c>
      <c r="O5" s="9">
        <v>150</v>
      </c>
      <c r="P5" s="15">
        <v>150</v>
      </c>
      <c r="Q5" s="9"/>
      <c r="R5" s="21"/>
      <c r="S5" s="9"/>
      <c r="T5" s="9"/>
      <c r="U5" s="9"/>
    </row>
    <row r="6" s="1" customFormat="1" ht="166" customHeight="1" spans="1:21">
      <c r="A6" s="9">
        <v>2</v>
      </c>
      <c r="B6" s="11" t="s">
        <v>119</v>
      </c>
      <c r="C6" s="12"/>
      <c r="D6" s="11" t="s">
        <v>28</v>
      </c>
      <c r="E6" s="11" t="s">
        <v>79</v>
      </c>
      <c r="F6" s="11" t="s">
        <v>73</v>
      </c>
      <c r="G6" s="11" t="s">
        <v>31</v>
      </c>
      <c r="H6" s="11" t="s">
        <v>120</v>
      </c>
      <c r="I6" s="12" t="s">
        <v>121</v>
      </c>
      <c r="J6" s="11" t="s">
        <v>326</v>
      </c>
      <c r="K6" s="11" t="s">
        <v>327</v>
      </c>
      <c r="L6" s="12" t="s">
        <v>36</v>
      </c>
      <c r="M6" s="12">
        <v>2026</v>
      </c>
      <c r="N6" s="9">
        <v>2026</v>
      </c>
      <c r="O6" s="12">
        <v>150</v>
      </c>
      <c r="P6" s="16">
        <v>135</v>
      </c>
      <c r="Q6" s="12"/>
      <c r="R6" s="21">
        <v>5</v>
      </c>
      <c r="S6" s="12"/>
      <c r="T6" s="12"/>
      <c r="U6" s="9"/>
    </row>
    <row r="7" s="1" customFormat="1" ht="125" customHeight="1" spans="1:21">
      <c r="A7" s="9">
        <v>3</v>
      </c>
      <c r="B7" s="10" t="s">
        <v>224</v>
      </c>
      <c r="C7" s="13"/>
      <c r="D7" s="9" t="s">
        <v>28</v>
      </c>
      <c r="E7" s="10" t="s">
        <v>29</v>
      </c>
      <c r="F7" s="10" t="s">
        <v>194</v>
      </c>
      <c r="G7" s="10" t="s">
        <v>54</v>
      </c>
      <c r="H7" s="10" t="s">
        <v>225</v>
      </c>
      <c r="I7" s="9" t="s">
        <v>85</v>
      </c>
      <c r="J7" s="10" t="s">
        <v>226</v>
      </c>
      <c r="K7" s="10" t="s">
        <v>227</v>
      </c>
      <c r="L7" s="9" t="s">
        <v>36</v>
      </c>
      <c r="M7" s="9">
        <v>2026</v>
      </c>
      <c r="N7" s="9">
        <v>2026</v>
      </c>
      <c r="O7" s="9">
        <v>400</v>
      </c>
      <c r="P7" s="16"/>
      <c r="Q7" s="16">
        <v>354</v>
      </c>
      <c r="R7" s="21">
        <v>46</v>
      </c>
      <c r="S7" s="22"/>
      <c r="T7" s="22"/>
      <c r="U7" s="9" t="s">
        <v>223</v>
      </c>
    </row>
  </sheetData>
  <autoFilter xmlns:etc="http://www.wps.cn/officeDocument/2017/etCustomData" ref="A3:U7" etc:filterBottomFollowUsedRange="0">
    <extLst/>
  </autoFilter>
  <mergeCells count="10">
    <mergeCell ref="A1:U1"/>
    <mergeCell ref="C2:F2"/>
    <mergeCell ref="G2:K2"/>
    <mergeCell ref="L2:N2"/>
    <mergeCell ref="O2:T2"/>
    <mergeCell ref="P3:Q3"/>
    <mergeCell ref="A4:O4"/>
    <mergeCell ref="R4:U4"/>
    <mergeCell ref="A2:A3"/>
    <mergeCell ref="B2:B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PKJ110</dc:creator>
  <cp:lastModifiedBy>王梅</cp:lastModifiedBy>
  <dcterms:created xsi:type="dcterms:W3CDTF">2023-05-16T03:15:00Z</dcterms:created>
  <dcterms:modified xsi:type="dcterms:W3CDTF">2026-06-15T09:51:29Z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KSOProductBuildVer">
    <vt:lpwstr>2052-12.1.0.20784</vt:lpwstr>
  </property>
  <property fmtid="{D5CDD505-2E9C-101B-9397-08002B2CF9AE}" pid="4" name="ICV">
    <vt:lpwstr>ADD0FE7DC05E42539855CE0A407CD8E0_13</vt:lpwstr>
  </property>
</Properties>
</file>