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公共收入执行表" sheetId="1" r:id="rId1"/>
    <sheet name="2023年公共支出执行表" sheetId="2" r:id="rId2"/>
    <sheet name="2023公共平衡表" sheetId="3" r:id="rId3"/>
    <sheet name="4上级对市县补助" sheetId="4" r:id="rId4"/>
    <sheet name="2023年一般公共分经济科目支出  " sheetId="5" r:id="rId5"/>
    <sheet name="2023年一般公共经济分类基本支出 " sheetId="6" r:id="rId6"/>
    <sheet name="5-一般债务余额" sheetId="7" r:id="rId7"/>
    <sheet name="2023年基金收入执行表" sheetId="8" r:id="rId8"/>
    <sheet name="2023年基金支出执行表 " sheetId="9" r:id="rId9"/>
    <sheet name="2023基金平衡表" sheetId="10" r:id="rId10"/>
    <sheet name="上级对市县基金补助" sheetId="11" r:id="rId11"/>
    <sheet name="10-专项债务余额" sheetId="12" r:id="rId12"/>
    <sheet name="33-债务汇总" sheetId="13" r:id="rId13"/>
    <sheet name="34-分地区限额汇总" sheetId="14" r:id="rId14"/>
    <sheet name="2023年国有资本经营预算执行" sheetId="1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" hidden="1">'2023年公共支出执行表'!$A$5:$C$594</definedName>
    <definedName name="_xlnm._FilterDatabase" localSheetId="8" hidden="1">'2023年基金支出执行表 '!$A$4:$D$47</definedName>
    <definedName name="。">#REF!</definedName>
    <definedName name="_______________A01">#REF!</definedName>
    <definedName name="_______________A08">'[2]A01-1'!$A$5:$C$36</definedName>
    <definedName name="___1A01_">#REF!</definedName>
    <definedName name="___2A08_">'[2]A01-1'!$A$5:$C$36</definedName>
    <definedName name="__1A01_">#REF!</definedName>
    <definedName name="__2A08_">'[2]A01-1'!$A$5:$C$36</definedName>
    <definedName name="__A01">#REF!</definedName>
    <definedName name="__A08">'[2]A01-1'!$A$5:$C$36</definedName>
    <definedName name="_1A01_">#REF!</definedName>
    <definedName name="_2A01_">#REF!</definedName>
    <definedName name="_2A08_">'[4]A01-1'!$A$5:$C$36</definedName>
    <definedName name="_4A08_">'[2]A01-1'!$A$5:$C$36</definedName>
    <definedName name="_A01">#REF!</definedName>
    <definedName name="_A08">'[2]A01-1'!$A$5:$C$36</definedName>
    <definedName name="_A205">#REF!</definedName>
    <definedName name="a">#N/A</definedName>
    <definedName name="aaa">#REF!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hidden="1">#N/A</definedName>
    <definedName name="_xlnm.Print_Titles" hidden="1">#N/A</definedName>
    <definedName name="qsq">#REF!</definedName>
    <definedName name="s">#N/A</definedName>
    <definedName name="ss">#N/A</definedName>
    <definedName name="x">#REF!</definedName>
    <definedName name="xc">#REF!</definedName>
    <definedName name="xxxx">#REF!</definedName>
    <definedName name="地区名称">#REF!</definedName>
    <definedName name="支出">#REF!</definedName>
    <definedName name="_xlnm.Print_Titles" localSheetId="1" hidden="1">'2023年公共支出执行表'!$4:5</definedName>
    <definedName name="_xlnm.Print_Area" localSheetId="2" hidden="1">'2023公共平衡表'!$A$1:$H$21</definedName>
    <definedName name="_xlnm.Print_Titles" localSheetId="3" hidden="1">'4上级对市县补助'!$4:$4</definedName>
    <definedName name="。" localSheetId="4">#REF!</definedName>
    <definedName name="_______________A01" localSheetId="4">#REF!</definedName>
    <definedName name="___1A01_" localSheetId="4">#REF!</definedName>
    <definedName name="__1A01_" localSheetId="4">#REF!</definedName>
    <definedName name="__A01" localSheetId="4">#REF!</definedName>
    <definedName name="_1A01_" localSheetId="4">#REF!</definedName>
    <definedName name="_2A01_" localSheetId="4">#REF!</definedName>
    <definedName name="_A01" localSheetId="4">#REF!</definedName>
    <definedName name="aaa" localSheetId="4">#REF!</definedName>
    <definedName name="Database" localSheetId="4">#REF!</definedName>
    <definedName name="_xlnm.Print_Titles" localSheetId="4" hidden="1">'2023年一般公共分经济科目支出  '!$4:4</definedName>
    <definedName name="qsq" localSheetId="4">#REF!</definedName>
    <definedName name="x" localSheetId="4">#REF!</definedName>
    <definedName name="xxxx" localSheetId="4">#REF!</definedName>
    <definedName name="地区名称" localSheetId="4">#REF!</definedName>
    <definedName name="支出" localSheetId="4">#REF!</definedName>
    <definedName name="。" localSheetId="5">#REF!</definedName>
    <definedName name="_______________A01" localSheetId="5">#REF!</definedName>
    <definedName name="___1A01_" localSheetId="5">#REF!</definedName>
    <definedName name="__1A01_" localSheetId="5">#REF!</definedName>
    <definedName name="__A01" localSheetId="5">#REF!</definedName>
    <definedName name="_1A01_" localSheetId="5">#REF!</definedName>
    <definedName name="_2A01_" localSheetId="5">#REF!</definedName>
    <definedName name="_A01" localSheetId="5">#REF!</definedName>
    <definedName name="Database" localSheetId="5">#REF!</definedName>
    <definedName name="_xlnm.Print_Titles" localSheetId="5" hidden="1">'2023年一般公共经济分类基本支出 '!$4:4</definedName>
    <definedName name="qsq" localSheetId="5">#REF!</definedName>
    <definedName name="x" localSheetId="5">#REF!</definedName>
    <definedName name="地区名称" localSheetId="5">#REF!</definedName>
    <definedName name="支出" localSheetId="5">#REF!</definedName>
    <definedName name="。" localSheetId="6">#REF!</definedName>
    <definedName name="_______________A01" localSheetId="6">#REF!</definedName>
    <definedName name="_______________A08" localSheetId="6">'[1]A01-1'!$A$5:$C$36</definedName>
    <definedName name="___1A01_" localSheetId="6">#REF!</definedName>
    <definedName name="___2A08_" localSheetId="6">'[1]A01-1'!$A$5:$C$36</definedName>
    <definedName name="__1A01_" localSheetId="6">#REF!</definedName>
    <definedName name="__2A08_" localSheetId="6">'[1]A01-1'!$A$5:$C$36</definedName>
    <definedName name="__A01" localSheetId="6">#REF!</definedName>
    <definedName name="__A08" localSheetId="6">'[1]A01-1'!$A$5:$C$36</definedName>
    <definedName name="_1A01_" localSheetId="6">#REF!</definedName>
    <definedName name="_2A01_" localSheetId="6">#REF!</definedName>
    <definedName name="_2A08_" localSheetId="6">'[3]A01-1'!$A$5:$C$36</definedName>
    <definedName name="_4A08_" localSheetId="6">'[1]A01-1'!$A$5:$C$36</definedName>
    <definedName name="_A01" localSheetId="6">#REF!</definedName>
    <definedName name="_A08" localSheetId="6">'[1]A01-1'!$A$5:$C$36</definedName>
    <definedName name="aaa" localSheetId="6">#REF!</definedName>
    <definedName name="Database" localSheetId="6">#REF!</definedName>
    <definedName name="qsq" localSheetId="6">#REF!</definedName>
    <definedName name="x" localSheetId="6">#REF!</definedName>
    <definedName name="地区名称" localSheetId="6">#REF!</definedName>
    <definedName name="支出" localSheetId="6">#REF!</definedName>
    <definedName name="_xlnm.Print_Titles" localSheetId="8" hidden="1">'2023年基金支出执行表 '!$4:$5</definedName>
    <definedName name="_xlnm.Print_Area" localSheetId="9" hidden="1">'2023基金平衡表'!$A$1:$D$14</definedName>
    <definedName name="。" localSheetId="10">#REF!</definedName>
    <definedName name="_______________A01" localSheetId="10">#REF!</definedName>
    <definedName name="___1A01_" localSheetId="10">#REF!</definedName>
    <definedName name="__1A01_" localSheetId="10">#REF!</definedName>
    <definedName name="__A01" localSheetId="10">#REF!</definedName>
    <definedName name="_1A01_" localSheetId="10">#REF!</definedName>
    <definedName name="_2A01_" localSheetId="10">#REF!</definedName>
    <definedName name="_A01" localSheetId="10">#REF!</definedName>
    <definedName name="Database" localSheetId="10">#REF!</definedName>
    <definedName name="地区名称" localSheetId="10">#REF!</definedName>
    <definedName name="支出" localSheetId="10">#REF!</definedName>
    <definedName name="。" localSheetId="11">#REF!</definedName>
    <definedName name="_______________A01" localSheetId="11">#REF!</definedName>
    <definedName name="_______________A08" localSheetId="11">'[1]A01-1'!$A$5:$C$36</definedName>
    <definedName name="___1A01_" localSheetId="11">#REF!</definedName>
    <definedName name="___2A08_" localSheetId="11">'[1]A01-1'!$A$5:$C$36</definedName>
    <definedName name="__1A01_" localSheetId="11">#REF!</definedName>
    <definedName name="__2A08_" localSheetId="11">'[1]A01-1'!$A$5:$C$36</definedName>
    <definedName name="__A01" localSheetId="11">#REF!</definedName>
    <definedName name="__A08" localSheetId="11">'[1]A01-1'!$A$5:$C$36</definedName>
    <definedName name="_1A01_" localSheetId="11">#REF!</definedName>
    <definedName name="_2A01_" localSheetId="11">#REF!</definedName>
    <definedName name="_2A08_" localSheetId="11">'[3]A01-1'!$A$5:$C$36</definedName>
    <definedName name="_4A08_" localSheetId="11">'[1]A01-1'!$A$5:$C$36</definedName>
    <definedName name="_A01" localSheetId="11">#REF!</definedName>
    <definedName name="_A08" localSheetId="11">'[1]A01-1'!$A$5:$C$36</definedName>
    <definedName name="Database" localSheetId="11">#REF!</definedName>
    <definedName name="_xlnm.Print_Area" localSheetId="11" hidden="1">'10-专项债务余额'!$A$1:$B$10</definedName>
    <definedName name="qsq" localSheetId="11">#REF!</definedName>
    <definedName name="x" localSheetId="11">#REF!</definedName>
    <definedName name="地区名称" localSheetId="11">#REF!</definedName>
    <definedName name="支出" localSheetId="11">#REF!</definedName>
    <definedName name="_______________A08" localSheetId="13">'[1]A01-1'!$A$5:$C$36</definedName>
    <definedName name="___2A08_" localSheetId="13">'[1]A01-1'!$A$5:$C$36</definedName>
    <definedName name="__2A08_" localSheetId="13">'[1]A01-1'!$A$5:$C$36</definedName>
    <definedName name="__A08" localSheetId="13">'[1]A01-1'!$A$5:$C$36</definedName>
    <definedName name="_2A08_" localSheetId="13">'[3]A01-1'!$A$5:$C$36</definedName>
    <definedName name="_4A08_" localSheetId="13">'[1]A01-1'!$A$5:$C$36</definedName>
    <definedName name="_A08" localSheetId="13">'[1]A01-1'!$A$5:$C$36</definedName>
    <definedName name="aaa" localSheetId="13">#REF!</definedName>
    <definedName name="qsq" localSheetId="13">#REF!</definedName>
    <definedName name="x" localSheetId="13">#REF!</definedName>
    <definedName name="。" localSheetId="14">#REF!</definedName>
    <definedName name="_______________A01" localSheetId="14">#REF!</definedName>
    <definedName name="___1A01_" localSheetId="14">#REF!</definedName>
    <definedName name="__1A01_" localSheetId="14">#REF!</definedName>
    <definedName name="__A01" localSheetId="14">#REF!</definedName>
    <definedName name="_1A01_" localSheetId="14">#REF!</definedName>
    <definedName name="_2A01_" localSheetId="14">#REF!</definedName>
    <definedName name="_A01" localSheetId="14">#REF!</definedName>
    <definedName name="Database" localSheetId="14">#REF!</definedName>
    <definedName name="qsq" localSheetId="14">#REF!</definedName>
    <definedName name="x" localSheetId="14">#REF!</definedName>
    <definedName name="地区名称" localSheetId="14">#REF!</definedName>
    <definedName name="支出" localSheetId="14">#REF!</definedName>
  </definedNames>
  <calcPr calcId="144525"/>
</workbook>
</file>

<file path=xl/sharedStrings.xml><?xml version="1.0" encoding="utf-8"?>
<sst xmlns="http://schemas.openxmlformats.org/spreadsheetml/2006/main" count="871" uniqueCount="625">
  <si>
    <r>
      <t>2023</t>
    </r>
    <r>
      <rPr>
        <b/>
        <sz val="20"/>
        <rFont val="宋体"/>
        <charset val="134"/>
      </rPr>
      <t>年仁和区一般公共预算收入执行表</t>
    </r>
  </si>
  <si>
    <r>
      <rPr>
        <sz val="10"/>
        <rFont val="宋体"/>
        <charset val="134"/>
      </rPr>
      <t>单位：万元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</si>
  <si>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</si>
  <si>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调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数</t>
    </r>
  </si>
  <si>
    <r>
      <rPr>
        <b/>
        <sz val="12"/>
        <rFont val="宋体"/>
        <charset val="134"/>
      </rPr>
      <t>执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行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数</t>
    </r>
  </si>
  <si>
    <r>
      <rPr>
        <b/>
        <sz val="12"/>
        <rFont val="宋体"/>
        <charset val="134"/>
      </rPr>
      <t>上年同期完成数</t>
    </r>
  </si>
  <si>
    <r>
      <t>2020</t>
    </r>
    <r>
      <rPr>
        <b/>
        <sz val="12"/>
        <rFont val="宋体"/>
        <charset val="134"/>
      </rPr>
      <t>年执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行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数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</si>
  <si>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</si>
  <si>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其中：</t>
    </r>
  </si>
  <si>
    <r>
      <rPr>
        <b/>
        <sz val="12"/>
        <rFont val="宋体"/>
        <charset val="134"/>
      </rPr>
      <t>占预算</t>
    </r>
  </si>
  <si>
    <r>
      <rPr>
        <b/>
        <sz val="12"/>
        <rFont val="宋体"/>
        <charset val="134"/>
      </rPr>
      <t>区本级</t>
    </r>
  </si>
  <si>
    <r>
      <rPr>
        <b/>
        <sz val="12"/>
        <rFont val="宋体"/>
        <charset val="134"/>
      </rPr>
      <t>攀枝花钒钛高新区</t>
    </r>
  </si>
  <si>
    <r>
      <rPr>
        <b/>
        <sz val="12"/>
        <rFont val="宋体"/>
        <charset val="134"/>
      </rPr>
      <t>攀枝花钒钛园区</t>
    </r>
  </si>
  <si>
    <r>
      <rPr>
        <b/>
        <sz val="11"/>
        <rFont val="宋体"/>
        <charset val="134"/>
      </rPr>
      <t>一、税收收入</t>
    </r>
  </si>
  <si>
    <r>
      <t xml:space="preserve">    </t>
    </r>
    <r>
      <rPr>
        <sz val="10"/>
        <rFont val="宋体"/>
        <charset val="134"/>
      </rPr>
      <t>增值税</t>
    </r>
  </si>
  <si>
    <r>
      <t xml:space="preserve">    </t>
    </r>
    <r>
      <rPr>
        <sz val="10"/>
        <rFont val="宋体"/>
        <charset val="134"/>
      </rPr>
      <t>企业所得税</t>
    </r>
  </si>
  <si>
    <r>
      <t xml:space="preserve">    </t>
    </r>
    <r>
      <rPr>
        <sz val="10"/>
        <rFont val="宋体"/>
        <charset val="134"/>
      </rPr>
      <t>个人所得税</t>
    </r>
  </si>
  <si>
    <r>
      <t xml:space="preserve">    </t>
    </r>
    <r>
      <rPr>
        <sz val="10"/>
        <rFont val="宋体"/>
        <charset val="134"/>
      </rPr>
      <t>资源税</t>
    </r>
  </si>
  <si>
    <r>
      <t xml:space="preserve">    </t>
    </r>
    <r>
      <rPr>
        <sz val="10"/>
        <rFont val="宋体"/>
        <charset val="134"/>
      </rPr>
      <t>城市维护建设税</t>
    </r>
  </si>
  <si>
    <r>
      <t xml:space="preserve">    </t>
    </r>
    <r>
      <rPr>
        <sz val="10"/>
        <rFont val="宋体"/>
        <charset val="134"/>
      </rPr>
      <t>房产税</t>
    </r>
  </si>
  <si>
    <r>
      <t xml:space="preserve">    </t>
    </r>
    <r>
      <rPr>
        <sz val="10"/>
        <rFont val="宋体"/>
        <charset val="134"/>
      </rPr>
      <t>印花税</t>
    </r>
  </si>
  <si>
    <r>
      <t xml:space="preserve">    </t>
    </r>
    <r>
      <rPr>
        <sz val="10"/>
        <rFont val="宋体"/>
        <charset val="134"/>
      </rPr>
      <t>城镇土地使用税</t>
    </r>
  </si>
  <si>
    <r>
      <t xml:space="preserve">    </t>
    </r>
    <r>
      <rPr>
        <sz val="10"/>
        <rFont val="宋体"/>
        <charset val="134"/>
      </rPr>
      <t>车船税</t>
    </r>
  </si>
  <si>
    <r>
      <t xml:space="preserve">    </t>
    </r>
    <r>
      <rPr>
        <sz val="10"/>
        <rFont val="宋体"/>
        <charset val="134"/>
      </rPr>
      <t>耕地占用税</t>
    </r>
  </si>
  <si>
    <r>
      <t xml:space="preserve">    </t>
    </r>
    <r>
      <rPr>
        <sz val="10"/>
        <rFont val="宋体"/>
        <charset val="134"/>
      </rPr>
      <t>契税</t>
    </r>
  </si>
  <si>
    <r>
      <t xml:space="preserve">    </t>
    </r>
    <r>
      <rPr>
        <sz val="10"/>
        <rFont val="宋体"/>
        <charset val="134"/>
      </rPr>
      <t>烟叶税</t>
    </r>
  </si>
  <si>
    <r>
      <t xml:space="preserve">    </t>
    </r>
    <r>
      <rPr>
        <sz val="10"/>
        <rFont val="宋体"/>
        <charset val="134"/>
      </rPr>
      <t>环境保护税</t>
    </r>
  </si>
  <si>
    <r>
      <t xml:space="preserve">    </t>
    </r>
    <r>
      <rPr>
        <sz val="10"/>
        <rFont val="宋体"/>
        <charset val="134"/>
      </rPr>
      <t>其他税收收入</t>
    </r>
  </si>
  <si>
    <r>
      <rPr>
        <b/>
        <sz val="11"/>
        <rFont val="宋体"/>
        <charset val="134"/>
      </rPr>
      <t>二、非税收入</t>
    </r>
  </si>
  <si>
    <r>
      <t xml:space="preserve">    </t>
    </r>
    <r>
      <rPr>
        <sz val="10"/>
        <rFont val="宋体"/>
        <charset val="134"/>
      </rPr>
      <t>专项收入</t>
    </r>
  </si>
  <si>
    <r>
      <t xml:space="preserve">    </t>
    </r>
    <r>
      <rPr>
        <sz val="10"/>
        <rFont val="宋体"/>
        <charset val="134"/>
      </rPr>
      <t>行政事业性收费收入</t>
    </r>
  </si>
  <si>
    <r>
      <t xml:space="preserve">    </t>
    </r>
    <r>
      <rPr>
        <sz val="10"/>
        <rFont val="宋体"/>
        <charset val="134"/>
      </rPr>
      <t>罚没收入</t>
    </r>
  </si>
  <si>
    <r>
      <t xml:space="preserve">    </t>
    </r>
    <r>
      <rPr>
        <sz val="10"/>
        <rFont val="宋体"/>
        <charset val="134"/>
      </rPr>
      <t>国有资本经营收入</t>
    </r>
  </si>
  <si>
    <t xml:space="preserve"> </t>
  </si>
  <si>
    <r>
      <t xml:space="preserve">    </t>
    </r>
    <r>
      <rPr>
        <sz val="10"/>
        <rFont val="宋体"/>
        <charset val="134"/>
      </rPr>
      <t>国有资源（资产）有偿使用收入</t>
    </r>
  </si>
  <si>
    <r>
      <t xml:space="preserve">    </t>
    </r>
    <r>
      <rPr>
        <sz val="10"/>
        <rFont val="宋体"/>
        <charset val="134"/>
      </rPr>
      <t>政府住房基金收入</t>
    </r>
  </si>
  <si>
    <r>
      <t xml:space="preserve">    </t>
    </r>
    <r>
      <rPr>
        <sz val="10"/>
        <rFont val="宋体"/>
        <charset val="134"/>
      </rPr>
      <t>捐赠收入</t>
    </r>
  </si>
  <si>
    <r>
      <t xml:space="preserve">    </t>
    </r>
    <r>
      <rPr>
        <sz val="10"/>
        <rFont val="宋体"/>
        <charset val="134"/>
      </rPr>
      <t>其他收入</t>
    </r>
  </si>
  <si>
    <r>
      <rPr>
        <b/>
        <sz val="11"/>
        <rFont val="宋体"/>
        <charset val="134"/>
      </rPr>
      <t>一般公共预算收入合计</t>
    </r>
  </si>
  <si>
    <r>
      <t>2023</t>
    </r>
    <r>
      <rPr>
        <b/>
        <sz val="20"/>
        <rFont val="宋体"/>
        <charset val="134"/>
      </rPr>
      <t>年仁和区一般公共预算支出执行表</t>
    </r>
  </si>
  <si>
    <r>
      <rPr>
        <b/>
        <sz val="12"/>
        <rFont val="宋体"/>
        <charset val="134"/>
      </rPr>
      <t>编码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</si>
  <si>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</si>
  <si>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r>
      <t xml:space="preserve"> </t>
    </r>
    <r>
      <rPr>
        <b/>
        <sz val="10"/>
        <rFont val="宋体"/>
        <charset val="134"/>
      </rPr>
      <t>一、一般公共服务支出</t>
    </r>
  </si>
  <si>
    <r>
      <t xml:space="preserve">    </t>
    </r>
    <r>
      <rPr>
        <b/>
        <sz val="10"/>
        <rFont val="宋体"/>
        <charset val="134"/>
      </rPr>
      <t>人大事务</t>
    </r>
  </si>
  <si>
    <r>
      <t xml:space="preserve">      </t>
    </r>
    <r>
      <rPr>
        <sz val="10"/>
        <rFont val="宋体"/>
        <charset val="134"/>
      </rPr>
      <t>行政运行</t>
    </r>
  </si>
  <si>
    <r>
      <t xml:space="preserve">      </t>
    </r>
    <r>
      <rPr>
        <sz val="10"/>
        <rFont val="宋体"/>
        <charset val="134"/>
      </rPr>
      <t>一般行政管理事务</t>
    </r>
  </si>
  <si>
    <r>
      <t xml:space="preserve">      </t>
    </r>
    <r>
      <rPr>
        <sz val="10"/>
        <rFont val="宋体"/>
        <charset val="134"/>
      </rPr>
      <t>人大会议</t>
    </r>
  </si>
  <si>
    <r>
      <t xml:space="preserve">      </t>
    </r>
    <r>
      <rPr>
        <sz val="10"/>
        <rFont val="宋体"/>
        <charset val="134"/>
      </rPr>
      <t>人大代表履职能力提升</t>
    </r>
  </si>
  <si>
    <r>
      <t xml:space="preserve">      </t>
    </r>
    <r>
      <rPr>
        <sz val="10"/>
        <rFont val="宋体"/>
        <charset val="134"/>
      </rPr>
      <t>代表工作</t>
    </r>
  </si>
  <si>
    <r>
      <t xml:space="preserve">      </t>
    </r>
    <r>
      <rPr>
        <sz val="10"/>
        <rFont val="宋体"/>
        <charset val="134"/>
      </rPr>
      <t>事业运行</t>
    </r>
  </si>
  <si>
    <r>
      <t xml:space="preserve">    </t>
    </r>
    <r>
      <rPr>
        <b/>
        <sz val="10"/>
        <rFont val="宋体"/>
        <charset val="134"/>
      </rPr>
      <t>政协事务</t>
    </r>
  </si>
  <si>
    <r>
      <t xml:space="preserve">      </t>
    </r>
    <r>
      <rPr>
        <sz val="10"/>
        <rFont val="宋体"/>
        <charset val="134"/>
      </rPr>
      <t>政协会议</t>
    </r>
  </si>
  <si>
    <r>
      <t xml:space="preserve">      </t>
    </r>
    <r>
      <rPr>
        <sz val="10"/>
        <rFont val="宋体"/>
        <charset val="134"/>
      </rPr>
      <t>委员视察</t>
    </r>
  </si>
  <si>
    <r>
      <t xml:space="preserve">      </t>
    </r>
    <r>
      <rPr>
        <sz val="10"/>
        <rFont val="宋体"/>
        <charset val="134"/>
      </rPr>
      <t>参政议政</t>
    </r>
  </si>
  <si>
    <r>
      <t xml:space="preserve">      </t>
    </r>
    <r>
      <rPr>
        <sz val="10"/>
        <rFont val="宋体"/>
        <charset val="134"/>
      </rPr>
      <t>其他政协事务支出</t>
    </r>
  </si>
  <si>
    <r>
      <t xml:space="preserve">    </t>
    </r>
    <r>
      <rPr>
        <b/>
        <sz val="10"/>
        <rFont val="宋体"/>
        <charset val="134"/>
      </rPr>
      <t>政府办公厅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Times New Roman"/>
        <charset val="134"/>
      </rPr>
      <t>)</t>
    </r>
    <r>
      <rPr>
        <b/>
        <sz val="10"/>
        <rFont val="宋体"/>
        <charset val="134"/>
      </rPr>
      <t>及相关机构事务</t>
    </r>
  </si>
  <si>
    <r>
      <t xml:space="preserve">      </t>
    </r>
    <r>
      <rPr>
        <sz val="10"/>
        <rFont val="宋体"/>
        <charset val="134"/>
      </rPr>
      <t>机关服务</t>
    </r>
  </si>
  <si>
    <r>
      <t xml:space="preserve">      </t>
    </r>
    <r>
      <rPr>
        <sz val="10"/>
        <rFont val="宋体"/>
        <charset val="134"/>
      </rPr>
      <t>专项业务及机关事务管理</t>
    </r>
  </si>
  <si>
    <r>
      <t xml:space="preserve">      </t>
    </r>
    <r>
      <rPr>
        <sz val="10"/>
        <rFont val="宋体"/>
        <charset val="134"/>
      </rPr>
      <t>信访事务</t>
    </r>
  </si>
  <si>
    <r>
      <t xml:space="preserve">      </t>
    </r>
    <r>
      <rPr>
        <sz val="10"/>
        <rFont val="宋体"/>
        <charset val="134"/>
      </rPr>
      <t>其他政府办公厅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及相关机构事务支出</t>
    </r>
  </si>
  <si>
    <r>
      <t xml:space="preserve">    </t>
    </r>
    <r>
      <rPr>
        <b/>
        <sz val="10"/>
        <rFont val="宋体"/>
        <charset val="134"/>
      </rPr>
      <t>发展与改革事务</t>
    </r>
  </si>
  <si>
    <r>
      <t xml:space="preserve">      </t>
    </r>
    <r>
      <rPr>
        <sz val="10"/>
        <rFont val="宋体"/>
        <charset val="134"/>
      </rPr>
      <t>其他发展与改革事务支出</t>
    </r>
  </si>
  <si>
    <r>
      <t xml:space="preserve">    </t>
    </r>
    <r>
      <rPr>
        <b/>
        <sz val="10"/>
        <rFont val="宋体"/>
        <charset val="134"/>
      </rPr>
      <t>统计信息事务</t>
    </r>
  </si>
  <si>
    <r>
      <t xml:space="preserve">      </t>
    </r>
    <r>
      <rPr>
        <sz val="10"/>
        <rFont val="宋体"/>
        <charset val="134"/>
      </rPr>
      <t>专项统计业务</t>
    </r>
  </si>
  <si>
    <r>
      <t xml:space="preserve">      </t>
    </r>
    <r>
      <rPr>
        <sz val="10"/>
        <rFont val="宋体"/>
        <charset val="134"/>
      </rPr>
      <t>统计抽样调查</t>
    </r>
  </si>
  <si>
    <r>
      <t xml:space="preserve">    </t>
    </r>
    <r>
      <rPr>
        <b/>
        <sz val="10"/>
        <rFont val="宋体"/>
        <charset val="134"/>
      </rPr>
      <t>财政事务</t>
    </r>
  </si>
  <si>
    <r>
      <t xml:space="preserve">      </t>
    </r>
    <r>
      <rPr>
        <sz val="10"/>
        <rFont val="宋体"/>
        <charset val="134"/>
      </rPr>
      <t>信息化建设</t>
    </r>
  </si>
  <si>
    <r>
      <t xml:space="preserve">      </t>
    </r>
    <r>
      <rPr>
        <sz val="10"/>
        <rFont val="宋体"/>
        <charset val="134"/>
      </rPr>
      <t>财政委托业务支出</t>
    </r>
  </si>
  <si>
    <r>
      <t xml:space="preserve">    </t>
    </r>
    <r>
      <rPr>
        <b/>
        <sz val="10"/>
        <rFont val="宋体"/>
        <charset val="134"/>
      </rPr>
      <t>税收事务</t>
    </r>
  </si>
  <si>
    <r>
      <t xml:space="preserve">      </t>
    </r>
    <r>
      <rPr>
        <sz val="10"/>
        <rFont val="宋体"/>
        <charset val="134"/>
      </rPr>
      <t>其他税收事务支出</t>
    </r>
  </si>
  <si>
    <r>
      <t xml:space="preserve">    </t>
    </r>
    <r>
      <rPr>
        <b/>
        <sz val="10"/>
        <rFont val="宋体"/>
        <charset val="134"/>
      </rPr>
      <t>审计事务</t>
    </r>
  </si>
  <si>
    <r>
      <t xml:space="preserve">      </t>
    </r>
    <r>
      <rPr>
        <sz val="10"/>
        <rFont val="宋体"/>
        <charset val="134"/>
      </rPr>
      <t>审计业务</t>
    </r>
  </si>
  <si>
    <r>
      <t xml:space="preserve">    </t>
    </r>
    <r>
      <rPr>
        <b/>
        <sz val="10"/>
        <rFont val="宋体"/>
        <charset val="134"/>
      </rPr>
      <t>纪检监察事务</t>
    </r>
  </si>
  <si>
    <r>
      <t xml:space="preserve">      </t>
    </r>
    <r>
      <rPr>
        <sz val="10"/>
        <rFont val="宋体"/>
        <charset val="134"/>
      </rPr>
      <t>其他纪检监察事务支出</t>
    </r>
  </si>
  <si>
    <r>
      <t xml:space="preserve">    </t>
    </r>
    <r>
      <rPr>
        <b/>
        <sz val="10"/>
        <rFont val="宋体"/>
        <charset val="134"/>
      </rPr>
      <t>商贸事务</t>
    </r>
  </si>
  <si>
    <r>
      <t xml:space="preserve">      </t>
    </r>
    <r>
      <rPr>
        <sz val="10"/>
        <rFont val="宋体"/>
        <charset val="134"/>
      </rPr>
      <t>招商引资</t>
    </r>
  </si>
  <si>
    <r>
      <t xml:space="preserve">    </t>
    </r>
    <r>
      <rPr>
        <b/>
        <sz val="10"/>
        <rFont val="宋体"/>
        <charset val="134"/>
      </rPr>
      <t>民族事务</t>
    </r>
  </si>
  <si>
    <r>
      <t xml:space="preserve">      </t>
    </r>
    <r>
      <rPr>
        <sz val="10"/>
        <rFont val="宋体"/>
        <charset val="134"/>
      </rPr>
      <t>民族工作专项</t>
    </r>
  </si>
  <si>
    <r>
      <t xml:space="preserve">      </t>
    </r>
    <r>
      <rPr>
        <sz val="10"/>
        <rFont val="宋体"/>
        <charset val="134"/>
      </rPr>
      <t>其他民族事务支出</t>
    </r>
  </si>
  <si>
    <r>
      <t xml:space="preserve">    </t>
    </r>
    <r>
      <rPr>
        <b/>
        <sz val="10"/>
        <rFont val="宋体"/>
        <charset val="134"/>
      </rPr>
      <t>档案事务</t>
    </r>
  </si>
  <si>
    <r>
      <t xml:space="preserve">      </t>
    </r>
    <r>
      <rPr>
        <sz val="10"/>
        <rFont val="宋体"/>
        <charset val="134"/>
      </rPr>
      <t>档案馆</t>
    </r>
  </si>
  <si>
    <r>
      <t xml:space="preserve">    </t>
    </r>
    <r>
      <rPr>
        <b/>
        <sz val="10"/>
        <rFont val="宋体"/>
        <charset val="134"/>
      </rPr>
      <t>民主党派及工商联事务</t>
    </r>
  </si>
  <si>
    <r>
      <t xml:space="preserve">      </t>
    </r>
    <r>
      <rPr>
        <sz val="10"/>
        <rFont val="宋体"/>
        <charset val="134"/>
      </rPr>
      <t>其他民主党派及工商联事务支出</t>
    </r>
  </si>
  <si>
    <r>
      <t xml:space="preserve">    </t>
    </r>
    <r>
      <rPr>
        <b/>
        <sz val="10"/>
        <rFont val="宋体"/>
        <charset val="134"/>
      </rPr>
      <t>群众团体事务</t>
    </r>
  </si>
  <si>
    <r>
      <t xml:space="preserve">      </t>
    </r>
    <r>
      <rPr>
        <sz val="10"/>
        <rFont val="宋体"/>
        <charset val="134"/>
      </rPr>
      <t>其他群众团体事务支出</t>
    </r>
  </si>
  <si>
    <r>
      <t xml:space="preserve">    </t>
    </r>
    <r>
      <rPr>
        <b/>
        <sz val="10"/>
        <rFont val="宋体"/>
        <charset val="134"/>
      </rPr>
      <t>党委办公厅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Times New Roman"/>
        <charset val="134"/>
      </rPr>
      <t>)</t>
    </r>
    <r>
      <rPr>
        <b/>
        <sz val="10"/>
        <rFont val="宋体"/>
        <charset val="134"/>
      </rPr>
      <t>及相关机构事务</t>
    </r>
  </si>
  <si>
    <r>
      <t xml:space="preserve">      </t>
    </r>
    <r>
      <rPr>
        <sz val="10"/>
        <rFont val="宋体"/>
        <charset val="134"/>
      </rPr>
      <t>其他党委办公厅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及相关机构事务支出</t>
    </r>
  </si>
  <si>
    <r>
      <t xml:space="preserve">    </t>
    </r>
    <r>
      <rPr>
        <b/>
        <sz val="10"/>
        <rFont val="宋体"/>
        <charset val="134"/>
      </rPr>
      <t>组织事务</t>
    </r>
  </si>
  <si>
    <r>
      <t xml:space="preserve">      </t>
    </r>
    <r>
      <rPr>
        <sz val="10"/>
        <rFont val="宋体"/>
        <charset val="134"/>
      </rPr>
      <t>其他组织事务支出</t>
    </r>
  </si>
  <si>
    <r>
      <t xml:space="preserve">    </t>
    </r>
    <r>
      <rPr>
        <b/>
        <sz val="10"/>
        <rFont val="宋体"/>
        <charset val="134"/>
      </rPr>
      <t>宣传事务</t>
    </r>
  </si>
  <si>
    <r>
      <t xml:space="preserve">      </t>
    </r>
    <r>
      <rPr>
        <sz val="10"/>
        <rFont val="宋体"/>
        <charset val="134"/>
      </rPr>
      <t>其他宣传事务支出</t>
    </r>
  </si>
  <si>
    <r>
      <t xml:space="preserve">    </t>
    </r>
    <r>
      <rPr>
        <b/>
        <sz val="10"/>
        <rFont val="宋体"/>
        <charset val="134"/>
      </rPr>
      <t>统战事务</t>
    </r>
  </si>
  <si>
    <r>
      <t xml:space="preserve">      </t>
    </r>
    <r>
      <rPr>
        <sz val="10"/>
        <rFont val="宋体"/>
        <charset val="134"/>
      </rPr>
      <t>宗教事务</t>
    </r>
  </si>
  <si>
    <r>
      <t xml:space="preserve">    </t>
    </r>
    <r>
      <rPr>
        <b/>
        <sz val="10"/>
        <rFont val="宋体"/>
        <charset val="134"/>
      </rPr>
      <t>市场监督管理事务</t>
    </r>
  </si>
  <si>
    <r>
      <t xml:space="preserve">      </t>
    </r>
    <r>
      <rPr>
        <sz val="10"/>
        <rFont val="宋体"/>
        <charset val="134"/>
      </rPr>
      <t>其他市场监督管理事务</t>
    </r>
  </si>
  <si>
    <r>
      <t xml:space="preserve">    </t>
    </r>
    <r>
      <rPr>
        <b/>
        <sz val="10"/>
        <rFont val="宋体"/>
        <charset val="134"/>
      </rPr>
      <t>其他一般公共服务支出</t>
    </r>
  </si>
  <si>
    <r>
      <t xml:space="preserve">      </t>
    </r>
    <r>
      <rPr>
        <sz val="10"/>
        <rFont val="宋体"/>
        <charset val="134"/>
      </rPr>
      <t>其他一般公共服务支出</t>
    </r>
  </si>
  <si>
    <r>
      <t xml:space="preserve"> </t>
    </r>
    <r>
      <rPr>
        <b/>
        <sz val="10"/>
        <rFont val="宋体"/>
        <charset val="134"/>
      </rPr>
      <t>二、公共安全支出</t>
    </r>
  </si>
  <si>
    <r>
      <t xml:space="preserve">    </t>
    </r>
    <r>
      <rPr>
        <b/>
        <sz val="10"/>
        <rFont val="宋体"/>
        <charset val="134"/>
      </rPr>
      <t>公安</t>
    </r>
  </si>
  <si>
    <r>
      <t xml:space="preserve">      </t>
    </r>
    <r>
      <rPr>
        <sz val="10"/>
        <rFont val="宋体"/>
        <charset val="134"/>
      </rPr>
      <t>其他公安支出</t>
    </r>
  </si>
  <si>
    <r>
      <t xml:space="preserve">    </t>
    </r>
    <r>
      <rPr>
        <b/>
        <sz val="10"/>
        <rFont val="宋体"/>
        <charset val="134"/>
      </rPr>
      <t>国家安全</t>
    </r>
  </si>
  <si>
    <r>
      <t xml:space="preserve">    </t>
    </r>
    <r>
      <rPr>
        <b/>
        <sz val="10"/>
        <rFont val="宋体"/>
        <charset val="134"/>
      </rPr>
      <t>检察</t>
    </r>
  </si>
  <si>
    <r>
      <t xml:space="preserve">    </t>
    </r>
    <r>
      <rPr>
        <b/>
        <sz val="10"/>
        <rFont val="宋体"/>
        <charset val="134"/>
      </rPr>
      <t>法院</t>
    </r>
  </si>
  <si>
    <r>
      <t xml:space="preserve">    </t>
    </r>
    <r>
      <rPr>
        <b/>
        <sz val="10"/>
        <rFont val="宋体"/>
        <charset val="134"/>
      </rPr>
      <t>司法</t>
    </r>
  </si>
  <si>
    <r>
      <t xml:space="preserve">      </t>
    </r>
    <r>
      <rPr>
        <sz val="10"/>
        <rFont val="宋体"/>
        <charset val="134"/>
      </rPr>
      <t>法治建设</t>
    </r>
  </si>
  <si>
    <r>
      <t xml:space="preserve">      </t>
    </r>
    <r>
      <rPr>
        <sz val="10"/>
        <rFont val="宋体"/>
        <charset val="134"/>
      </rPr>
      <t>其他司法支出</t>
    </r>
  </si>
  <si>
    <r>
      <t xml:space="preserve"> </t>
    </r>
    <r>
      <rPr>
        <b/>
        <sz val="10"/>
        <rFont val="宋体"/>
        <charset val="134"/>
      </rPr>
      <t>三、教育支出</t>
    </r>
  </si>
  <si>
    <r>
      <t xml:space="preserve">    </t>
    </r>
    <r>
      <rPr>
        <b/>
        <sz val="10"/>
        <rFont val="宋体"/>
        <charset val="134"/>
      </rPr>
      <t>教育管理事务</t>
    </r>
  </si>
  <si>
    <r>
      <t xml:space="preserve">      </t>
    </r>
    <r>
      <rPr>
        <sz val="10"/>
        <rFont val="宋体"/>
        <charset val="134"/>
      </rPr>
      <t>其他教育管理事务支出</t>
    </r>
  </si>
  <si>
    <r>
      <t xml:space="preserve">    </t>
    </r>
    <r>
      <rPr>
        <b/>
        <sz val="10"/>
        <rFont val="宋体"/>
        <charset val="134"/>
      </rPr>
      <t>普通教育</t>
    </r>
  </si>
  <si>
    <r>
      <t xml:space="preserve">      </t>
    </r>
    <r>
      <rPr>
        <sz val="10"/>
        <rFont val="宋体"/>
        <charset val="134"/>
      </rPr>
      <t>学前教育</t>
    </r>
  </si>
  <si>
    <r>
      <t xml:space="preserve">      </t>
    </r>
    <r>
      <rPr>
        <sz val="10"/>
        <rFont val="宋体"/>
        <charset val="134"/>
      </rPr>
      <t>小学教育</t>
    </r>
  </si>
  <si>
    <r>
      <t xml:space="preserve">      </t>
    </r>
    <r>
      <rPr>
        <sz val="10"/>
        <rFont val="宋体"/>
        <charset val="134"/>
      </rPr>
      <t>初中教育</t>
    </r>
  </si>
  <si>
    <r>
      <t xml:space="preserve">      </t>
    </r>
    <r>
      <rPr>
        <sz val="10"/>
        <rFont val="宋体"/>
        <charset val="134"/>
      </rPr>
      <t>高中教育</t>
    </r>
  </si>
  <si>
    <r>
      <t xml:space="preserve">      </t>
    </r>
    <r>
      <rPr>
        <sz val="10"/>
        <rFont val="宋体"/>
        <charset val="134"/>
      </rPr>
      <t>高等教育</t>
    </r>
  </si>
  <si>
    <r>
      <t xml:space="preserve">      </t>
    </r>
    <r>
      <rPr>
        <sz val="10"/>
        <rFont val="宋体"/>
        <charset val="134"/>
      </rPr>
      <t>其他普通教育支出</t>
    </r>
  </si>
  <si>
    <r>
      <t xml:space="preserve">    </t>
    </r>
    <r>
      <rPr>
        <b/>
        <sz val="10"/>
        <rFont val="宋体"/>
        <charset val="134"/>
      </rPr>
      <t>职业教育</t>
    </r>
  </si>
  <si>
    <r>
      <t xml:space="preserve">      </t>
    </r>
    <r>
      <rPr>
        <sz val="10"/>
        <rFont val="宋体"/>
        <charset val="134"/>
      </rPr>
      <t>中等职业教育</t>
    </r>
  </si>
  <si>
    <r>
      <t xml:space="preserve">    </t>
    </r>
    <r>
      <rPr>
        <b/>
        <sz val="10"/>
        <rFont val="宋体"/>
        <charset val="134"/>
      </rPr>
      <t>进修及培训</t>
    </r>
  </si>
  <si>
    <r>
      <t xml:space="preserve">      </t>
    </r>
    <r>
      <rPr>
        <sz val="10"/>
        <rFont val="宋体"/>
        <charset val="134"/>
      </rPr>
      <t>干部教育</t>
    </r>
  </si>
  <si>
    <r>
      <t xml:space="preserve">    </t>
    </r>
    <r>
      <rPr>
        <b/>
        <sz val="10"/>
        <rFont val="宋体"/>
        <charset val="134"/>
      </rPr>
      <t>教育费附加安排的支出</t>
    </r>
  </si>
  <si>
    <r>
      <t xml:space="preserve">      </t>
    </r>
    <r>
      <rPr>
        <sz val="10"/>
        <rFont val="宋体"/>
        <charset val="134"/>
      </rPr>
      <t>其他教育费附加安排的支出</t>
    </r>
  </si>
  <si>
    <r>
      <t xml:space="preserve">    </t>
    </r>
    <r>
      <rPr>
        <b/>
        <sz val="10"/>
        <rFont val="宋体"/>
        <charset val="134"/>
      </rPr>
      <t>其他教育支出</t>
    </r>
  </si>
  <si>
    <r>
      <t xml:space="preserve">      </t>
    </r>
    <r>
      <rPr>
        <sz val="10"/>
        <rFont val="宋体"/>
        <charset val="134"/>
      </rPr>
      <t>其他教育支出</t>
    </r>
  </si>
  <si>
    <r>
      <t xml:space="preserve"> </t>
    </r>
    <r>
      <rPr>
        <b/>
        <sz val="10"/>
        <rFont val="宋体"/>
        <charset val="134"/>
      </rPr>
      <t>四、科学技术支出</t>
    </r>
  </si>
  <si>
    <r>
      <t xml:space="preserve">    </t>
    </r>
    <r>
      <rPr>
        <b/>
        <sz val="10"/>
        <rFont val="宋体"/>
        <charset val="134"/>
      </rPr>
      <t>科学技术管理事务</t>
    </r>
  </si>
  <si>
    <r>
      <t xml:space="preserve">      </t>
    </r>
    <r>
      <rPr>
        <sz val="10"/>
        <rFont val="宋体"/>
        <charset val="134"/>
      </rPr>
      <t>其他科学技术管理事务支出</t>
    </r>
  </si>
  <si>
    <r>
      <t xml:space="preserve">    </t>
    </r>
    <r>
      <rPr>
        <b/>
        <sz val="10"/>
        <rFont val="宋体"/>
        <charset val="134"/>
      </rPr>
      <t>技术研究与开发</t>
    </r>
  </si>
  <si>
    <r>
      <t xml:space="preserve">      </t>
    </r>
    <r>
      <rPr>
        <sz val="10"/>
        <rFont val="宋体"/>
        <charset val="134"/>
      </rPr>
      <t>科技成果转化与扩散</t>
    </r>
  </si>
  <si>
    <r>
      <t xml:space="preserve">    </t>
    </r>
    <r>
      <rPr>
        <b/>
        <sz val="10"/>
        <rFont val="宋体"/>
        <charset val="134"/>
      </rPr>
      <t>科学技术普及</t>
    </r>
  </si>
  <si>
    <r>
      <t xml:space="preserve">       </t>
    </r>
    <r>
      <rPr>
        <sz val="10"/>
        <rFont val="宋体"/>
        <charset val="134"/>
      </rPr>
      <t>科普活动</t>
    </r>
  </si>
  <si>
    <r>
      <t xml:space="preserve">    </t>
    </r>
    <r>
      <rPr>
        <b/>
        <sz val="10"/>
        <rFont val="宋体"/>
        <charset val="134"/>
      </rPr>
      <t>其他科学技术支出</t>
    </r>
  </si>
  <si>
    <r>
      <t xml:space="preserve">    </t>
    </r>
    <r>
      <rPr>
        <sz val="10"/>
        <rFont val="宋体"/>
        <charset val="134"/>
      </rPr>
      <t>其他科学技术支出</t>
    </r>
  </si>
  <si>
    <r>
      <t xml:space="preserve"> </t>
    </r>
    <r>
      <rPr>
        <b/>
        <sz val="10"/>
        <rFont val="宋体"/>
        <charset val="134"/>
      </rPr>
      <t>五、文化旅游体育与传媒支出</t>
    </r>
  </si>
  <si>
    <r>
      <t xml:space="preserve">    </t>
    </r>
    <r>
      <rPr>
        <b/>
        <sz val="10"/>
        <rFont val="宋体"/>
        <charset val="134"/>
      </rPr>
      <t>文化和旅游</t>
    </r>
  </si>
  <si>
    <r>
      <t xml:space="preserve">      </t>
    </r>
    <r>
      <rPr>
        <sz val="10"/>
        <rFont val="宋体"/>
        <charset val="134"/>
      </rPr>
      <t>文化展示及纪念机构</t>
    </r>
  </si>
  <si>
    <r>
      <t xml:space="preserve">      </t>
    </r>
    <r>
      <rPr>
        <sz val="10"/>
        <rFont val="宋体"/>
        <charset val="134"/>
      </rPr>
      <t>群众文化</t>
    </r>
  </si>
  <si>
    <r>
      <t xml:space="preserve">      </t>
    </r>
    <r>
      <rPr>
        <sz val="10"/>
        <rFont val="宋体"/>
        <charset val="134"/>
      </rPr>
      <t>旅游宣传</t>
    </r>
  </si>
  <si>
    <r>
      <t xml:space="preserve">      </t>
    </r>
    <r>
      <rPr>
        <sz val="10"/>
        <rFont val="宋体"/>
        <charset val="134"/>
      </rPr>
      <t>其他文化和旅游支出</t>
    </r>
  </si>
  <si>
    <r>
      <t xml:space="preserve">    </t>
    </r>
    <r>
      <rPr>
        <b/>
        <sz val="10"/>
        <rFont val="宋体"/>
        <charset val="134"/>
      </rPr>
      <t>文物</t>
    </r>
  </si>
  <si>
    <r>
      <t xml:space="preserve">      </t>
    </r>
    <r>
      <rPr>
        <sz val="10"/>
        <rFont val="宋体"/>
        <charset val="134"/>
      </rPr>
      <t>博物馆</t>
    </r>
  </si>
  <si>
    <r>
      <t xml:space="preserve">    </t>
    </r>
    <r>
      <rPr>
        <b/>
        <sz val="10"/>
        <rFont val="宋体"/>
        <charset val="134"/>
      </rPr>
      <t>体育</t>
    </r>
  </si>
  <si>
    <r>
      <t xml:space="preserve">      </t>
    </r>
    <r>
      <rPr>
        <sz val="10"/>
        <rFont val="宋体"/>
        <charset val="134"/>
      </rPr>
      <t>其他体育支出</t>
    </r>
  </si>
  <si>
    <r>
      <t xml:space="preserve">    </t>
    </r>
    <r>
      <rPr>
        <b/>
        <sz val="10"/>
        <rFont val="宋体"/>
        <charset val="134"/>
      </rPr>
      <t>广播电视</t>
    </r>
  </si>
  <si>
    <r>
      <t xml:space="preserve">      </t>
    </r>
    <r>
      <rPr>
        <sz val="10"/>
        <rFont val="宋体"/>
        <charset val="134"/>
      </rPr>
      <t>其他广播电视支出</t>
    </r>
  </si>
  <si>
    <r>
      <t xml:space="preserve">    </t>
    </r>
    <r>
      <rPr>
        <b/>
        <sz val="10"/>
        <rFont val="宋体"/>
        <charset val="134"/>
      </rPr>
      <t>其他文化旅游体育与传媒支出</t>
    </r>
  </si>
  <si>
    <r>
      <t xml:space="preserve">      </t>
    </r>
    <r>
      <rPr>
        <sz val="10"/>
        <rFont val="宋体"/>
        <charset val="134"/>
      </rPr>
      <t>其他文化旅游体育与传媒支出</t>
    </r>
  </si>
  <si>
    <r>
      <t xml:space="preserve"> </t>
    </r>
    <r>
      <rPr>
        <b/>
        <sz val="10"/>
        <rFont val="宋体"/>
        <charset val="134"/>
      </rPr>
      <t>六、社会保障和就业支出</t>
    </r>
  </si>
  <si>
    <r>
      <t xml:space="preserve">    </t>
    </r>
    <r>
      <rPr>
        <b/>
        <sz val="10"/>
        <rFont val="宋体"/>
        <charset val="134"/>
      </rPr>
      <t>人力资源和社会保障管理事务</t>
    </r>
  </si>
  <si>
    <r>
      <t xml:space="preserve">      </t>
    </r>
    <r>
      <rPr>
        <sz val="10"/>
        <rFont val="宋体"/>
        <charset val="134"/>
      </rPr>
      <t>劳动人事争议调解仲裁</t>
    </r>
  </si>
  <si>
    <r>
      <t xml:space="preserve">      </t>
    </r>
    <r>
      <rPr>
        <sz val="10"/>
        <rFont val="宋体"/>
        <charset val="134"/>
      </rPr>
      <t>其他人力资源和社会保障管理事务支出</t>
    </r>
  </si>
  <si>
    <r>
      <t xml:space="preserve">    </t>
    </r>
    <r>
      <rPr>
        <b/>
        <sz val="10"/>
        <rFont val="宋体"/>
        <charset val="134"/>
      </rPr>
      <t>民政管理事务</t>
    </r>
  </si>
  <si>
    <r>
      <t xml:space="preserve">      </t>
    </r>
    <r>
      <rPr>
        <sz val="10"/>
        <rFont val="宋体"/>
        <charset val="134"/>
      </rPr>
      <t>基层政权建设和社区治理</t>
    </r>
  </si>
  <si>
    <r>
      <t xml:space="preserve">      </t>
    </r>
    <r>
      <rPr>
        <sz val="10"/>
        <rFont val="宋体"/>
        <charset val="134"/>
      </rPr>
      <t>其他民政管理事务支出</t>
    </r>
  </si>
  <si>
    <r>
      <t xml:space="preserve">    </t>
    </r>
    <r>
      <rPr>
        <b/>
        <sz val="10"/>
        <rFont val="宋体"/>
        <charset val="134"/>
      </rPr>
      <t>行政事业单位养老支出</t>
    </r>
  </si>
  <si>
    <r>
      <t xml:space="preserve">      </t>
    </r>
    <r>
      <rPr>
        <sz val="10"/>
        <rFont val="宋体"/>
        <charset val="134"/>
      </rPr>
      <t>行政单位离退休</t>
    </r>
  </si>
  <si>
    <r>
      <t xml:space="preserve">      </t>
    </r>
    <r>
      <rPr>
        <sz val="10"/>
        <rFont val="宋体"/>
        <charset val="134"/>
      </rPr>
      <t>事业单位离退休</t>
    </r>
  </si>
  <si>
    <r>
      <t xml:space="preserve">      </t>
    </r>
    <r>
      <rPr>
        <sz val="10"/>
        <rFont val="宋体"/>
        <charset val="134"/>
      </rPr>
      <t>机关事业单位基本养老保险缴费支出</t>
    </r>
  </si>
  <si>
    <r>
      <t xml:space="preserve">      </t>
    </r>
    <r>
      <rPr>
        <sz val="10"/>
        <rFont val="宋体"/>
        <charset val="134"/>
      </rPr>
      <t>机关事业单位职业年金缴费支出</t>
    </r>
  </si>
  <si>
    <r>
      <t xml:space="preserve">      </t>
    </r>
    <r>
      <rPr>
        <sz val="10"/>
        <rFont val="宋体"/>
        <charset val="134"/>
      </rPr>
      <t>其他行政事业单位养老支出</t>
    </r>
  </si>
  <si>
    <r>
      <t xml:space="preserve">    </t>
    </r>
    <r>
      <rPr>
        <b/>
        <sz val="10"/>
        <rFont val="宋体"/>
        <charset val="134"/>
      </rPr>
      <t>就业补助</t>
    </r>
  </si>
  <si>
    <r>
      <t xml:space="preserve">      </t>
    </r>
    <r>
      <rPr>
        <sz val="10"/>
        <rFont val="宋体"/>
        <charset val="134"/>
      </rPr>
      <t>其他就业补助支出</t>
    </r>
  </si>
  <si>
    <r>
      <t xml:space="preserve">    </t>
    </r>
    <r>
      <rPr>
        <b/>
        <sz val="10"/>
        <rFont val="宋体"/>
        <charset val="134"/>
      </rPr>
      <t>抚恤</t>
    </r>
  </si>
  <si>
    <r>
      <t xml:space="preserve">      </t>
    </r>
    <r>
      <rPr>
        <sz val="10"/>
        <rFont val="宋体"/>
        <charset val="134"/>
      </rPr>
      <t>死亡抚恤</t>
    </r>
  </si>
  <si>
    <r>
      <t xml:space="preserve">      </t>
    </r>
    <r>
      <rPr>
        <sz val="10"/>
        <rFont val="宋体"/>
        <charset val="134"/>
      </rPr>
      <t>伤残抚恤</t>
    </r>
  </si>
  <si>
    <r>
      <t xml:space="preserve">      </t>
    </r>
    <r>
      <rPr>
        <sz val="10"/>
        <rFont val="宋体"/>
        <charset val="134"/>
      </rPr>
      <t>在乡复员、退伍军人生活补助</t>
    </r>
  </si>
  <si>
    <r>
      <t xml:space="preserve">      </t>
    </r>
    <r>
      <rPr>
        <sz val="10"/>
        <rFont val="宋体"/>
        <charset val="134"/>
      </rPr>
      <t>义务兵优待</t>
    </r>
  </si>
  <si>
    <r>
      <t xml:space="preserve">      </t>
    </r>
    <r>
      <rPr>
        <sz val="10"/>
        <rFont val="宋体"/>
        <charset val="134"/>
      </rPr>
      <t>其他优抚支出</t>
    </r>
  </si>
  <si>
    <r>
      <t xml:space="preserve">    </t>
    </r>
    <r>
      <rPr>
        <b/>
        <sz val="10"/>
        <rFont val="宋体"/>
        <charset val="134"/>
      </rPr>
      <t>退役安置</t>
    </r>
  </si>
  <si>
    <r>
      <t xml:space="preserve">      </t>
    </r>
    <r>
      <rPr>
        <sz val="10"/>
        <rFont val="宋体"/>
        <charset val="134"/>
      </rPr>
      <t>退役士兵安置</t>
    </r>
  </si>
  <si>
    <r>
      <t xml:space="preserve">      </t>
    </r>
    <r>
      <rPr>
        <sz val="10"/>
        <rFont val="宋体"/>
        <charset val="134"/>
      </rPr>
      <t>退役士兵管理教育</t>
    </r>
  </si>
  <si>
    <r>
      <t xml:space="preserve">      </t>
    </r>
    <r>
      <rPr>
        <sz val="10"/>
        <rFont val="宋体"/>
        <charset val="134"/>
      </rPr>
      <t>军队转业干部安置</t>
    </r>
  </si>
  <si>
    <r>
      <t xml:space="preserve">    </t>
    </r>
    <r>
      <rPr>
        <b/>
        <sz val="10"/>
        <rFont val="宋体"/>
        <charset val="134"/>
      </rPr>
      <t>社会福利</t>
    </r>
  </si>
  <si>
    <r>
      <t xml:space="preserve">      </t>
    </r>
    <r>
      <rPr>
        <sz val="10"/>
        <rFont val="宋体"/>
        <charset val="134"/>
      </rPr>
      <t>儿童福利</t>
    </r>
  </si>
  <si>
    <r>
      <t xml:space="preserve">      </t>
    </r>
    <r>
      <rPr>
        <sz val="10"/>
        <rFont val="宋体"/>
        <charset val="134"/>
      </rPr>
      <t>老年福利</t>
    </r>
  </si>
  <si>
    <r>
      <t xml:space="preserve">      </t>
    </r>
    <r>
      <rPr>
        <sz val="10"/>
        <rFont val="宋体"/>
        <charset val="134"/>
      </rPr>
      <t>殡葬</t>
    </r>
  </si>
  <si>
    <r>
      <t xml:space="preserve">      </t>
    </r>
    <r>
      <rPr>
        <sz val="10"/>
        <rFont val="宋体"/>
        <charset val="134"/>
      </rPr>
      <t>养老服务</t>
    </r>
  </si>
  <si>
    <r>
      <t xml:space="preserve">    </t>
    </r>
    <r>
      <rPr>
        <b/>
        <sz val="10"/>
        <rFont val="宋体"/>
        <charset val="134"/>
      </rPr>
      <t>残疾人事业</t>
    </r>
  </si>
  <si>
    <r>
      <t xml:space="preserve">      </t>
    </r>
    <r>
      <rPr>
        <sz val="10"/>
        <rFont val="宋体"/>
        <charset val="134"/>
      </rPr>
      <t>残疾人康复</t>
    </r>
  </si>
  <si>
    <r>
      <t xml:space="preserve">      </t>
    </r>
    <r>
      <rPr>
        <sz val="10"/>
        <rFont val="宋体"/>
        <charset val="134"/>
      </rPr>
      <t>残疾人就业</t>
    </r>
  </si>
  <si>
    <r>
      <t xml:space="preserve">      </t>
    </r>
    <r>
      <rPr>
        <sz val="10"/>
        <rFont val="宋体"/>
        <charset val="134"/>
      </rPr>
      <t>残疾人生活和护理补贴</t>
    </r>
  </si>
  <si>
    <r>
      <t xml:space="preserve">      </t>
    </r>
    <r>
      <rPr>
        <sz val="10"/>
        <rFont val="宋体"/>
        <charset val="134"/>
      </rPr>
      <t>其他残疾人事业支出</t>
    </r>
  </si>
  <si>
    <r>
      <t xml:space="preserve">    </t>
    </r>
    <r>
      <rPr>
        <b/>
        <sz val="10"/>
        <rFont val="宋体"/>
        <charset val="134"/>
      </rPr>
      <t>最低生活保障</t>
    </r>
  </si>
  <si>
    <r>
      <t xml:space="preserve">      </t>
    </r>
    <r>
      <rPr>
        <sz val="10"/>
        <rFont val="宋体"/>
        <charset val="134"/>
      </rPr>
      <t>城市最低生活保障金支出</t>
    </r>
  </si>
  <si>
    <r>
      <t xml:space="preserve">      </t>
    </r>
    <r>
      <rPr>
        <sz val="10"/>
        <rFont val="宋体"/>
        <charset val="134"/>
      </rPr>
      <t>农村最低生活保障金支出</t>
    </r>
  </si>
  <si>
    <r>
      <t xml:space="preserve">    </t>
    </r>
    <r>
      <rPr>
        <b/>
        <sz val="10"/>
        <rFont val="宋体"/>
        <charset val="134"/>
      </rPr>
      <t>临时救助</t>
    </r>
  </si>
  <si>
    <r>
      <t xml:space="preserve">      </t>
    </r>
    <r>
      <rPr>
        <sz val="10"/>
        <rFont val="宋体"/>
        <charset val="134"/>
      </rPr>
      <t>临时救助支出</t>
    </r>
  </si>
  <si>
    <r>
      <t xml:space="preserve">      </t>
    </r>
    <r>
      <rPr>
        <sz val="10"/>
        <rFont val="宋体"/>
        <charset val="134"/>
      </rPr>
      <t>流浪乞讨人员救助支出</t>
    </r>
  </si>
  <si>
    <r>
      <t xml:space="preserve">    </t>
    </r>
    <r>
      <rPr>
        <b/>
        <sz val="10"/>
        <rFont val="宋体"/>
        <charset val="134"/>
      </rPr>
      <t>特困人员救助供养</t>
    </r>
  </si>
  <si>
    <r>
      <t xml:space="preserve">      </t>
    </r>
    <r>
      <rPr>
        <sz val="10"/>
        <rFont val="宋体"/>
        <charset val="134"/>
      </rPr>
      <t>农村特困人员救助供养支出</t>
    </r>
  </si>
  <si>
    <r>
      <t xml:space="preserve">    </t>
    </r>
    <r>
      <rPr>
        <b/>
        <sz val="10"/>
        <rFont val="宋体"/>
        <charset val="134"/>
      </rPr>
      <t>其他生活救助</t>
    </r>
  </si>
  <si>
    <r>
      <t xml:space="preserve">      </t>
    </r>
    <r>
      <rPr>
        <sz val="10"/>
        <rFont val="宋体"/>
        <charset val="134"/>
      </rPr>
      <t>其他农村生活救助</t>
    </r>
  </si>
  <si>
    <r>
      <t xml:space="preserve">    </t>
    </r>
    <r>
      <rPr>
        <b/>
        <sz val="10"/>
        <rFont val="宋体"/>
        <charset val="134"/>
      </rPr>
      <t>退役军人管理事务</t>
    </r>
  </si>
  <si>
    <r>
      <t xml:space="preserve">      </t>
    </r>
    <r>
      <rPr>
        <sz val="10"/>
        <rFont val="宋体"/>
        <charset val="134"/>
      </rPr>
      <t>拥军优属</t>
    </r>
  </si>
  <si>
    <r>
      <t xml:space="preserve">      </t>
    </r>
    <r>
      <rPr>
        <sz val="10"/>
        <rFont val="宋体"/>
        <charset val="134"/>
      </rPr>
      <t>其他退役军人事务管理支出</t>
    </r>
  </si>
  <si>
    <r>
      <t xml:space="preserve">    </t>
    </r>
    <r>
      <rPr>
        <b/>
        <sz val="10"/>
        <rFont val="宋体"/>
        <charset val="134"/>
      </rPr>
      <t>财政代缴社会保险费支出</t>
    </r>
  </si>
  <si>
    <r>
      <t xml:space="preserve">      </t>
    </r>
    <r>
      <rPr>
        <sz val="10"/>
        <rFont val="宋体"/>
        <charset val="134"/>
      </rPr>
      <t>财政代缴城乡居民基本养老保险费支出</t>
    </r>
  </si>
  <si>
    <r>
      <t xml:space="preserve">    </t>
    </r>
    <r>
      <rPr>
        <b/>
        <sz val="10"/>
        <rFont val="宋体"/>
        <charset val="134"/>
      </rPr>
      <t>其他社会保障和就业支出</t>
    </r>
  </si>
  <si>
    <r>
      <t xml:space="preserve">      </t>
    </r>
    <r>
      <rPr>
        <sz val="10"/>
        <rFont val="宋体"/>
        <charset val="134"/>
      </rPr>
      <t>其他社会保障和就业支出</t>
    </r>
  </si>
  <si>
    <r>
      <t xml:space="preserve"> </t>
    </r>
    <r>
      <rPr>
        <b/>
        <sz val="10"/>
        <rFont val="宋体"/>
        <charset val="134"/>
      </rPr>
      <t>七、卫生健康支出</t>
    </r>
  </si>
  <si>
    <r>
      <t xml:space="preserve">    </t>
    </r>
    <r>
      <rPr>
        <b/>
        <sz val="10"/>
        <rFont val="宋体"/>
        <charset val="134"/>
      </rPr>
      <t>卫生健康管理事务</t>
    </r>
  </si>
  <si>
    <r>
      <t xml:space="preserve">      </t>
    </r>
    <r>
      <rPr>
        <sz val="10"/>
        <rFont val="宋体"/>
        <charset val="134"/>
      </rPr>
      <t>其他卫生健康管理事务支出</t>
    </r>
  </si>
  <si>
    <r>
      <t xml:space="preserve">    </t>
    </r>
    <r>
      <rPr>
        <b/>
        <sz val="10"/>
        <rFont val="宋体"/>
        <charset val="134"/>
      </rPr>
      <t>公立医院</t>
    </r>
  </si>
  <si>
    <r>
      <t xml:space="preserve">      </t>
    </r>
    <r>
      <rPr>
        <sz val="10"/>
        <rFont val="宋体"/>
        <charset val="134"/>
      </rPr>
      <t>综合医院</t>
    </r>
  </si>
  <si>
    <r>
      <t xml:space="preserve">      </t>
    </r>
    <r>
      <rPr>
        <sz val="10"/>
        <rFont val="宋体"/>
        <charset val="134"/>
      </rPr>
      <t>妇幼保健医院</t>
    </r>
  </si>
  <si>
    <r>
      <t xml:space="preserve">      </t>
    </r>
    <r>
      <rPr>
        <sz val="10"/>
        <rFont val="宋体"/>
        <charset val="134"/>
      </rPr>
      <t>其他公立医院支出</t>
    </r>
  </si>
  <si>
    <r>
      <t xml:space="preserve">    </t>
    </r>
    <r>
      <rPr>
        <b/>
        <sz val="10"/>
        <rFont val="宋体"/>
        <charset val="134"/>
      </rPr>
      <t>基层医疗卫生机构</t>
    </r>
  </si>
  <si>
    <r>
      <t xml:space="preserve">      </t>
    </r>
    <r>
      <rPr>
        <sz val="10"/>
        <rFont val="宋体"/>
        <charset val="134"/>
      </rPr>
      <t>城市社区卫生机构</t>
    </r>
  </si>
  <si>
    <r>
      <t xml:space="preserve">      </t>
    </r>
    <r>
      <rPr>
        <sz val="10"/>
        <rFont val="宋体"/>
        <charset val="134"/>
      </rPr>
      <t>乡镇卫生院</t>
    </r>
  </si>
  <si>
    <r>
      <t xml:space="preserve">      </t>
    </r>
    <r>
      <rPr>
        <sz val="10"/>
        <rFont val="宋体"/>
        <charset val="134"/>
      </rPr>
      <t>其他基层医疗卫生机构支出</t>
    </r>
  </si>
  <si>
    <r>
      <t xml:space="preserve">    </t>
    </r>
    <r>
      <rPr>
        <b/>
        <sz val="10"/>
        <rFont val="宋体"/>
        <charset val="134"/>
      </rPr>
      <t>公共卫生</t>
    </r>
  </si>
  <si>
    <r>
      <t xml:space="preserve">      </t>
    </r>
    <r>
      <rPr>
        <sz val="10"/>
        <rFont val="宋体"/>
        <charset val="134"/>
      </rPr>
      <t>疾病预防控制机构</t>
    </r>
  </si>
  <si>
    <r>
      <t xml:space="preserve">      </t>
    </r>
    <r>
      <rPr>
        <sz val="10"/>
        <rFont val="宋体"/>
        <charset val="134"/>
      </rPr>
      <t>卫生监督机构</t>
    </r>
  </si>
  <si>
    <r>
      <t xml:space="preserve">      </t>
    </r>
    <r>
      <rPr>
        <sz val="10"/>
        <rFont val="宋体"/>
        <charset val="134"/>
      </rPr>
      <t>妇幼保健机构</t>
    </r>
  </si>
  <si>
    <r>
      <t xml:space="preserve">      </t>
    </r>
    <r>
      <rPr>
        <sz val="10"/>
        <rFont val="宋体"/>
        <charset val="134"/>
      </rPr>
      <t>基本公共卫生服务</t>
    </r>
  </si>
  <si>
    <r>
      <t xml:space="preserve">      </t>
    </r>
    <r>
      <rPr>
        <sz val="10"/>
        <rFont val="宋体"/>
        <charset val="134"/>
      </rPr>
      <t>重大公共卫生服务</t>
    </r>
  </si>
  <si>
    <r>
      <t xml:space="preserve">      </t>
    </r>
    <r>
      <rPr>
        <sz val="10"/>
        <rFont val="宋体"/>
        <charset val="134"/>
      </rPr>
      <t>突发公共卫生事件应急处理</t>
    </r>
  </si>
  <si>
    <r>
      <t xml:space="preserve">      </t>
    </r>
    <r>
      <rPr>
        <sz val="10"/>
        <rFont val="宋体"/>
        <charset val="134"/>
      </rPr>
      <t>其他公共卫生支出</t>
    </r>
  </si>
  <si>
    <r>
      <t xml:space="preserve">    </t>
    </r>
    <r>
      <rPr>
        <b/>
        <sz val="10"/>
        <rFont val="宋体"/>
        <charset val="134"/>
      </rPr>
      <t>中医药</t>
    </r>
  </si>
  <si>
    <r>
      <t xml:space="preserve">      </t>
    </r>
    <r>
      <rPr>
        <sz val="10"/>
        <rFont val="宋体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民族医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药专项</t>
    </r>
  </si>
  <si>
    <r>
      <t xml:space="preserve">    </t>
    </r>
    <r>
      <rPr>
        <b/>
        <sz val="10"/>
        <rFont val="宋体"/>
        <charset val="134"/>
      </rPr>
      <t>计划生育事务</t>
    </r>
  </si>
  <si>
    <r>
      <t xml:space="preserve">      </t>
    </r>
    <r>
      <rPr>
        <sz val="10"/>
        <rFont val="宋体"/>
        <charset val="134"/>
      </rPr>
      <t>计划生育服务</t>
    </r>
  </si>
  <si>
    <r>
      <t xml:space="preserve">      </t>
    </r>
    <r>
      <rPr>
        <sz val="10"/>
        <rFont val="宋体"/>
        <charset val="134"/>
      </rPr>
      <t>其他计划生育事务支出</t>
    </r>
  </si>
  <si>
    <r>
      <t xml:space="preserve">    </t>
    </r>
    <r>
      <rPr>
        <b/>
        <sz val="10"/>
        <rFont val="宋体"/>
        <charset val="134"/>
      </rPr>
      <t>行政事业单位医疗</t>
    </r>
  </si>
  <si>
    <r>
      <t xml:space="preserve">      </t>
    </r>
    <r>
      <rPr>
        <sz val="10"/>
        <rFont val="宋体"/>
        <charset val="134"/>
      </rPr>
      <t>行政单位医疗</t>
    </r>
  </si>
  <si>
    <r>
      <t xml:space="preserve">      </t>
    </r>
    <r>
      <rPr>
        <sz val="10"/>
        <rFont val="宋体"/>
        <charset val="134"/>
      </rPr>
      <t>事业单位医疗</t>
    </r>
  </si>
  <si>
    <r>
      <t xml:space="preserve">      </t>
    </r>
    <r>
      <rPr>
        <sz val="10"/>
        <rFont val="宋体"/>
        <charset val="134"/>
      </rPr>
      <t>公务员医疗补助</t>
    </r>
  </si>
  <si>
    <r>
      <t xml:space="preserve">    </t>
    </r>
    <r>
      <rPr>
        <b/>
        <sz val="10"/>
        <rFont val="宋体"/>
        <charset val="134"/>
      </rPr>
      <t>医疗救助</t>
    </r>
  </si>
  <si>
    <r>
      <t xml:space="preserve">      </t>
    </r>
    <r>
      <rPr>
        <sz val="10"/>
        <rFont val="宋体"/>
        <charset val="134"/>
      </rPr>
      <t>城乡医疗救助</t>
    </r>
  </si>
  <si>
    <r>
      <t xml:space="preserve">    </t>
    </r>
    <r>
      <rPr>
        <b/>
        <sz val="10"/>
        <rFont val="宋体"/>
        <charset val="134"/>
      </rPr>
      <t>优抚对象医疗</t>
    </r>
  </si>
  <si>
    <r>
      <t xml:space="preserve">      </t>
    </r>
    <r>
      <rPr>
        <sz val="10"/>
        <rFont val="宋体"/>
        <charset val="134"/>
      </rPr>
      <t>优抚对象医疗补助</t>
    </r>
  </si>
  <si>
    <r>
      <t xml:space="preserve">    </t>
    </r>
    <r>
      <rPr>
        <b/>
        <sz val="10"/>
        <rFont val="宋体"/>
        <charset val="134"/>
      </rPr>
      <t>医疗保障管理事务</t>
    </r>
  </si>
  <si>
    <r>
      <t xml:space="preserve">      </t>
    </r>
    <r>
      <rPr>
        <sz val="10"/>
        <rFont val="宋体"/>
        <charset val="134"/>
      </rPr>
      <t>其他医疗保障管理事务支出</t>
    </r>
  </si>
  <si>
    <r>
      <t xml:space="preserve">    </t>
    </r>
    <r>
      <rPr>
        <b/>
        <sz val="10"/>
        <rFont val="宋体"/>
        <charset val="134"/>
      </rPr>
      <t>其他卫生健康支出</t>
    </r>
  </si>
  <si>
    <r>
      <t xml:space="preserve">      </t>
    </r>
    <r>
      <rPr>
        <sz val="10"/>
        <rFont val="宋体"/>
        <charset val="134"/>
      </rPr>
      <t>其他卫生健康支出</t>
    </r>
  </si>
  <si>
    <r>
      <t xml:space="preserve"> </t>
    </r>
    <r>
      <rPr>
        <b/>
        <sz val="10"/>
        <rFont val="宋体"/>
        <charset val="134"/>
      </rPr>
      <t>八、节能环保支出</t>
    </r>
  </si>
  <si>
    <r>
      <t xml:space="preserve">    </t>
    </r>
    <r>
      <rPr>
        <b/>
        <sz val="10"/>
        <rFont val="宋体"/>
        <charset val="134"/>
      </rPr>
      <t>环境保护管理事务</t>
    </r>
  </si>
  <si>
    <r>
      <t xml:space="preserve">      </t>
    </r>
    <r>
      <rPr>
        <sz val="10"/>
        <rFont val="宋体"/>
        <charset val="134"/>
      </rPr>
      <t>其他环境保护管理事务支出</t>
    </r>
  </si>
  <si>
    <r>
      <t xml:space="preserve">    </t>
    </r>
    <r>
      <rPr>
        <b/>
        <sz val="10"/>
        <rFont val="宋体"/>
        <charset val="134"/>
      </rPr>
      <t>污染防治</t>
    </r>
  </si>
  <si>
    <r>
      <t xml:space="preserve">      </t>
    </r>
    <r>
      <rPr>
        <sz val="10"/>
        <rFont val="宋体"/>
        <charset val="134"/>
      </rPr>
      <t>其他污染防治支出</t>
    </r>
  </si>
  <si>
    <r>
      <t xml:space="preserve">    </t>
    </r>
    <r>
      <rPr>
        <b/>
        <sz val="10"/>
        <rFont val="宋体"/>
        <charset val="134"/>
      </rPr>
      <t>其他节能环保支出</t>
    </r>
  </si>
  <si>
    <r>
      <t xml:space="preserve">      </t>
    </r>
    <r>
      <rPr>
        <sz val="10"/>
        <rFont val="宋体"/>
        <charset val="134"/>
      </rPr>
      <t>其他节能环保支出</t>
    </r>
  </si>
  <si>
    <r>
      <t xml:space="preserve"> </t>
    </r>
    <r>
      <rPr>
        <b/>
        <sz val="10"/>
        <rFont val="宋体"/>
        <charset val="134"/>
      </rPr>
      <t>九、城乡社区支出</t>
    </r>
  </si>
  <si>
    <r>
      <t xml:space="preserve">    </t>
    </r>
    <r>
      <rPr>
        <b/>
        <sz val="10"/>
        <rFont val="宋体"/>
        <charset val="134"/>
      </rPr>
      <t>城乡社区管理事务</t>
    </r>
  </si>
  <si>
    <r>
      <t xml:space="preserve">      </t>
    </r>
    <r>
      <rPr>
        <sz val="10"/>
        <rFont val="宋体"/>
        <charset val="134"/>
      </rPr>
      <t>其他城乡社区管理事务支出</t>
    </r>
  </si>
  <si>
    <r>
      <t xml:space="preserve">    </t>
    </r>
    <r>
      <rPr>
        <b/>
        <sz val="10"/>
        <rFont val="宋体"/>
        <charset val="134"/>
      </rPr>
      <t>城乡社区规划与管理</t>
    </r>
  </si>
  <si>
    <r>
      <t xml:space="preserve">      </t>
    </r>
    <r>
      <rPr>
        <sz val="10"/>
        <rFont val="宋体"/>
        <charset val="134"/>
      </rPr>
      <t>城乡社区规划与管理</t>
    </r>
  </si>
  <si>
    <r>
      <t xml:space="preserve">    </t>
    </r>
    <r>
      <rPr>
        <b/>
        <sz val="10"/>
        <rFont val="宋体"/>
        <charset val="134"/>
      </rPr>
      <t>城乡社区公共设施</t>
    </r>
  </si>
  <si>
    <r>
      <t xml:space="preserve">      </t>
    </r>
    <r>
      <rPr>
        <sz val="10"/>
        <rFont val="宋体"/>
        <charset val="134"/>
      </rPr>
      <t>其他城乡社区公共设施支出</t>
    </r>
  </si>
  <si>
    <r>
      <t xml:space="preserve">    </t>
    </r>
    <r>
      <rPr>
        <b/>
        <sz val="10"/>
        <rFont val="宋体"/>
        <charset val="134"/>
      </rPr>
      <t>城乡社区环境卫生</t>
    </r>
  </si>
  <si>
    <r>
      <t xml:space="preserve">      </t>
    </r>
    <r>
      <rPr>
        <sz val="10"/>
        <rFont val="宋体"/>
        <charset val="134"/>
      </rPr>
      <t>城乡社区环境卫生</t>
    </r>
  </si>
  <si>
    <r>
      <t xml:space="preserve">    </t>
    </r>
    <r>
      <rPr>
        <b/>
        <sz val="10"/>
        <rFont val="宋体"/>
        <charset val="134"/>
      </rPr>
      <t>其他城乡社区支出</t>
    </r>
  </si>
  <si>
    <r>
      <t xml:space="preserve">      </t>
    </r>
    <r>
      <rPr>
        <sz val="10"/>
        <rFont val="宋体"/>
        <charset val="134"/>
      </rPr>
      <t>其他城乡社区支出</t>
    </r>
  </si>
  <si>
    <r>
      <t xml:space="preserve"> </t>
    </r>
    <r>
      <rPr>
        <b/>
        <sz val="10"/>
        <rFont val="宋体"/>
        <charset val="134"/>
      </rPr>
      <t>十、农林水支出</t>
    </r>
  </si>
  <si>
    <r>
      <t xml:space="preserve">    </t>
    </r>
    <r>
      <rPr>
        <b/>
        <sz val="10"/>
        <rFont val="宋体"/>
        <charset val="134"/>
      </rPr>
      <t>农业农村</t>
    </r>
  </si>
  <si>
    <r>
      <t xml:space="preserve">      </t>
    </r>
    <r>
      <rPr>
        <sz val="10"/>
        <rFont val="宋体"/>
        <charset val="134"/>
      </rPr>
      <t>科技转化与推广服务</t>
    </r>
  </si>
  <si>
    <r>
      <t xml:space="preserve">      </t>
    </r>
    <r>
      <rPr>
        <sz val="10"/>
        <rFont val="宋体"/>
        <charset val="134"/>
      </rPr>
      <t>病虫害控制</t>
    </r>
  </si>
  <si>
    <r>
      <t xml:space="preserve">      </t>
    </r>
    <r>
      <rPr>
        <sz val="10"/>
        <rFont val="宋体"/>
        <charset val="134"/>
      </rPr>
      <t>农产品质量安全</t>
    </r>
  </si>
  <si>
    <r>
      <t xml:space="preserve">      </t>
    </r>
    <r>
      <rPr>
        <sz val="10"/>
        <rFont val="宋体"/>
        <charset val="134"/>
      </rPr>
      <t>农业生产发展</t>
    </r>
  </si>
  <si>
    <r>
      <t xml:space="preserve">      </t>
    </r>
    <r>
      <rPr>
        <sz val="10"/>
        <rFont val="宋体"/>
        <charset val="134"/>
      </rPr>
      <t>农业资源保护修复与利用</t>
    </r>
  </si>
  <si>
    <r>
      <t xml:space="preserve">      </t>
    </r>
    <r>
      <rPr>
        <sz val="10"/>
        <rFont val="宋体"/>
        <charset val="134"/>
      </rPr>
      <t>对高校毕业生到基层任职补助</t>
    </r>
  </si>
  <si>
    <r>
      <t xml:space="preserve">      </t>
    </r>
    <r>
      <rPr>
        <sz val="10"/>
        <rFont val="宋体"/>
        <charset val="134"/>
      </rPr>
      <t>农田建设</t>
    </r>
  </si>
  <si>
    <r>
      <t xml:space="preserve">      </t>
    </r>
    <r>
      <rPr>
        <sz val="10"/>
        <rFont val="宋体"/>
        <charset val="134"/>
      </rPr>
      <t>其他农业农村支出</t>
    </r>
  </si>
  <si>
    <r>
      <t xml:space="preserve">    </t>
    </r>
    <r>
      <rPr>
        <b/>
        <sz val="10"/>
        <rFont val="宋体"/>
        <charset val="134"/>
      </rPr>
      <t>林业和草原</t>
    </r>
  </si>
  <si>
    <r>
      <t xml:space="preserve">      </t>
    </r>
    <r>
      <rPr>
        <sz val="10"/>
        <rFont val="宋体"/>
        <charset val="134"/>
      </rPr>
      <t>事业机构</t>
    </r>
  </si>
  <si>
    <r>
      <t xml:space="preserve">      </t>
    </r>
    <r>
      <rPr>
        <sz val="10"/>
        <rFont val="宋体"/>
        <charset val="134"/>
      </rPr>
      <t>森林资源培育</t>
    </r>
  </si>
  <si>
    <r>
      <t xml:space="preserve">      </t>
    </r>
    <r>
      <rPr>
        <sz val="10"/>
        <rFont val="宋体"/>
        <charset val="134"/>
      </rPr>
      <t>森林资源管理</t>
    </r>
  </si>
  <si>
    <r>
      <t xml:space="preserve">      </t>
    </r>
    <r>
      <rPr>
        <sz val="10"/>
        <rFont val="宋体"/>
        <charset val="134"/>
      </rPr>
      <t>森林生态效益补偿</t>
    </r>
  </si>
  <si>
    <r>
      <t xml:space="preserve">      </t>
    </r>
    <r>
      <rPr>
        <sz val="10"/>
        <rFont val="宋体"/>
        <charset val="134"/>
      </rPr>
      <t>动植物保护</t>
    </r>
  </si>
  <si>
    <r>
      <t xml:space="preserve">      </t>
    </r>
    <r>
      <rPr>
        <sz val="10"/>
        <rFont val="宋体"/>
        <charset val="134"/>
      </rPr>
      <t>林业草原防灾减灾</t>
    </r>
  </si>
  <si>
    <r>
      <t xml:space="preserve">      </t>
    </r>
    <r>
      <rPr>
        <sz val="10"/>
        <rFont val="宋体"/>
        <charset val="134"/>
      </rPr>
      <t>其他林业和草原支出</t>
    </r>
  </si>
  <si>
    <r>
      <t xml:space="preserve">    </t>
    </r>
    <r>
      <rPr>
        <b/>
        <sz val="10"/>
        <rFont val="宋体"/>
        <charset val="134"/>
      </rPr>
      <t>水利</t>
    </r>
  </si>
  <si>
    <r>
      <t xml:space="preserve">      </t>
    </r>
    <r>
      <rPr>
        <sz val="10"/>
        <rFont val="宋体"/>
        <charset val="134"/>
      </rPr>
      <t>水利工程运行与维护</t>
    </r>
  </si>
  <si>
    <r>
      <t xml:space="preserve">      </t>
    </r>
    <r>
      <rPr>
        <sz val="10"/>
        <rFont val="宋体"/>
        <charset val="134"/>
      </rPr>
      <t>防汛</t>
    </r>
  </si>
  <si>
    <r>
      <t xml:space="preserve">      </t>
    </r>
    <r>
      <rPr>
        <sz val="10"/>
        <rFont val="宋体"/>
        <charset val="134"/>
      </rPr>
      <t>抗旱</t>
    </r>
  </si>
  <si>
    <r>
      <t xml:space="preserve">      </t>
    </r>
    <r>
      <rPr>
        <sz val="10"/>
        <rFont val="宋体"/>
        <charset val="134"/>
      </rPr>
      <t>大中型水库移民后期扶持专项支出</t>
    </r>
  </si>
  <si>
    <r>
      <t xml:space="preserve">      </t>
    </r>
    <r>
      <rPr>
        <sz val="10"/>
        <rFont val="宋体"/>
        <charset val="134"/>
      </rPr>
      <t>其他水利支出</t>
    </r>
  </si>
  <si>
    <r>
      <t xml:space="preserve">    </t>
    </r>
    <r>
      <rPr>
        <b/>
        <sz val="10"/>
        <rFont val="宋体"/>
        <charset val="134"/>
      </rPr>
      <t>巩固脱贫攻坚成果衔接乡村振兴</t>
    </r>
  </si>
  <si>
    <r>
      <t xml:space="preserve">      </t>
    </r>
    <r>
      <rPr>
        <sz val="10"/>
        <rFont val="宋体"/>
        <charset val="134"/>
      </rPr>
      <t>农村基础设施建设</t>
    </r>
  </si>
  <si>
    <r>
      <t xml:space="preserve">      </t>
    </r>
    <r>
      <rPr>
        <sz val="10"/>
        <rFont val="宋体"/>
        <charset val="134"/>
      </rPr>
      <t>其他巩固脱贫攻坚成果衔接乡村振兴支出</t>
    </r>
  </si>
  <si>
    <r>
      <t xml:space="preserve">    </t>
    </r>
    <r>
      <rPr>
        <b/>
        <sz val="10"/>
        <rFont val="宋体"/>
        <charset val="134"/>
      </rPr>
      <t>农村综合改革</t>
    </r>
  </si>
  <si>
    <r>
      <t xml:space="preserve">      </t>
    </r>
    <r>
      <rPr>
        <sz val="10"/>
        <rFont val="宋体"/>
        <charset val="134"/>
      </rPr>
      <t>对村级公益事业建设的补助</t>
    </r>
  </si>
  <si>
    <r>
      <t xml:space="preserve">      </t>
    </r>
    <r>
      <rPr>
        <sz val="10"/>
        <rFont val="宋体"/>
        <charset val="134"/>
      </rPr>
      <t>对村民委员会和村党支部的补助</t>
    </r>
  </si>
  <si>
    <r>
      <t xml:space="preserve">      </t>
    </r>
    <r>
      <rPr>
        <sz val="10"/>
        <rFont val="宋体"/>
        <charset val="134"/>
      </rPr>
      <t>对村集体经济组织的补助</t>
    </r>
  </si>
  <si>
    <r>
      <t xml:space="preserve">      </t>
    </r>
    <r>
      <rPr>
        <sz val="10"/>
        <rFont val="宋体"/>
        <charset val="134"/>
      </rPr>
      <t>其他农村综合改革支出</t>
    </r>
  </si>
  <si>
    <r>
      <t xml:space="preserve">    </t>
    </r>
    <r>
      <rPr>
        <b/>
        <sz val="10"/>
        <rFont val="宋体"/>
        <charset val="134"/>
      </rPr>
      <t>其他农林水支出</t>
    </r>
  </si>
  <si>
    <r>
      <t xml:space="preserve">      </t>
    </r>
    <r>
      <rPr>
        <sz val="10"/>
        <rFont val="宋体"/>
        <charset val="134"/>
      </rPr>
      <t>其他农林水支出</t>
    </r>
  </si>
  <si>
    <r>
      <t xml:space="preserve"> </t>
    </r>
    <r>
      <rPr>
        <b/>
        <sz val="10"/>
        <rFont val="宋体"/>
        <charset val="134"/>
      </rPr>
      <t>十一、交通运输支出</t>
    </r>
  </si>
  <si>
    <r>
      <t xml:space="preserve">    </t>
    </r>
    <r>
      <rPr>
        <b/>
        <sz val="10"/>
        <rFont val="宋体"/>
        <charset val="134"/>
      </rPr>
      <t>公路水路运输</t>
    </r>
  </si>
  <si>
    <r>
      <t xml:space="preserve">      </t>
    </r>
    <r>
      <rPr>
        <sz val="10"/>
        <rFont val="宋体"/>
        <charset val="134"/>
      </rPr>
      <t>公路建设</t>
    </r>
  </si>
  <si>
    <r>
      <t xml:space="preserve">      </t>
    </r>
    <r>
      <rPr>
        <sz val="10"/>
        <rFont val="宋体"/>
        <charset val="134"/>
      </rPr>
      <t>公路养护</t>
    </r>
  </si>
  <si>
    <r>
      <t xml:space="preserve">      </t>
    </r>
    <r>
      <rPr>
        <sz val="10"/>
        <rFont val="宋体"/>
        <charset val="134"/>
      </rPr>
      <t>公路和运输安全</t>
    </r>
  </si>
  <si>
    <r>
      <t xml:space="preserve">      </t>
    </r>
    <r>
      <rPr>
        <sz val="10"/>
        <rFont val="宋体"/>
        <charset val="134"/>
      </rPr>
      <t>其他公路水路运输支出</t>
    </r>
  </si>
  <si>
    <r>
      <t xml:space="preserve">    </t>
    </r>
    <r>
      <rPr>
        <b/>
        <sz val="10"/>
        <rFont val="宋体"/>
        <charset val="134"/>
      </rPr>
      <t>其他交通运输支出</t>
    </r>
  </si>
  <si>
    <r>
      <t xml:space="preserve">      </t>
    </r>
    <r>
      <rPr>
        <sz val="10"/>
        <rFont val="宋体"/>
        <charset val="134"/>
      </rPr>
      <t>其他交通运输支出</t>
    </r>
  </si>
  <si>
    <r>
      <t xml:space="preserve"> </t>
    </r>
    <r>
      <rPr>
        <b/>
        <sz val="10"/>
        <rFont val="宋体"/>
        <charset val="134"/>
      </rPr>
      <t>十二、资源勘探工业信息等支出</t>
    </r>
  </si>
  <si>
    <r>
      <t xml:space="preserve">    </t>
    </r>
    <r>
      <rPr>
        <b/>
        <sz val="10"/>
        <rFont val="宋体"/>
        <charset val="134"/>
      </rPr>
      <t>制造业</t>
    </r>
  </si>
  <si>
    <r>
      <t xml:space="preserve">      </t>
    </r>
    <r>
      <rPr>
        <sz val="10"/>
        <rFont val="宋体"/>
        <charset val="134"/>
      </rPr>
      <t>其他制造业支出</t>
    </r>
  </si>
  <si>
    <r>
      <t xml:space="preserve">    </t>
    </r>
    <r>
      <rPr>
        <b/>
        <sz val="10"/>
        <rFont val="宋体"/>
        <charset val="134"/>
      </rPr>
      <t>支持中小企业发展和管理支出</t>
    </r>
  </si>
  <si>
    <r>
      <t xml:space="preserve">      </t>
    </r>
    <r>
      <rPr>
        <sz val="10"/>
        <rFont val="宋体"/>
        <charset val="134"/>
      </rPr>
      <t>中小企业发展专项</t>
    </r>
  </si>
  <si>
    <r>
      <t xml:space="preserve">      </t>
    </r>
    <r>
      <rPr>
        <sz val="10"/>
        <rFont val="宋体"/>
        <charset val="134"/>
      </rPr>
      <t>其他支持中小企业发展和管理支出</t>
    </r>
  </si>
  <si>
    <r>
      <t xml:space="preserve"> </t>
    </r>
    <r>
      <rPr>
        <b/>
        <sz val="10"/>
        <rFont val="宋体"/>
        <charset val="134"/>
      </rPr>
      <t>十三、商业服务业等支出</t>
    </r>
  </si>
  <si>
    <r>
      <t xml:space="preserve">    </t>
    </r>
    <r>
      <rPr>
        <b/>
        <sz val="10"/>
        <rFont val="宋体"/>
        <charset val="134"/>
      </rPr>
      <t>商业流通事务</t>
    </r>
  </si>
  <si>
    <r>
      <t xml:space="preserve">      </t>
    </r>
    <r>
      <rPr>
        <sz val="10"/>
        <rFont val="宋体"/>
        <charset val="134"/>
      </rPr>
      <t>其他商业流通事务支出</t>
    </r>
  </si>
  <si>
    <r>
      <t xml:space="preserve">    </t>
    </r>
    <r>
      <rPr>
        <b/>
        <sz val="10"/>
        <rFont val="宋体"/>
        <charset val="134"/>
      </rPr>
      <t>涉外发展服务支出</t>
    </r>
  </si>
  <si>
    <r>
      <t xml:space="preserve">      </t>
    </r>
    <r>
      <rPr>
        <sz val="10"/>
        <rFont val="宋体"/>
        <charset val="134"/>
      </rPr>
      <t>其他涉外发展服务支出</t>
    </r>
  </si>
  <si>
    <r>
      <t xml:space="preserve">    </t>
    </r>
    <r>
      <rPr>
        <b/>
        <sz val="10"/>
        <rFont val="宋体"/>
        <charset val="134"/>
      </rPr>
      <t>其他商业服务业等支出</t>
    </r>
  </si>
  <si>
    <r>
      <t xml:space="preserve">      </t>
    </r>
    <r>
      <rPr>
        <sz val="10"/>
        <rFont val="宋体"/>
        <charset val="134"/>
      </rPr>
      <t>其他商业服务业等支出</t>
    </r>
  </si>
  <si>
    <r>
      <t xml:space="preserve"> </t>
    </r>
    <r>
      <rPr>
        <b/>
        <sz val="10"/>
        <rFont val="宋体"/>
        <charset val="134"/>
      </rPr>
      <t>十四、自然资源海洋气象等支出</t>
    </r>
  </si>
  <si>
    <r>
      <t xml:space="preserve">    </t>
    </r>
    <r>
      <rPr>
        <b/>
        <sz val="10"/>
        <rFont val="宋体"/>
        <charset val="134"/>
      </rPr>
      <t>自然资源事务</t>
    </r>
  </si>
  <si>
    <r>
      <t xml:space="preserve">      </t>
    </r>
    <r>
      <rPr>
        <sz val="10"/>
        <rFont val="宋体"/>
        <charset val="134"/>
      </rPr>
      <t>其他自然资源事务支出</t>
    </r>
  </si>
  <si>
    <r>
      <t xml:space="preserve">    </t>
    </r>
    <r>
      <rPr>
        <b/>
        <sz val="10"/>
        <rFont val="宋体"/>
        <charset val="134"/>
      </rPr>
      <t>气象事务</t>
    </r>
  </si>
  <si>
    <r>
      <t xml:space="preserve">      </t>
    </r>
    <r>
      <rPr>
        <sz val="10"/>
        <rFont val="宋体"/>
        <charset val="134"/>
      </rPr>
      <t>气象事业机构</t>
    </r>
  </si>
  <si>
    <r>
      <t xml:space="preserve">      </t>
    </r>
    <r>
      <rPr>
        <sz val="10"/>
        <rFont val="宋体"/>
        <charset val="134"/>
      </rPr>
      <t>气象服务</t>
    </r>
  </si>
  <si>
    <r>
      <t xml:space="preserve"> </t>
    </r>
    <r>
      <rPr>
        <b/>
        <sz val="10"/>
        <rFont val="宋体"/>
        <charset val="134"/>
      </rPr>
      <t>十五、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住房保障支出</t>
    </r>
  </si>
  <si>
    <r>
      <t xml:space="preserve">    </t>
    </r>
    <r>
      <rPr>
        <b/>
        <sz val="10"/>
        <rFont val="宋体"/>
        <charset val="134"/>
      </rPr>
      <t>保障性安居工程支出</t>
    </r>
  </si>
  <si>
    <r>
      <t xml:space="preserve">      </t>
    </r>
    <r>
      <rPr>
        <sz val="10"/>
        <rFont val="宋体"/>
        <charset val="134"/>
      </rPr>
      <t>沉陷区治理</t>
    </r>
  </si>
  <si>
    <r>
      <t xml:space="preserve">      </t>
    </r>
    <r>
      <rPr>
        <sz val="10"/>
        <rFont val="宋体"/>
        <charset val="134"/>
      </rPr>
      <t>农村危房改造</t>
    </r>
  </si>
  <si>
    <r>
      <t xml:space="preserve">      </t>
    </r>
    <r>
      <rPr>
        <sz val="10"/>
        <rFont val="宋体"/>
        <charset val="134"/>
      </rPr>
      <t>公共租赁住房</t>
    </r>
  </si>
  <si>
    <r>
      <t xml:space="preserve">      </t>
    </r>
    <r>
      <rPr>
        <sz val="10"/>
        <rFont val="宋体"/>
        <charset val="134"/>
      </rPr>
      <t>老旧小区改造</t>
    </r>
  </si>
  <si>
    <r>
      <t xml:space="preserve">      </t>
    </r>
    <r>
      <rPr>
        <sz val="10"/>
        <rFont val="宋体"/>
        <charset val="134"/>
      </rPr>
      <t>其他保障性安居工程支出</t>
    </r>
  </si>
  <si>
    <r>
      <t xml:space="preserve">    </t>
    </r>
    <r>
      <rPr>
        <b/>
        <sz val="10"/>
        <rFont val="宋体"/>
        <charset val="134"/>
      </rPr>
      <t>住房改革支出</t>
    </r>
  </si>
  <si>
    <r>
      <t xml:space="preserve">      </t>
    </r>
    <r>
      <rPr>
        <sz val="10"/>
        <rFont val="宋体"/>
        <charset val="134"/>
      </rPr>
      <t>住房公积金</t>
    </r>
  </si>
  <si>
    <r>
      <t xml:space="preserve"> </t>
    </r>
    <r>
      <rPr>
        <b/>
        <sz val="10"/>
        <rFont val="宋体"/>
        <charset val="134"/>
      </rPr>
      <t>十六、粮油物资储备支出</t>
    </r>
  </si>
  <si>
    <r>
      <t xml:space="preserve">    </t>
    </r>
    <r>
      <rPr>
        <b/>
        <sz val="10"/>
        <rFont val="宋体"/>
        <charset val="134"/>
      </rPr>
      <t>粮油物资事务</t>
    </r>
  </si>
  <si>
    <r>
      <t xml:space="preserve">      </t>
    </r>
    <r>
      <rPr>
        <sz val="10"/>
        <rFont val="宋体"/>
        <charset val="134"/>
      </rPr>
      <t>其他粮油物资事务支出</t>
    </r>
  </si>
  <si>
    <r>
      <t xml:space="preserve"> </t>
    </r>
    <r>
      <rPr>
        <b/>
        <sz val="10"/>
        <rFont val="宋体"/>
        <charset val="134"/>
      </rPr>
      <t>十七、灾害防治及应急管理支出</t>
    </r>
  </si>
  <si>
    <r>
      <t xml:space="preserve">    </t>
    </r>
    <r>
      <rPr>
        <b/>
        <sz val="10"/>
        <rFont val="宋体"/>
        <charset val="134"/>
      </rPr>
      <t>应急管理事务</t>
    </r>
  </si>
  <si>
    <r>
      <t xml:space="preserve">      </t>
    </r>
    <r>
      <rPr>
        <sz val="10"/>
        <rFont val="宋体"/>
        <charset val="134"/>
      </rPr>
      <t>其他应急管理支出</t>
    </r>
  </si>
  <si>
    <r>
      <t xml:space="preserve">    </t>
    </r>
    <r>
      <rPr>
        <b/>
        <sz val="10"/>
        <rFont val="宋体"/>
        <charset val="134"/>
      </rPr>
      <t>消防救援事务</t>
    </r>
  </si>
  <si>
    <r>
      <t xml:space="preserve">      </t>
    </r>
    <r>
      <rPr>
        <sz val="10"/>
        <rFont val="宋体"/>
        <charset val="134"/>
      </rPr>
      <t>消防应急救援</t>
    </r>
  </si>
  <si>
    <r>
      <t xml:space="preserve">      </t>
    </r>
    <r>
      <rPr>
        <sz val="10"/>
        <rFont val="宋体"/>
        <charset val="134"/>
      </rPr>
      <t>其他消防救援事务支出</t>
    </r>
  </si>
  <si>
    <r>
      <t xml:space="preserve">    </t>
    </r>
    <r>
      <rPr>
        <b/>
        <sz val="10"/>
        <rFont val="宋体"/>
        <charset val="134"/>
      </rPr>
      <t>矿山安全</t>
    </r>
  </si>
  <si>
    <r>
      <t xml:space="preserve">      </t>
    </r>
    <r>
      <rPr>
        <sz val="10"/>
        <rFont val="宋体"/>
        <charset val="134"/>
      </rPr>
      <t>矿山安全监察事务</t>
    </r>
  </si>
  <si>
    <r>
      <t xml:space="preserve">    </t>
    </r>
    <r>
      <rPr>
        <b/>
        <sz val="10"/>
        <rFont val="宋体"/>
        <charset val="134"/>
      </rPr>
      <t>自然灾害防治</t>
    </r>
  </si>
  <si>
    <r>
      <t xml:space="preserve">      </t>
    </r>
    <r>
      <rPr>
        <sz val="10"/>
        <rFont val="宋体"/>
        <charset val="134"/>
      </rPr>
      <t>地质灾害防治</t>
    </r>
  </si>
  <si>
    <r>
      <t xml:space="preserve">    </t>
    </r>
    <r>
      <rPr>
        <b/>
        <sz val="10"/>
        <rFont val="宋体"/>
        <charset val="134"/>
      </rPr>
      <t>自然灾害救灾及恢复重建支出</t>
    </r>
  </si>
  <si>
    <r>
      <t xml:space="preserve">      </t>
    </r>
    <r>
      <rPr>
        <sz val="10"/>
        <rFont val="宋体"/>
        <charset val="134"/>
      </rPr>
      <t>自然灾害救灾补助</t>
    </r>
  </si>
  <si>
    <r>
      <t xml:space="preserve">    </t>
    </r>
    <r>
      <rPr>
        <b/>
        <sz val="10"/>
        <rFont val="宋体"/>
        <charset val="134"/>
      </rPr>
      <t>其他灾害防治及应急管理支出</t>
    </r>
  </si>
  <si>
    <r>
      <t xml:space="preserve">      </t>
    </r>
    <r>
      <rPr>
        <sz val="10"/>
        <rFont val="宋体"/>
        <charset val="134"/>
      </rPr>
      <t>其他灾害防治及应急管理支出</t>
    </r>
  </si>
  <si>
    <r>
      <t xml:space="preserve"> </t>
    </r>
    <r>
      <rPr>
        <b/>
        <sz val="10"/>
        <rFont val="宋体"/>
        <charset val="134"/>
      </rPr>
      <t>十八、其他支出</t>
    </r>
  </si>
  <si>
    <r>
      <t xml:space="preserve">    </t>
    </r>
    <r>
      <rPr>
        <b/>
        <sz val="10"/>
        <rFont val="宋体"/>
        <charset val="134"/>
      </rPr>
      <t>其他支出</t>
    </r>
  </si>
  <si>
    <r>
      <t xml:space="preserve">      </t>
    </r>
    <r>
      <rPr>
        <sz val="10"/>
        <rFont val="宋体"/>
        <charset val="134"/>
      </rPr>
      <t>其他支出</t>
    </r>
  </si>
  <si>
    <r>
      <t xml:space="preserve"> </t>
    </r>
    <r>
      <rPr>
        <b/>
        <sz val="10"/>
        <rFont val="宋体"/>
        <charset val="134"/>
      </rPr>
      <t>十九、债务付息支出</t>
    </r>
  </si>
  <si>
    <r>
      <t xml:space="preserve">    </t>
    </r>
    <r>
      <rPr>
        <b/>
        <sz val="10"/>
        <rFont val="宋体"/>
        <charset val="134"/>
      </rPr>
      <t>地方政府一般债务付息支出</t>
    </r>
  </si>
  <si>
    <r>
      <t xml:space="preserve">      </t>
    </r>
    <r>
      <rPr>
        <sz val="10"/>
        <rFont val="宋体"/>
        <charset val="134"/>
      </rPr>
      <t>地方政府一般债券付息支出</t>
    </r>
  </si>
  <si>
    <r>
      <t xml:space="preserve"> </t>
    </r>
    <r>
      <rPr>
        <b/>
        <sz val="10"/>
        <rFont val="宋体"/>
        <charset val="134"/>
      </rPr>
      <t>十九、债务发行费用支出</t>
    </r>
  </si>
  <si>
    <r>
      <t xml:space="preserve">    </t>
    </r>
    <r>
      <rPr>
        <b/>
        <sz val="10"/>
        <rFont val="宋体"/>
        <charset val="134"/>
      </rPr>
      <t>地方政府一般债务发行费用支出</t>
    </r>
  </si>
  <si>
    <r>
      <t xml:space="preserve"> </t>
    </r>
    <r>
      <rPr>
        <b/>
        <sz val="14"/>
        <rFont val="宋体"/>
        <charset val="134"/>
      </rPr>
      <t>一般公共预算支出合计</t>
    </r>
  </si>
  <si>
    <r>
      <t>2023</t>
    </r>
    <r>
      <rPr>
        <b/>
        <sz val="20"/>
        <rFont val="宋体"/>
        <charset val="134"/>
      </rPr>
      <t>年仁和区一般公共预算收支平衡表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</si>
  <si>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</si>
  <si>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全区</t>
    </r>
  </si>
  <si>
    <r>
      <rPr>
        <b/>
        <sz val="11"/>
        <rFont val="宋体"/>
        <charset val="134"/>
      </rPr>
      <t>一般公共预算收入</t>
    </r>
  </si>
  <si>
    <r>
      <rPr>
        <b/>
        <sz val="11"/>
        <rFont val="宋体"/>
        <charset val="134"/>
      </rPr>
      <t>一般公共预算支出</t>
    </r>
  </si>
  <si>
    <r>
      <rPr>
        <b/>
        <sz val="11"/>
        <rFont val="宋体"/>
        <charset val="134"/>
      </rPr>
      <t>上级补助收入</t>
    </r>
  </si>
  <si>
    <r>
      <rPr>
        <b/>
        <sz val="11"/>
        <rFont val="宋体"/>
        <charset val="134"/>
      </rPr>
      <t>上解上级支出</t>
    </r>
  </si>
  <si>
    <r>
      <t xml:space="preserve">  </t>
    </r>
    <r>
      <rPr>
        <sz val="11"/>
        <rFont val="宋体"/>
        <charset val="134"/>
      </rPr>
      <t>返还性收入</t>
    </r>
  </si>
  <si>
    <r>
      <rPr>
        <b/>
        <sz val="11"/>
        <rFont val="宋体"/>
        <charset val="134"/>
      </rPr>
      <t>地方政府债务还本支出</t>
    </r>
  </si>
  <si>
    <r>
      <t xml:space="preserve">  </t>
    </r>
    <r>
      <rPr>
        <sz val="11"/>
        <rFont val="宋体"/>
        <charset val="134"/>
      </rPr>
      <t>一般性转移支付收入</t>
    </r>
  </si>
  <si>
    <r>
      <t xml:space="preserve">  </t>
    </r>
    <r>
      <rPr>
        <sz val="11"/>
        <rFont val="宋体"/>
        <charset val="134"/>
      </rPr>
      <t>地方政府一般债券还本支出</t>
    </r>
  </si>
  <si>
    <r>
      <t xml:space="preserve">  </t>
    </r>
    <r>
      <rPr>
        <sz val="11"/>
        <rFont val="宋体"/>
        <charset val="134"/>
      </rPr>
      <t>专项转移支付</t>
    </r>
  </si>
  <si>
    <r>
      <rPr>
        <b/>
        <sz val="11"/>
        <rFont val="宋体"/>
        <charset val="134"/>
      </rPr>
      <t>债务转贷收入</t>
    </r>
  </si>
  <si>
    <r>
      <t xml:space="preserve">  </t>
    </r>
    <r>
      <rPr>
        <sz val="11"/>
        <rFont val="宋体"/>
        <charset val="134"/>
      </rPr>
      <t>地方政府一般债券转贷收入</t>
    </r>
  </si>
  <si>
    <r>
      <rPr>
        <b/>
        <sz val="11"/>
        <rFont val="宋体"/>
        <charset val="134"/>
      </rPr>
      <t>上年结余</t>
    </r>
  </si>
  <si>
    <r>
      <rPr>
        <b/>
        <sz val="11"/>
        <rFont val="宋体"/>
        <charset val="134"/>
      </rPr>
      <t>动用预算稳定调节基金</t>
    </r>
  </si>
  <si>
    <r>
      <rPr>
        <b/>
        <sz val="11"/>
        <rFont val="宋体"/>
        <charset val="134"/>
      </rPr>
      <t>安排预算稳定调节基金</t>
    </r>
  </si>
  <si>
    <r>
      <rPr>
        <b/>
        <sz val="11"/>
        <rFont val="宋体"/>
        <charset val="134"/>
      </rPr>
      <t>调入资金</t>
    </r>
    <r>
      <rPr>
        <b/>
        <sz val="11"/>
        <rFont val="Times New Roman"/>
        <charset val="134"/>
      </rPr>
      <t xml:space="preserve">   </t>
    </r>
  </si>
  <si>
    <r>
      <rPr>
        <b/>
        <sz val="11"/>
        <rFont val="宋体"/>
        <charset val="134"/>
      </rPr>
      <t>年终结余</t>
    </r>
  </si>
  <si>
    <r>
      <t xml:space="preserve">  </t>
    </r>
    <r>
      <rPr>
        <sz val="11"/>
        <rFont val="宋体"/>
        <charset val="134"/>
      </rPr>
      <t>从国有资本经营预算调入</t>
    </r>
  </si>
  <si>
    <r>
      <t xml:space="preserve">  </t>
    </r>
    <r>
      <rPr>
        <sz val="11"/>
        <rFont val="宋体"/>
        <charset val="134"/>
      </rPr>
      <t>其中：结转下年支出</t>
    </r>
  </si>
  <si>
    <r>
      <t xml:space="preserve">  </t>
    </r>
    <r>
      <rPr>
        <sz val="11"/>
        <rFont val="宋体"/>
        <charset val="134"/>
      </rPr>
      <t>从其他资金调入</t>
    </r>
  </si>
  <si>
    <r>
      <t xml:space="preserve">        </t>
    </r>
    <r>
      <rPr>
        <sz val="11"/>
        <rFont val="宋体"/>
        <charset val="134"/>
      </rPr>
      <t>净结余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</si>
  <si>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</si>
  <si>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</si>
  <si>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t>2023</t>
    </r>
    <r>
      <rPr>
        <b/>
        <sz val="18"/>
        <rFont val="宋体"/>
        <charset val="134"/>
      </rPr>
      <t>年上级对仁和区税收返还和转移支付补助执行表</t>
    </r>
  </si>
  <si>
    <r>
      <rPr>
        <b/>
        <sz val="12"/>
        <rFont val="宋体"/>
        <charset val="134"/>
      </rPr>
      <t>上级补助收入</t>
    </r>
  </si>
  <si>
    <r>
      <t xml:space="preserve">  </t>
    </r>
    <r>
      <rPr>
        <b/>
        <sz val="12"/>
        <rFont val="宋体"/>
        <charset val="134"/>
      </rPr>
      <t>返还性收入</t>
    </r>
  </si>
  <si>
    <r>
      <t xml:space="preserve">    </t>
    </r>
    <r>
      <rPr>
        <sz val="12"/>
        <rFont val="宋体"/>
        <charset val="134"/>
      </rPr>
      <t>增值税和消费税税收返还收入</t>
    </r>
  </si>
  <si>
    <r>
      <t xml:space="preserve">    </t>
    </r>
    <r>
      <rPr>
        <sz val="12"/>
        <rFont val="宋体"/>
        <charset val="134"/>
      </rPr>
      <t>增值税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五五分享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税收返还收入</t>
    </r>
  </si>
  <si>
    <r>
      <t xml:space="preserve">    </t>
    </r>
    <r>
      <rPr>
        <sz val="12"/>
        <rFont val="宋体"/>
        <charset val="134"/>
      </rPr>
      <t>所得税基数返还收入</t>
    </r>
  </si>
  <si>
    <r>
      <t xml:space="preserve">    </t>
    </r>
    <r>
      <rPr>
        <sz val="12"/>
        <rFont val="宋体"/>
        <charset val="134"/>
      </rPr>
      <t>成品油价格和税费改革税收返还收入</t>
    </r>
  </si>
  <si>
    <r>
      <t xml:space="preserve">    </t>
    </r>
    <r>
      <rPr>
        <sz val="12"/>
        <rFont val="宋体"/>
        <charset val="134"/>
      </rPr>
      <t>其他税收返还收入</t>
    </r>
  </si>
  <si>
    <r>
      <t xml:space="preserve">  </t>
    </r>
    <r>
      <rPr>
        <b/>
        <sz val="12"/>
        <rFont val="宋体"/>
        <charset val="134"/>
      </rPr>
      <t>一般性转移支付收入</t>
    </r>
  </si>
  <si>
    <r>
      <t xml:space="preserve">    </t>
    </r>
    <r>
      <rPr>
        <sz val="12"/>
        <rFont val="宋体"/>
        <charset val="134"/>
      </rPr>
      <t>均衡性转移支付收入</t>
    </r>
  </si>
  <si>
    <r>
      <t xml:space="preserve">    </t>
    </r>
    <r>
      <rPr>
        <sz val="12"/>
        <rFont val="宋体"/>
        <charset val="134"/>
      </rPr>
      <t>农村转移人口市民化转移支付收入</t>
    </r>
  </si>
  <si>
    <r>
      <t xml:space="preserve">    </t>
    </r>
    <r>
      <rPr>
        <sz val="12"/>
        <rFont val="宋体"/>
        <charset val="134"/>
      </rPr>
      <t>县级基本财力保障机制奖补资金收入</t>
    </r>
  </si>
  <si>
    <r>
      <t xml:space="preserve">    </t>
    </r>
    <r>
      <rPr>
        <sz val="12"/>
        <rFont val="宋体"/>
        <charset val="134"/>
      </rPr>
      <t>资源枯竭城市转移支付收入</t>
    </r>
  </si>
  <si>
    <r>
      <t xml:space="preserve">    </t>
    </r>
    <r>
      <rPr>
        <sz val="12"/>
        <rFont val="宋体"/>
        <charset val="134"/>
      </rPr>
      <t>增值税留抵退税转移支付收入</t>
    </r>
  </si>
  <si>
    <r>
      <t xml:space="preserve">    </t>
    </r>
    <r>
      <rPr>
        <sz val="12"/>
        <rFont val="宋体"/>
        <charset val="134"/>
      </rPr>
      <t>其他退税减税降费转移支付收入</t>
    </r>
  </si>
  <si>
    <r>
      <t xml:space="preserve">    </t>
    </r>
    <r>
      <rPr>
        <sz val="12"/>
        <rFont val="宋体"/>
        <charset val="134"/>
      </rPr>
      <t>补充县区财力转移支付收入</t>
    </r>
  </si>
  <si>
    <r>
      <t xml:space="preserve">    </t>
    </r>
    <r>
      <rPr>
        <sz val="12"/>
        <rFont val="宋体"/>
        <charset val="134"/>
      </rPr>
      <t>结算补助收入</t>
    </r>
  </si>
  <si>
    <r>
      <t xml:space="preserve">    </t>
    </r>
    <r>
      <rPr>
        <sz val="12"/>
        <rFont val="宋体"/>
        <charset val="134"/>
      </rPr>
      <t>企业事业单位划转补助收入</t>
    </r>
  </si>
  <si>
    <r>
      <t xml:space="preserve">    </t>
    </r>
    <r>
      <rPr>
        <sz val="12"/>
        <rFont val="宋体"/>
        <charset val="134"/>
      </rPr>
      <t>重点生态功能区转移支付收入</t>
    </r>
  </si>
  <si>
    <r>
      <t xml:space="preserve">    </t>
    </r>
    <r>
      <rPr>
        <sz val="12"/>
        <rFont val="宋体"/>
        <charset val="134"/>
      </rPr>
      <t>固定数额补助收入</t>
    </r>
  </si>
  <si>
    <r>
      <t xml:space="preserve">  </t>
    </r>
    <r>
      <rPr>
        <sz val="12"/>
        <rFont val="宋体"/>
        <charset val="134"/>
      </rPr>
      <t>其他巩固脱贫攻坚成果衔接乡村振兴转移支付收入</t>
    </r>
  </si>
  <si>
    <r>
      <t xml:space="preserve">    </t>
    </r>
    <r>
      <rPr>
        <sz val="12"/>
        <rFont val="宋体"/>
        <charset val="134"/>
      </rPr>
      <t>公共安全共同财政事权转移支付收入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</si>
  <si>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教育共同财政事权转移支付收入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</si>
  <si>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文化旅游体育与传媒共同财政事权转移支付收入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</si>
  <si>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社会保障和就业共同财政事权转移支付收入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</si>
  <si>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医疗卫生共同财政事权转移支付收入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</si>
  <si>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节能环保共同财政事权转移支付收入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</si>
  <si>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农林水共同财政事权转移支付收入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</si>
  <si>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交通运输共同财政事权转移支付收入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</si>
  <si>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住房保障共同财政事权转移支付收入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</si>
  <si>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灾害防治及应急管理共同财政事权转移支付收入</t>
    </r>
    <r>
      <rPr>
        <sz val="12"/>
        <rFont val="Times New Roman"/>
        <charset val="134"/>
      </rPr>
      <t xml:space="preserve">  </t>
    </r>
  </si>
  <si>
    <r>
      <t xml:space="preserve">    </t>
    </r>
    <r>
      <rPr>
        <sz val="12"/>
        <rFont val="宋体"/>
        <charset val="134"/>
      </rPr>
      <t>其他一般性转移支付收入</t>
    </r>
  </si>
  <si>
    <r>
      <t xml:space="preserve">  </t>
    </r>
    <r>
      <rPr>
        <b/>
        <sz val="12"/>
        <rFont val="宋体"/>
        <charset val="134"/>
      </rPr>
      <t>专项转移支付收入</t>
    </r>
  </si>
  <si>
    <r>
      <t xml:space="preserve">    </t>
    </r>
    <r>
      <rPr>
        <sz val="12"/>
        <rFont val="宋体"/>
        <charset val="134"/>
      </rPr>
      <t>一般公共服务</t>
    </r>
  </si>
  <si>
    <r>
      <t xml:space="preserve">    </t>
    </r>
    <r>
      <rPr>
        <sz val="12"/>
        <rFont val="宋体"/>
        <charset val="134"/>
      </rPr>
      <t>公共安全</t>
    </r>
  </si>
  <si>
    <r>
      <t xml:space="preserve">    </t>
    </r>
    <r>
      <rPr>
        <sz val="12"/>
        <rFont val="宋体"/>
        <charset val="134"/>
      </rPr>
      <t>教育</t>
    </r>
  </si>
  <si>
    <r>
      <t xml:space="preserve">    </t>
    </r>
    <r>
      <rPr>
        <sz val="12"/>
        <rFont val="宋体"/>
        <charset val="134"/>
      </rPr>
      <t>科学技术</t>
    </r>
  </si>
  <si>
    <r>
      <t xml:space="preserve">    </t>
    </r>
    <r>
      <rPr>
        <sz val="12"/>
        <rFont val="宋体"/>
        <charset val="134"/>
      </rPr>
      <t>文化旅游体育与传媒</t>
    </r>
  </si>
  <si>
    <r>
      <t xml:space="preserve">    </t>
    </r>
    <r>
      <rPr>
        <sz val="12"/>
        <rFont val="宋体"/>
        <charset val="134"/>
      </rPr>
      <t>社会保障和就业</t>
    </r>
  </si>
  <si>
    <r>
      <t xml:space="preserve">    </t>
    </r>
    <r>
      <rPr>
        <sz val="12"/>
        <rFont val="宋体"/>
        <charset val="134"/>
      </rPr>
      <t>卫生健康</t>
    </r>
  </si>
  <si>
    <r>
      <t xml:space="preserve">    </t>
    </r>
    <r>
      <rPr>
        <sz val="12"/>
        <rFont val="宋体"/>
        <charset val="134"/>
      </rPr>
      <t>节能环保</t>
    </r>
  </si>
  <si>
    <r>
      <t xml:space="preserve">    </t>
    </r>
    <r>
      <rPr>
        <sz val="12"/>
        <rFont val="宋体"/>
        <charset val="134"/>
      </rPr>
      <t>城乡社区</t>
    </r>
  </si>
  <si>
    <r>
      <t xml:space="preserve">    </t>
    </r>
    <r>
      <rPr>
        <sz val="12"/>
        <rFont val="宋体"/>
        <charset val="134"/>
      </rPr>
      <t>农林水</t>
    </r>
  </si>
  <si>
    <r>
      <t xml:space="preserve">    </t>
    </r>
    <r>
      <rPr>
        <sz val="12"/>
        <rFont val="宋体"/>
        <charset val="134"/>
      </rPr>
      <t>交通运输</t>
    </r>
  </si>
  <si>
    <r>
      <t xml:space="preserve">    </t>
    </r>
    <r>
      <rPr>
        <sz val="12"/>
        <rFont val="宋体"/>
        <charset val="134"/>
      </rPr>
      <t>资源勘探信息等</t>
    </r>
  </si>
  <si>
    <r>
      <t xml:space="preserve">    </t>
    </r>
    <r>
      <rPr>
        <sz val="12"/>
        <rFont val="宋体"/>
        <charset val="134"/>
      </rPr>
      <t>商业服务业等</t>
    </r>
  </si>
  <si>
    <r>
      <t xml:space="preserve">    </t>
    </r>
    <r>
      <rPr>
        <sz val="12"/>
        <rFont val="宋体"/>
        <charset val="134"/>
      </rPr>
      <t>金融</t>
    </r>
  </si>
  <si>
    <r>
      <t xml:space="preserve">    </t>
    </r>
    <r>
      <rPr>
        <sz val="12"/>
        <rFont val="宋体"/>
        <charset val="134"/>
      </rPr>
      <t>自然资源海洋气象等</t>
    </r>
  </si>
  <si>
    <r>
      <t xml:space="preserve">    </t>
    </r>
    <r>
      <rPr>
        <sz val="12"/>
        <rFont val="宋体"/>
        <charset val="134"/>
      </rPr>
      <t>住房保障</t>
    </r>
  </si>
  <si>
    <r>
      <t xml:space="preserve">    </t>
    </r>
    <r>
      <rPr>
        <sz val="12"/>
        <rFont val="宋体"/>
        <charset val="134"/>
      </rPr>
      <t>粮油物资储备</t>
    </r>
  </si>
  <si>
    <r>
      <t xml:space="preserve">    </t>
    </r>
    <r>
      <rPr>
        <sz val="12"/>
        <rFont val="宋体"/>
        <charset val="134"/>
      </rPr>
      <t>灾害防治及应急管理</t>
    </r>
  </si>
  <si>
    <r>
      <t xml:space="preserve">    </t>
    </r>
    <r>
      <rPr>
        <sz val="12"/>
        <rFont val="宋体"/>
        <charset val="134"/>
      </rPr>
      <t>其他收入</t>
    </r>
  </si>
  <si>
    <r>
      <t>2023</t>
    </r>
    <r>
      <rPr>
        <b/>
        <sz val="18"/>
        <color indexed="8"/>
        <rFont val="宋体"/>
        <charset val="134"/>
      </rPr>
      <t>年仁和区一般公共预算支出经济分类执行表</t>
    </r>
  </si>
  <si>
    <r>
      <rPr>
        <b/>
        <sz val="12"/>
        <rFont val="宋体"/>
        <charset val="134"/>
      </rPr>
      <t>经济分类科目</t>
    </r>
  </si>
  <si>
    <r>
      <rPr>
        <b/>
        <sz val="11"/>
        <color indexed="8"/>
        <rFont val="宋体"/>
        <charset val="134"/>
      </rPr>
      <t>一、机关工资福利支出</t>
    </r>
  </si>
  <si>
    <r>
      <t xml:space="preserve">        </t>
    </r>
    <r>
      <rPr>
        <sz val="11"/>
        <color theme="1"/>
        <rFont val="宋体"/>
        <charset val="134"/>
      </rPr>
      <t>工资奖金津补贴</t>
    </r>
  </si>
  <si>
    <r>
      <t xml:space="preserve">        </t>
    </r>
    <r>
      <rPr>
        <sz val="11"/>
        <color theme="1"/>
        <rFont val="宋体"/>
        <charset val="134"/>
      </rPr>
      <t>社会保障缴费</t>
    </r>
  </si>
  <si>
    <r>
      <t xml:space="preserve">        </t>
    </r>
    <r>
      <rPr>
        <sz val="11"/>
        <color theme="1"/>
        <rFont val="宋体"/>
        <charset val="134"/>
      </rPr>
      <t>住房公积金</t>
    </r>
  </si>
  <si>
    <r>
      <t xml:space="preserve">        </t>
    </r>
    <r>
      <rPr>
        <sz val="11"/>
        <color theme="1"/>
        <rFont val="宋体"/>
        <charset val="134"/>
      </rPr>
      <t>其他工资福利支出</t>
    </r>
  </si>
  <si>
    <r>
      <rPr>
        <b/>
        <sz val="11"/>
        <color theme="1"/>
        <rFont val="宋体"/>
        <charset val="134"/>
      </rPr>
      <t>二、机关商品和服务支出</t>
    </r>
  </si>
  <si>
    <r>
      <t xml:space="preserve">        </t>
    </r>
    <r>
      <rPr>
        <sz val="11"/>
        <color theme="1"/>
        <rFont val="宋体"/>
        <charset val="134"/>
      </rPr>
      <t>办公经费</t>
    </r>
  </si>
  <si>
    <r>
      <t xml:space="preserve">        </t>
    </r>
    <r>
      <rPr>
        <sz val="11"/>
        <color indexed="8"/>
        <rFont val="宋体"/>
        <charset val="134"/>
      </rPr>
      <t>会议费</t>
    </r>
  </si>
  <si>
    <r>
      <t xml:space="preserve">        </t>
    </r>
    <r>
      <rPr>
        <sz val="11"/>
        <color theme="1"/>
        <rFont val="宋体"/>
        <charset val="134"/>
      </rPr>
      <t>培训费</t>
    </r>
  </si>
  <si>
    <r>
      <t xml:space="preserve">        </t>
    </r>
    <r>
      <rPr>
        <sz val="11"/>
        <color theme="1"/>
        <rFont val="宋体"/>
        <charset val="134"/>
      </rPr>
      <t>专用材料购置费</t>
    </r>
  </si>
  <si>
    <r>
      <t xml:space="preserve">        </t>
    </r>
    <r>
      <rPr>
        <sz val="11"/>
        <color theme="1"/>
        <rFont val="宋体"/>
        <charset val="134"/>
      </rPr>
      <t>委托业务费</t>
    </r>
  </si>
  <si>
    <r>
      <t xml:space="preserve">        </t>
    </r>
    <r>
      <rPr>
        <sz val="11"/>
        <color theme="1"/>
        <rFont val="宋体"/>
        <charset val="134"/>
      </rPr>
      <t>公务接待费</t>
    </r>
  </si>
  <si>
    <r>
      <t xml:space="preserve">        </t>
    </r>
    <r>
      <rPr>
        <sz val="11"/>
        <color theme="1"/>
        <rFont val="宋体"/>
        <charset val="134"/>
      </rPr>
      <t>因公出国（境）费用</t>
    </r>
  </si>
  <si>
    <r>
      <t xml:space="preserve">        </t>
    </r>
    <r>
      <rPr>
        <sz val="11"/>
        <color theme="1"/>
        <rFont val="宋体"/>
        <charset val="134"/>
      </rPr>
      <t>公务用车运行维护费</t>
    </r>
  </si>
  <si>
    <r>
      <t xml:space="preserve">        </t>
    </r>
    <r>
      <rPr>
        <sz val="11"/>
        <color theme="1"/>
        <rFont val="宋体"/>
        <charset val="134"/>
      </rPr>
      <t>维修（护）费</t>
    </r>
  </si>
  <si>
    <r>
      <t xml:space="preserve">        </t>
    </r>
    <r>
      <rPr>
        <sz val="11"/>
        <color theme="1"/>
        <rFont val="宋体"/>
        <charset val="134"/>
      </rPr>
      <t>其他商品和服务支出</t>
    </r>
  </si>
  <si>
    <r>
      <rPr>
        <b/>
        <sz val="11"/>
        <color theme="1"/>
        <rFont val="宋体"/>
        <charset val="134"/>
      </rPr>
      <t>三、机关资本性支出（一）</t>
    </r>
  </si>
  <si>
    <r>
      <t xml:space="preserve">        </t>
    </r>
    <r>
      <rPr>
        <sz val="11"/>
        <color theme="1"/>
        <rFont val="宋体"/>
        <charset val="134"/>
      </rPr>
      <t>房屋建筑物构建</t>
    </r>
  </si>
  <si>
    <r>
      <t xml:space="preserve">        </t>
    </r>
    <r>
      <rPr>
        <sz val="11"/>
        <color theme="1"/>
        <rFont val="宋体"/>
        <charset val="134"/>
      </rPr>
      <t>基础设施建设</t>
    </r>
  </si>
  <si>
    <r>
      <t xml:space="preserve">        </t>
    </r>
    <r>
      <rPr>
        <sz val="11"/>
        <color theme="1"/>
        <rFont val="宋体"/>
        <charset val="134"/>
      </rPr>
      <t>公务用车购置</t>
    </r>
  </si>
  <si>
    <r>
      <t xml:space="preserve">        </t>
    </r>
    <r>
      <rPr>
        <sz val="11"/>
        <color theme="1"/>
        <rFont val="宋体"/>
        <charset val="134"/>
      </rPr>
      <t>土地征迁补偿和安置支出</t>
    </r>
  </si>
  <si>
    <r>
      <t xml:space="preserve">        </t>
    </r>
    <r>
      <rPr>
        <sz val="11"/>
        <color theme="1"/>
        <rFont val="宋体"/>
        <charset val="134"/>
      </rPr>
      <t>设备购置</t>
    </r>
  </si>
  <si>
    <r>
      <t xml:space="preserve">        </t>
    </r>
    <r>
      <rPr>
        <sz val="11"/>
        <color theme="1"/>
        <rFont val="宋体"/>
        <charset val="134"/>
      </rPr>
      <t>大型修缮</t>
    </r>
  </si>
  <si>
    <r>
      <t xml:space="preserve">        </t>
    </r>
    <r>
      <rPr>
        <sz val="11"/>
        <color theme="1"/>
        <rFont val="宋体"/>
        <charset val="134"/>
      </rPr>
      <t>其他资本性支出</t>
    </r>
  </si>
  <si>
    <r>
      <rPr>
        <b/>
        <sz val="11"/>
        <color theme="1"/>
        <rFont val="宋体"/>
        <charset val="134"/>
      </rPr>
      <t>四、机关资本性支出（二）</t>
    </r>
  </si>
  <si>
    <r>
      <rPr>
        <b/>
        <sz val="11"/>
        <color theme="1"/>
        <rFont val="宋体"/>
        <charset val="134"/>
      </rPr>
      <t>五、对事业单位经常性补助</t>
    </r>
  </si>
  <si>
    <r>
      <t xml:space="preserve">        </t>
    </r>
    <r>
      <rPr>
        <sz val="11"/>
        <color theme="1"/>
        <rFont val="宋体"/>
        <charset val="134"/>
      </rPr>
      <t>工资福利支出</t>
    </r>
  </si>
  <si>
    <r>
      <t xml:space="preserve">        </t>
    </r>
    <r>
      <rPr>
        <sz val="11"/>
        <color theme="1"/>
        <rFont val="宋体"/>
        <charset val="134"/>
      </rPr>
      <t>商品和福利支出</t>
    </r>
  </si>
  <si>
    <r>
      <t xml:space="preserve">        </t>
    </r>
    <r>
      <rPr>
        <sz val="11"/>
        <color theme="1"/>
        <rFont val="宋体"/>
        <charset val="134"/>
      </rPr>
      <t>其他对事业单位补助</t>
    </r>
  </si>
  <si>
    <r>
      <rPr>
        <b/>
        <sz val="11"/>
        <color theme="1"/>
        <rFont val="宋体"/>
        <charset val="134"/>
      </rPr>
      <t>六、对事业单位资本性补助</t>
    </r>
  </si>
  <si>
    <r>
      <t xml:space="preserve">        </t>
    </r>
    <r>
      <rPr>
        <sz val="11"/>
        <color theme="1"/>
        <rFont val="宋体"/>
        <charset val="134"/>
      </rPr>
      <t>资本性支出（一）</t>
    </r>
  </si>
  <si>
    <r>
      <t xml:space="preserve">        </t>
    </r>
    <r>
      <rPr>
        <sz val="11"/>
        <color theme="1"/>
        <rFont val="宋体"/>
        <charset val="134"/>
      </rPr>
      <t>资本性支出（二）</t>
    </r>
  </si>
  <si>
    <r>
      <rPr>
        <b/>
        <sz val="11"/>
        <color theme="1"/>
        <rFont val="宋体"/>
        <charset val="134"/>
      </rPr>
      <t>七、对企业补助</t>
    </r>
  </si>
  <si>
    <r>
      <t xml:space="preserve">        </t>
    </r>
    <r>
      <rPr>
        <sz val="11"/>
        <color theme="1"/>
        <rFont val="宋体"/>
        <charset val="134"/>
      </rPr>
      <t>费用补贴</t>
    </r>
  </si>
  <si>
    <r>
      <t xml:space="preserve">        </t>
    </r>
    <r>
      <rPr>
        <sz val="11"/>
        <color indexed="8"/>
        <rFont val="宋体"/>
        <charset val="134"/>
      </rPr>
      <t>利息补贴</t>
    </r>
  </si>
  <si>
    <r>
      <t xml:space="preserve">        </t>
    </r>
    <r>
      <rPr>
        <sz val="11"/>
        <color theme="1"/>
        <rFont val="宋体"/>
        <charset val="134"/>
      </rPr>
      <t>其他对企业补助</t>
    </r>
  </si>
  <si>
    <r>
      <rPr>
        <b/>
        <sz val="11"/>
        <color theme="1"/>
        <rFont val="宋体"/>
        <charset val="134"/>
      </rPr>
      <t>八、对企业资本性支出</t>
    </r>
  </si>
  <si>
    <r>
      <t xml:space="preserve">        </t>
    </r>
    <r>
      <rPr>
        <sz val="11"/>
        <color theme="1"/>
        <rFont val="宋体"/>
        <charset val="134"/>
      </rPr>
      <t>资本金注入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一</t>
    </r>
    <r>
      <rPr>
        <sz val="11"/>
        <color theme="1"/>
        <rFont val="Times New Roman"/>
        <charset val="134"/>
      </rPr>
      <t>)</t>
    </r>
  </si>
  <si>
    <r>
      <t xml:space="preserve">        </t>
    </r>
    <r>
      <rPr>
        <sz val="11"/>
        <color theme="1"/>
        <rFont val="宋体"/>
        <charset val="134"/>
      </rPr>
      <t>资本金注入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二</t>
    </r>
    <r>
      <rPr>
        <sz val="11"/>
        <color theme="1"/>
        <rFont val="Times New Roman"/>
        <charset val="134"/>
      </rPr>
      <t>)</t>
    </r>
  </si>
  <si>
    <r>
      <t xml:space="preserve">        </t>
    </r>
    <r>
      <rPr>
        <sz val="11"/>
        <color theme="1"/>
        <rFont val="宋体"/>
        <charset val="134"/>
      </rPr>
      <t>政府投资基金股权投资</t>
    </r>
  </si>
  <si>
    <r>
      <t xml:space="preserve">        </t>
    </r>
    <r>
      <rPr>
        <sz val="11"/>
        <color theme="1"/>
        <rFont val="宋体"/>
        <charset val="134"/>
      </rPr>
      <t>其他对企业资本性支出</t>
    </r>
  </si>
  <si>
    <r>
      <rPr>
        <b/>
        <sz val="11"/>
        <color theme="1"/>
        <rFont val="宋体"/>
        <charset val="134"/>
      </rPr>
      <t>九、对个人和家庭的补助</t>
    </r>
  </si>
  <si>
    <r>
      <t xml:space="preserve">        </t>
    </r>
    <r>
      <rPr>
        <sz val="11"/>
        <color theme="1"/>
        <rFont val="宋体"/>
        <charset val="134"/>
      </rPr>
      <t>社会福利和救助</t>
    </r>
  </si>
  <si>
    <r>
      <t xml:space="preserve">        </t>
    </r>
    <r>
      <rPr>
        <sz val="11"/>
        <color theme="1"/>
        <rFont val="宋体"/>
        <charset val="134"/>
      </rPr>
      <t>助学金</t>
    </r>
  </si>
  <si>
    <r>
      <t xml:space="preserve">        </t>
    </r>
    <r>
      <rPr>
        <sz val="11"/>
        <color theme="1"/>
        <rFont val="宋体"/>
        <charset val="134"/>
      </rPr>
      <t>个人农业生产补贴</t>
    </r>
  </si>
  <si>
    <r>
      <t xml:space="preserve">        </t>
    </r>
    <r>
      <rPr>
        <sz val="11"/>
        <color theme="1"/>
        <rFont val="宋体"/>
        <charset val="134"/>
      </rPr>
      <t>离退休费</t>
    </r>
  </si>
  <si>
    <r>
      <t xml:space="preserve">        </t>
    </r>
    <r>
      <rPr>
        <sz val="11"/>
        <color theme="1"/>
        <rFont val="宋体"/>
        <charset val="134"/>
      </rPr>
      <t>其他对个人和家庭补助</t>
    </r>
  </si>
  <si>
    <r>
      <rPr>
        <b/>
        <sz val="11"/>
        <color theme="1"/>
        <rFont val="宋体"/>
        <charset val="134"/>
      </rPr>
      <t>十、对社会保障基金补助</t>
    </r>
  </si>
  <si>
    <r>
      <t xml:space="preserve">        </t>
    </r>
    <r>
      <rPr>
        <sz val="11"/>
        <color theme="1"/>
        <rFont val="宋体"/>
        <charset val="134"/>
      </rPr>
      <t>对社会保险基金补助</t>
    </r>
  </si>
  <si>
    <r>
      <t xml:space="preserve">        </t>
    </r>
    <r>
      <rPr>
        <sz val="11"/>
        <color theme="1"/>
        <rFont val="宋体"/>
        <charset val="134"/>
      </rPr>
      <t>补充全国社会保障基金</t>
    </r>
  </si>
  <si>
    <r>
      <rPr>
        <b/>
        <sz val="11"/>
        <color theme="1"/>
        <rFont val="宋体"/>
        <charset val="134"/>
      </rPr>
      <t>十一、债务利息及费用支出</t>
    </r>
  </si>
  <si>
    <r>
      <t xml:space="preserve">        </t>
    </r>
    <r>
      <rPr>
        <sz val="11"/>
        <color theme="1"/>
        <rFont val="宋体"/>
        <charset val="134"/>
      </rPr>
      <t>国内债务付息</t>
    </r>
  </si>
  <si>
    <r>
      <t xml:space="preserve">        </t>
    </r>
    <r>
      <rPr>
        <sz val="11"/>
        <color theme="1"/>
        <rFont val="宋体"/>
        <charset val="134"/>
      </rPr>
      <t>国外债务付息</t>
    </r>
  </si>
  <si>
    <r>
      <t xml:space="preserve">        </t>
    </r>
    <r>
      <rPr>
        <sz val="11"/>
        <color theme="1"/>
        <rFont val="宋体"/>
        <charset val="134"/>
      </rPr>
      <t>国内债务发行费用</t>
    </r>
  </si>
  <si>
    <r>
      <t xml:space="preserve">        </t>
    </r>
    <r>
      <rPr>
        <sz val="11"/>
        <color theme="1"/>
        <rFont val="宋体"/>
        <charset val="134"/>
      </rPr>
      <t>国外债务发行费用</t>
    </r>
  </si>
  <si>
    <r>
      <rPr>
        <b/>
        <sz val="11"/>
        <color theme="1"/>
        <rFont val="宋体"/>
        <charset val="134"/>
      </rPr>
      <t>十二、其他支出</t>
    </r>
  </si>
  <si>
    <r>
      <t xml:space="preserve">        </t>
    </r>
    <r>
      <rPr>
        <sz val="11"/>
        <color theme="1"/>
        <rFont val="宋体"/>
        <charset val="134"/>
      </rPr>
      <t>国家赔偿费用支出</t>
    </r>
  </si>
  <si>
    <r>
      <t xml:space="preserve">        </t>
    </r>
    <r>
      <rPr>
        <sz val="11"/>
        <color theme="1"/>
        <rFont val="宋体"/>
        <charset val="134"/>
      </rPr>
      <t>对民间非营利组织和群众性自治组织补贴</t>
    </r>
  </si>
  <si>
    <r>
      <t xml:space="preserve">        </t>
    </r>
    <r>
      <rPr>
        <sz val="11"/>
        <color theme="1"/>
        <rFont val="宋体"/>
        <charset val="134"/>
      </rPr>
      <t>经常性赠与</t>
    </r>
  </si>
  <si>
    <r>
      <t xml:space="preserve">        </t>
    </r>
    <r>
      <rPr>
        <sz val="11"/>
        <color theme="1"/>
        <rFont val="宋体"/>
        <charset val="134"/>
      </rPr>
      <t>资本性赠与</t>
    </r>
  </si>
  <si>
    <r>
      <t xml:space="preserve">        </t>
    </r>
    <r>
      <rPr>
        <sz val="11"/>
        <color theme="1"/>
        <rFont val="宋体"/>
        <charset val="134"/>
      </rPr>
      <t>其他支出</t>
    </r>
  </si>
  <si>
    <r>
      <rPr>
        <b/>
        <sz val="11"/>
        <color indexed="8"/>
        <rFont val="宋体"/>
        <charset val="134"/>
      </rPr>
      <t>合计</t>
    </r>
  </si>
  <si>
    <r>
      <t>2023</t>
    </r>
    <r>
      <rPr>
        <b/>
        <sz val="18"/>
        <color indexed="8"/>
        <rFont val="宋体"/>
        <charset val="134"/>
      </rPr>
      <t>年仁和区一般公共预算基本支出经济分类执行表</t>
    </r>
  </si>
  <si>
    <r>
      <t xml:space="preserve">        </t>
    </r>
    <r>
      <rPr>
        <sz val="11"/>
        <color theme="1"/>
        <rFont val="宋体"/>
        <charset val="134"/>
      </rPr>
      <t>对企业资本性支出（一）</t>
    </r>
  </si>
  <si>
    <r>
      <t xml:space="preserve">        </t>
    </r>
    <r>
      <rPr>
        <sz val="11"/>
        <color theme="1"/>
        <rFont val="宋体"/>
        <charset val="134"/>
      </rPr>
      <t>对企业资本性支出（二）</t>
    </r>
  </si>
  <si>
    <r>
      <t>2023</t>
    </r>
    <r>
      <rPr>
        <b/>
        <sz val="18"/>
        <rFont val="宋体"/>
        <charset val="134"/>
      </rPr>
      <t>年仁和区地方政府一般债务余额情况表</t>
    </r>
  </si>
  <si>
    <r>
      <rPr>
        <sz val="12"/>
        <color theme="1"/>
        <rFont val="宋体"/>
        <charset val="134"/>
      </rPr>
      <t>单位：万元</t>
    </r>
  </si>
  <si>
    <r>
      <rPr>
        <b/>
        <sz val="12"/>
        <color theme="1"/>
        <rFont val="宋体"/>
        <charset val="134"/>
      </rPr>
      <t>项</t>
    </r>
    <r>
      <rPr>
        <b/>
        <sz val="12"/>
        <color theme="1"/>
        <rFont val="Times New Roman"/>
        <charset val="134"/>
      </rPr>
      <t xml:space="preserve">        </t>
    </r>
    <r>
      <rPr>
        <b/>
        <sz val="12"/>
        <color theme="1"/>
        <rFont val="宋体"/>
        <charset val="134"/>
      </rPr>
      <t>目</t>
    </r>
  </si>
  <si>
    <r>
      <rPr>
        <b/>
        <sz val="12"/>
        <color theme="1"/>
        <rFont val="宋体"/>
        <charset val="134"/>
      </rPr>
      <t>金</t>
    </r>
    <r>
      <rPr>
        <b/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宋体"/>
        <charset val="134"/>
      </rPr>
      <t>额</t>
    </r>
  </si>
  <si>
    <r>
      <rPr>
        <b/>
        <sz val="12"/>
        <color theme="1"/>
        <rFont val="宋体"/>
        <charset val="134"/>
      </rPr>
      <t>一、</t>
    </r>
    <r>
      <rPr>
        <b/>
        <sz val="12"/>
        <color theme="1"/>
        <rFont val="Times New Roman"/>
        <charset val="134"/>
      </rPr>
      <t>2022</t>
    </r>
    <r>
      <rPr>
        <b/>
        <sz val="12"/>
        <color theme="1"/>
        <rFont val="宋体"/>
        <charset val="134"/>
      </rPr>
      <t>年末地方政府一般债务余额</t>
    </r>
  </si>
  <si>
    <r>
      <rPr>
        <b/>
        <sz val="12"/>
        <color theme="1"/>
        <rFont val="宋体"/>
        <charset val="134"/>
      </rPr>
      <t>二、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年地方政府一般债务举借额</t>
    </r>
  </si>
  <si>
    <r>
      <rPr>
        <b/>
        <sz val="12"/>
        <color theme="1"/>
        <rFont val="宋体"/>
        <charset val="134"/>
      </rPr>
      <t>三、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年地方政府一般债务偿还减少额</t>
    </r>
  </si>
  <si>
    <r>
      <t xml:space="preserve">    </t>
    </r>
    <r>
      <rPr>
        <sz val="12"/>
        <color theme="1"/>
        <rFont val="宋体"/>
        <charset val="134"/>
      </rPr>
      <t>其中：一般公共预算安排还本额</t>
    </r>
  </si>
  <si>
    <r>
      <rPr>
        <b/>
        <sz val="12"/>
        <color theme="1"/>
        <rFont val="宋体"/>
        <charset val="134"/>
      </rPr>
      <t>四、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年末地方政府一般债务余额</t>
    </r>
  </si>
  <si>
    <r>
      <rPr>
        <sz val="12"/>
        <color indexed="8"/>
        <rFont val="宋体"/>
        <charset val="134"/>
      </rPr>
      <t>注：本表反映举借额和偿还额均包含置换债券、再融资债券。</t>
    </r>
  </si>
  <si>
    <r>
      <t>2023</t>
    </r>
    <r>
      <rPr>
        <b/>
        <sz val="20"/>
        <color indexed="8"/>
        <rFont val="宋体"/>
        <charset val="134"/>
      </rPr>
      <t>年仁和区政府性基金预算收入执行表</t>
    </r>
  </si>
  <si>
    <r>
      <rPr>
        <sz val="11"/>
        <color theme="1"/>
        <rFont val="宋体"/>
        <charset val="134"/>
      </rPr>
      <t>单位：万元</t>
    </r>
  </si>
  <si>
    <r>
      <rPr>
        <b/>
        <sz val="12"/>
        <rFont val="宋体"/>
        <charset val="134"/>
      </rPr>
      <t>上年完成数</t>
    </r>
  </si>
  <si>
    <r>
      <t xml:space="preserve">    </t>
    </r>
    <r>
      <rPr>
        <sz val="12"/>
        <rFont val="宋体"/>
        <charset val="134"/>
      </rPr>
      <t>一、国有土地使用权出让金收入</t>
    </r>
  </si>
  <si>
    <r>
      <t xml:space="preserve">    </t>
    </r>
    <r>
      <rPr>
        <sz val="12"/>
        <rFont val="宋体"/>
        <charset val="134"/>
      </rPr>
      <t>二、城市基础设施配套费收入</t>
    </r>
  </si>
  <si>
    <r>
      <t xml:space="preserve">    </t>
    </r>
    <r>
      <rPr>
        <sz val="12"/>
        <rFont val="宋体"/>
        <charset val="134"/>
      </rPr>
      <t>三、其他地方自行试点项目收益专项债券对应项目专项收入</t>
    </r>
    <r>
      <rPr>
        <sz val="12"/>
        <rFont val="Times New Roman"/>
        <charset val="134"/>
      </rPr>
      <t xml:space="preserve">  </t>
    </r>
  </si>
  <si>
    <r>
      <rPr>
        <b/>
        <sz val="14"/>
        <rFont val="宋体"/>
        <charset val="134"/>
      </rPr>
      <t>政府性基金预算收入合计</t>
    </r>
  </si>
  <si>
    <r>
      <t>2023</t>
    </r>
    <r>
      <rPr>
        <b/>
        <sz val="20"/>
        <rFont val="宋体"/>
        <charset val="134"/>
      </rPr>
      <t>年仁和区政府性基金预算支出执行表</t>
    </r>
  </si>
  <si>
    <t>207</t>
  </si>
  <si>
    <r>
      <t xml:space="preserve">  </t>
    </r>
    <r>
      <rPr>
        <b/>
        <sz val="11"/>
        <rFont val="宋体"/>
        <charset val="134"/>
      </rPr>
      <t>一、文化旅游体育与传媒支出</t>
    </r>
  </si>
  <si>
    <t>20707</t>
  </si>
  <si>
    <r>
      <t xml:space="preserve">    </t>
    </r>
    <r>
      <rPr>
        <b/>
        <sz val="11"/>
        <rFont val="宋体"/>
        <charset val="134"/>
      </rPr>
      <t>国家电影事业发展专项资金安排的支出</t>
    </r>
  </si>
  <si>
    <t>2070702</t>
  </si>
  <si>
    <r>
      <t xml:space="preserve">      </t>
    </r>
    <r>
      <rPr>
        <sz val="11"/>
        <rFont val="宋体"/>
        <charset val="134"/>
      </rPr>
      <t>资助影院建设</t>
    </r>
  </si>
  <si>
    <t>2070799</t>
  </si>
  <si>
    <r>
      <t xml:space="preserve">      </t>
    </r>
    <r>
      <rPr>
        <sz val="11"/>
        <rFont val="宋体"/>
        <charset val="134"/>
      </rPr>
      <t>其他国家电影事业发展专项资金支出</t>
    </r>
  </si>
  <si>
    <r>
      <t xml:space="preserve">  </t>
    </r>
    <r>
      <rPr>
        <b/>
        <sz val="11"/>
        <rFont val="宋体"/>
        <charset val="134"/>
      </rPr>
      <t>二、社会保障和就业支出</t>
    </r>
  </si>
  <si>
    <r>
      <t xml:space="preserve">    </t>
    </r>
    <r>
      <rPr>
        <b/>
        <sz val="11"/>
        <rFont val="宋体"/>
        <charset val="134"/>
      </rPr>
      <t>大中型水库移民后期扶持基金支出</t>
    </r>
  </si>
  <si>
    <r>
      <t xml:space="preserve">      </t>
    </r>
    <r>
      <rPr>
        <sz val="11"/>
        <rFont val="宋体"/>
        <charset val="134"/>
      </rPr>
      <t>移民补助</t>
    </r>
  </si>
  <si>
    <r>
      <t xml:space="preserve">      </t>
    </r>
    <r>
      <rPr>
        <sz val="11"/>
        <rFont val="宋体"/>
        <charset val="134"/>
      </rPr>
      <t>基础设施建设和经济发展</t>
    </r>
  </si>
  <si>
    <r>
      <t xml:space="preserve">  </t>
    </r>
    <r>
      <rPr>
        <b/>
        <sz val="11"/>
        <rFont val="宋体"/>
        <charset val="134"/>
      </rPr>
      <t>三、城乡社区支出</t>
    </r>
  </si>
  <si>
    <r>
      <t xml:space="preserve">    </t>
    </r>
    <r>
      <rPr>
        <b/>
        <sz val="11"/>
        <rFont val="宋体"/>
        <charset val="134"/>
      </rPr>
      <t>国有土地使用权出让收入安排的支出</t>
    </r>
  </si>
  <si>
    <r>
      <t xml:space="preserve">      </t>
    </r>
    <r>
      <rPr>
        <sz val="11"/>
        <rFont val="宋体"/>
        <charset val="134"/>
      </rPr>
      <t>征地和拆迁补偿支出</t>
    </r>
  </si>
  <si>
    <r>
      <t xml:space="preserve">      </t>
    </r>
    <r>
      <rPr>
        <sz val="11"/>
        <rFont val="宋体"/>
        <charset val="134"/>
      </rPr>
      <t>土地开发支出</t>
    </r>
  </si>
  <si>
    <r>
      <t xml:space="preserve">      </t>
    </r>
    <r>
      <rPr>
        <sz val="11"/>
        <rFont val="宋体"/>
        <charset val="134"/>
      </rPr>
      <t>农业生产发展支出</t>
    </r>
  </si>
  <si>
    <r>
      <t xml:space="preserve">      </t>
    </r>
    <r>
      <rPr>
        <sz val="11"/>
        <rFont val="宋体"/>
        <charset val="134"/>
      </rPr>
      <t>农村社会事业支出</t>
    </r>
  </si>
  <si>
    <t>2120816</t>
  </si>
  <si>
    <r>
      <t xml:space="preserve">      </t>
    </r>
    <r>
      <rPr>
        <sz val="11"/>
        <rFont val="宋体"/>
        <charset val="134"/>
      </rPr>
      <t>农业农村生态环境支出</t>
    </r>
  </si>
  <si>
    <r>
      <t xml:space="preserve">    </t>
    </r>
    <r>
      <rPr>
        <b/>
        <sz val="11"/>
        <rFont val="宋体"/>
        <charset val="134"/>
      </rPr>
      <t>城市基础设施配套费安排的支出</t>
    </r>
  </si>
  <si>
    <r>
      <t xml:space="preserve">      </t>
    </r>
    <r>
      <rPr>
        <sz val="11"/>
        <rFont val="宋体"/>
        <charset val="134"/>
      </rPr>
      <t>城市环境卫生</t>
    </r>
  </si>
  <si>
    <r>
      <t xml:space="preserve">  </t>
    </r>
    <r>
      <rPr>
        <b/>
        <sz val="11"/>
        <rFont val="宋体"/>
        <charset val="134"/>
      </rPr>
      <t>四、农林水支出</t>
    </r>
  </si>
  <si>
    <r>
      <t xml:space="preserve">    </t>
    </r>
    <r>
      <rPr>
        <b/>
        <sz val="11"/>
        <rFont val="宋体"/>
        <charset val="134"/>
      </rPr>
      <t>大中型水库库区基金安排的支出</t>
    </r>
  </si>
  <si>
    <r>
      <t xml:space="preserve">  </t>
    </r>
    <r>
      <rPr>
        <b/>
        <sz val="11"/>
        <rFont val="宋体"/>
        <charset val="134"/>
      </rPr>
      <t>五、其他支出</t>
    </r>
  </si>
  <si>
    <r>
      <t xml:space="preserve">    </t>
    </r>
    <r>
      <rPr>
        <b/>
        <sz val="11"/>
        <rFont val="宋体"/>
        <charset val="134"/>
      </rPr>
      <t>其他政府性基金及对应专项债务收入安排的支出</t>
    </r>
  </si>
  <si>
    <r>
      <t xml:space="preserve">      </t>
    </r>
    <r>
      <rPr>
        <sz val="11"/>
        <rFont val="宋体"/>
        <charset val="134"/>
      </rPr>
      <t>其他地方自行试点项目收益专项债券收入安排的支出</t>
    </r>
  </si>
  <si>
    <r>
      <t xml:space="preserve">    </t>
    </r>
    <r>
      <rPr>
        <b/>
        <sz val="11"/>
        <rFont val="宋体"/>
        <charset val="134"/>
      </rPr>
      <t>彩票公益金安排的支出</t>
    </r>
  </si>
  <si>
    <r>
      <t xml:space="preserve">      </t>
    </r>
    <r>
      <rPr>
        <sz val="11"/>
        <rFont val="宋体"/>
        <charset val="134"/>
      </rPr>
      <t>用于社会福利的彩票公益金支出</t>
    </r>
  </si>
  <si>
    <r>
      <t xml:space="preserve">      </t>
    </r>
    <r>
      <rPr>
        <sz val="11"/>
        <rFont val="宋体"/>
        <charset val="134"/>
      </rPr>
      <t>用于体育事业的彩票公益金支出</t>
    </r>
  </si>
  <si>
    <r>
      <t xml:space="preserve">      </t>
    </r>
    <r>
      <rPr>
        <sz val="11"/>
        <rFont val="宋体"/>
        <charset val="134"/>
      </rPr>
      <t>用于残疾人事业的彩票公益金支出</t>
    </r>
  </si>
  <si>
    <r>
      <t xml:space="preserve">      </t>
    </r>
    <r>
      <rPr>
        <sz val="11"/>
        <rFont val="宋体"/>
        <charset val="134"/>
      </rPr>
      <t>用于城乡医疗救助的彩票公益金支出</t>
    </r>
  </si>
  <si>
    <r>
      <t xml:space="preserve">      </t>
    </r>
    <r>
      <rPr>
        <sz val="11"/>
        <rFont val="宋体"/>
        <charset val="134"/>
      </rPr>
      <t>用于其他社会公益事业的彩票公益金支出</t>
    </r>
  </si>
  <si>
    <r>
      <t xml:space="preserve">  </t>
    </r>
    <r>
      <rPr>
        <b/>
        <sz val="11"/>
        <rFont val="宋体"/>
        <charset val="134"/>
      </rPr>
      <t>六、债务付息支出</t>
    </r>
  </si>
  <si>
    <r>
      <t xml:space="preserve">    </t>
    </r>
    <r>
      <rPr>
        <b/>
        <sz val="11"/>
        <rFont val="宋体"/>
        <charset val="134"/>
      </rPr>
      <t>地方政府专项债务付息支出</t>
    </r>
  </si>
  <si>
    <r>
      <t xml:space="preserve">      </t>
    </r>
    <r>
      <rPr>
        <sz val="11"/>
        <rFont val="宋体"/>
        <charset val="134"/>
      </rPr>
      <t>国有土地使用权出让金债务付息支出</t>
    </r>
  </si>
  <si>
    <r>
      <t xml:space="preserve">      </t>
    </r>
    <r>
      <rPr>
        <sz val="11"/>
        <rFont val="宋体"/>
        <charset val="134"/>
      </rPr>
      <t>土地储备专项债券付息支出</t>
    </r>
  </si>
  <si>
    <r>
      <t xml:space="preserve">      </t>
    </r>
    <r>
      <rPr>
        <sz val="11"/>
        <rFont val="宋体"/>
        <charset val="134"/>
      </rPr>
      <t>其他地方自行试点项目收益专项债券付息支出</t>
    </r>
  </si>
  <si>
    <r>
      <t xml:space="preserve">  </t>
    </r>
    <r>
      <rPr>
        <b/>
        <sz val="11"/>
        <rFont val="宋体"/>
        <charset val="134"/>
      </rPr>
      <t>七、债务发行费用支出</t>
    </r>
  </si>
  <si>
    <r>
      <t xml:space="preserve">    </t>
    </r>
    <r>
      <rPr>
        <b/>
        <sz val="11"/>
        <rFont val="宋体"/>
        <charset val="134"/>
      </rPr>
      <t>地方政府专项债务发行费用支出</t>
    </r>
  </si>
  <si>
    <r>
      <t xml:space="preserve">      </t>
    </r>
    <r>
      <rPr>
        <sz val="11"/>
        <rFont val="宋体"/>
        <charset val="134"/>
      </rPr>
      <t>国有土地使用权出让金债务发行费用支出</t>
    </r>
  </si>
  <si>
    <r>
      <t xml:space="preserve">      </t>
    </r>
    <r>
      <rPr>
        <sz val="11"/>
        <rFont val="宋体"/>
        <charset val="134"/>
      </rPr>
      <t>其他地方自行试点项目收益专项债券发行费用支出</t>
    </r>
  </si>
  <si>
    <r>
      <rPr>
        <b/>
        <sz val="14"/>
        <rFont val="宋体"/>
        <charset val="134"/>
      </rPr>
      <t>政府性基金预算支出合计</t>
    </r>
  </si>
  <si>
    <r>
      <t>2023</t>
    </r>
    <r>
      <rPr>
        <b/>
        <sz val="18"/>
        <rFont val="宋体"/>
        <charset val="134"/>
      </rPr>
      <t>年仁和区政府性基金预算收支平衡表</t>
    </r>
  </si>
  <si>
    <r>
      <rPr>
        <b/>
        <sz val="11"/>
        <rFont val="宋体"/>
        <charset val="134"/>
      </rPr>
      <t>预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算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科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</si>
  <si>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执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行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数</t>
    </r>
  </si>
  <si>
    <r>
      <rPr>
        <b/>
        <sz val="11"/>
        <rFont val="宋体"/>
        <charset val="134"/>
      </rPr>
      <t>政府性基金收入</t>
    </r>
  </si>
  <si>
    <r>
      <rPr>
        <b/>
        <sz val="11"/>
        <rFont val="宋体"/>
        <charset val="134"/>
      </rPr>
      <t>政府性基金支出</t>
    </r>
  </si>
  <si>
    <r>
      <rPr>
        <b/>
        <sz val="11"/>
        <rFont val="宋体"/>
        <charset val="134"/>
      </rPr>
      <t>政府性基金上级补助收入</t>
    </r>
  </si>
  <si>
    <r>
      <rPr>
        <b/>
        <sz val="11"/>
        <rFont val="宋体"/>
        <charset val="134"/>
      </rPr>
      <t>债务还本支出</t>
    </r>
  </si>
  <si>
    <r>
      <t xml:space="preserve">  </t>
    </r>
    <r>
      <rPr>
        <sz val="11"/>
        <rFont val="宋体"/>
        <charset val="134"/>
      </rPr>
      <t>专项债务还本支出</t>
    </r>
  </si>
  <si>
    <r>
      <t xml:space="preserve">  </t>
    </r>
    <r>
      <rPr>
        <sz val="11"/>
        <rFont val="宋体"/>
        <charset val="134"/>
      </rPr>
      <t>地方政府专项债务转贷收入</t>
    </r>
  </si>
  <si>
    <r>
      <rPr>
        <b/>
        <sz val="11"/>
        <rFont val="宋体"/>
        <charset val="134"/>
      </rPr>
      <t>政府性基金上年结余</t>
    </r>
  </si>
  <si>
    <r>
      <rPr>
        <b/>
        <sz val="11"/>
        <rFont val="宋体"/>
        <charset val="134"/>
      </rPr>
      <t>调出资金</t>
    </r>
  </si>
  <si>
    <r>
      <rPr>
        <b/>
        <sz val="11"/>
        <rFont val="宋体"/>
        <charset val="134"/>
      </rPr>
      <t>调入资金</t>
    </r>
  </si>
  <si>
    <r>
      <rPr>
        <b/>
        <sz val="11"/>
        <rFont val="宋体"/>
        <charset val="134"/>
      </rPr>
      <t>结余资金</t>
    </r>
  </si>
  <si>
    <r>
      <t xml:space="preserve">  </t>
    </r>
    <r>
      <rPr>
        <sz val="11"/>
        <rFont val="宋体"/>
        <charset val="134"/>
      </rPr>
      <t>其他调入资金</t>
    </r>
  </si>
  <si>
    <r>
      <rPr>
        <b/>
        <sz val="11"/>
        <rFont val="宋体"/>
        <charset val="134"/>
      </rPr>
      <t>收　入　总　计　</t>
    </r>
  </si>
  <si>
    <r>
      <rPr>
        <b/>
        <sz val="11"/>
        <rFont val="宋体"/>
        <charset val="134"/>
      </rPr>
      <t>支　出　总　计</t>
    </r>
  </si>
  <si>
    <r>
      <t>2023</t>
    </r>
    <r>
      <rPr>
        <b/>
        <sz val="18"/>
        <rFont val="宋体"/>
        <charset val="134"/>
      </rPr>
      <t>年上级对仁和区政府性基金转移支付补助执行表</t>
    </r>
  </si>
  <si>
    <r>
      <rPr>
        <b/>
        <sz val="14"/>
        <rFont val="宋体"/>
        <charset val="134"/>
      </rPr>
      <t>预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算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科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目</t>
    </r>
  </si>
  <si>
    <r>
      <rPr>
        <b/>
        <sz val="14"/>
        <rFont val="宋体"/>
        <charset val="134"/>
      </rPr>
      <t>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行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数</t>
    </r>
  </si>
  <si>
    <r>
      <rPr>
        <b/>
        <sz val="14"/>
        <rFont val="宋体"/>
        <charset val="134"/>
      </rPr>
      <t>上级补助收入</t>
    </r>
  </si>
  <si>
    <r>
      <t xml:space="preserve">  </t>
    </r>
    <r>
      <rPr>
        <b/>
        <sz val="12"/>
        <rFont val="宋体"/>
        <charset val="134"/>
      </rPr>
      <t>政府性基金转移支付收入</t>
    </r>
  </si>
  <si>
    <r>
      <t xml:space="preserve">    </t>
    </r>
    <r>
      <rPr>
        <sz val="12"/>
        <rFont val="宋体"/>
        <charset val="134"/>
      </rPr>
      <t>国家电影事业发展专项资金收入</t>
    </r>
  </si>
  <si>
    <r>
      <t xml:space="preserve">    </t>
    </r>
    <r>
      <rPr>
        <sz val="12"/>
        <rFont val="宋体"/>
        <charset val="134"/>
      </rPr>
      <t>大中型水库移民后期扶持基金收入</t>
    </r>
  </si>
  <si>
    <r>
      <t xml:space="preserve">    </t>
    </r>
    <r>
      <rPr>
        <sz val="12"/>
        <rFont val="宋体"/>
        <charset val="134"/>
      </rPr>
      <t>小型水库移民扶助基金收入</t>
    </r>
  </si>
  <si>
    <r>
      <t xml:space="preserve">    </t>
    </r>
    <r>
      <rPr>
        <sz val="12"/>
        <rFont val="宋体"/>
        <charset val="134"/>
      </rPr>
      <t>国有土地使用权出让收入</t>
    </r>
  </si>
  <si>
    <r>
      <t xml:space="preserve">    </t>
    </r>
    <r>
      <rPr>
        <sz val="12"/>
        <rFont val="宋体"/>
        <charset val="134"/>
      </rPr>
      <t>城市基础设施配套费收入</t>
    </r>
  </si>
  <si>
    <r>
      <t xml:space="preserve">    </t>
    </r>
    <r>
      <rPr>
        <sz val="12"/>
        <rFont val="宋体"/>
        <charset val="134"/>
      </rPr>
      <t>大中型水库库区基金收入</t>
    </r>
  </si>
  <si>
    <r>
      <t xml:space="preserve">    </t>
    </r>
    <r>
      <rPr>
        <sz val="12"/>
        <rFont val="宋体"/>
        <charset val="134"/>
      </rPr>
      <t>旅游发展基金收入</t>
    </r>
  </si>
  <si>
    <r>
      <t xml:space="preserve">    </t>
    </r>
    <r>
      <rPr>
        <sz val="12"/>
        <rFont val="宋体"/>
        <charset val="134"/>
      </rPr>
      <t>彩票公益金收入</t>
    </r>
  </si>
  <si>
    <r>
      <t>2023</t>
    </r>
    <r>
      <rPr>
        <b/>
        <sz val="18"/>
        <rFont val="宋体"/>
        <charset val="134"/>
      </rPr>
      <t>年仁和区地方政府专项债务余额情况表</t>
    </r>
  </si>
  <si>
    <r>
      <rPr>
        <b/>
        <sz val="12"/>
        <color theme="1"/>
        <rFont val="宋体"/>
        <charset val="134"/>
      </rPr>
      <t>一、</t>
    </r>
    <r>
      <rPr>
        <b/>
        <sz val="12"/>
        <color theme="1"/>
        <rFont val="Times New Roman"/>
        <charset val="134"/>
      </rPr>
      <t>2022</t>
    </r>
    <r>
      <rPr>
        <b/>
        <sz val="12"/>
        <color theme="1"/>
        <rFont val="宋体"/>
        <charset val="134"/>
      </rPr>
      <t>年末地方政府专项债务余额</t>
    </r>
  </si>
  <si>
    <r>
      <rPr>
        <b/>
        <sz val="12"/>
        <color theme="1"/>
        <rFont val="宋体"/>
        <charset val="134"/>
      </rPr>
      <t>二、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年地方政府专项债务举借额</t>
    </r>
  </si>
  <si>
    <r>
      <rPr>
        <b/>
        <sz val="12"/>
        <color theme="1"/>
        <rFont val="宋体"/>
        <charset val="134"/>
      </rPr>
      <t>三、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年地方政府专项债务偿还减少额</t>
    </r>
  </si>
  <si>
    <r>
      <t xml:space="preserve">    </t>
    </r>
    <r>
      <rPr>
        <sz val="12"/>
        <color theme="1"/>
        <rFont val="宋体"/>
        <charset val="134"/>
      </rPr>
      <t>其中：政府性基金预算安排还本额</t>
    </r>
  </si>
  <si>
    <r>
      <rPr>
        <b/>
        <sz val="12"/>
        <color theme="1"/>
        <rFont val="宋体"/>
        <charset val="134"/>
      </rPr>
      <t>四、</t>
    </r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年末地方政府专项债务余额</t>
    </r>
  </si>
  <si>
    <t xml:space="preserve">                              </t>
  </si>
  <si>
    <r>
      <t>2023</t>
    </r>
    <r>
      <rPr>
        <b/>
        <sz val="20"/>
        <rFont val="宋体"/>
        <charset val="134"/>
      </rPr>
      <t>年仁和区地方政府债务余额情况汇总表</t>
    </r>
  </si>
  <si>
    <r>
      <rPr>
        <b/>
        <sz val="12"/>
        <color indexed="8"/>
        <rFont val="宋体"/>
        <charset val="134"/>
      </rPr>
      <t>项</t>
    </r>
    <r>
      <rPr>
        <b/>
        <sz val="12"/>
        <color indexed="8"/>
        <rFont val="Times New Roman"/>
        <charset val="134"/>
      </rPr>
      <t xml:space="preserve">        </t>
    </r>
    <r>
      <rPr>
        <b/>
        <sz val="12"/>
        <color indexed="8"/>
        <rFont val="宋体"/>
        <charset val="134"/>
      </rPr>
      <t>目</t>
    </r>
  </si>
  <si>
    <r>
      <rPr>
        <b/>
        <sz val="12"/>
        <color indexed="8"/>
        <rFont val="宋体"/>
        <charset val="134"/>
      </rPr>
      <t>金</t>
    </r>
    <r>
      <rPr>
        <b/>
        <sz val="12"/>
        <color indexed="8"/>
        <rFont val="Times New Roman"/>
        <charset val="134"/>
      </rPr>
      <t xml:space="preserve">    </t>
    </r>
    <r>
      <rPr>
        <b/>
        <sz val="12"/>
        <color indexed="8"/>
        <rFont val="宋体"/>
        <charset val="134"/>
      </rPr>
      <t>额</t>
    </r>
  </si>
  <si>
    <r>
      <rPr>
        <b/>
        <sz val="12"/>
        <color indexed="8"/>
        <rFont val="宋体"/>
        <charset val="134"/>
      </rPr>
      <t>一、</t>
    </r>
    <r>
      <rPr>
        <b/>
        <sz val="12"/>
        <color indexed="8"/>
        <rFont val="Times New Roman"/>
        <charset val="134"/>
      </rPr>
      <t>2022</t>
    </r>
    <r>
      <rPr>
        <b/>
        <sz val="12"/>
        <color indexed="8"/>
        <rFont val="宋体"/>
        <charset val="134"/>
      </rPr>
      <t>年末地方政府债务余额</t>
    </r>
  </si>
  <si>
    <r>
      <rPr>
        <b/>
        <sz val="12"/>
        <color indexed="8"/>
        <rFont val="宋体"/>
        <charset val="134"/>
      </rPr>
      <t>二、</t>
    </r>
    <r>
      <rPr>
        <b/>
        <sz val="12"/>
        <color indexed="8"/>
        <rFont val="Times New Roman"/>
        <charset val="134"/>
      </rPr>
      <t>2023</t>
    </r>
    <r>
      <rPr>
        <b/>
        <sz val="12"/>
        <color indexed="8"/>
        <rFont val="宋体"/>
        <charset val="134"/>
      </rPr>
      <t>年地方政府债务举借额</t>
    </r>
  </si>
  <si>
    <r>
      <rPr>
        <b/>
        <sz val="12"/>
        <color indexed="8"/>
        <rFont val="宋体"/>
        <charset val="134"/>
      </rPr>
      <t>三、</t>
    </r>
    <r>
      <rPr>
        <b/>
        <sz val="12"/>
        <color indexed="8"/>
        <rFont val="Times New Roman"/>
        <charset val="134"/>
      </rPr>
      <t>2023</t>
    </r>
    <r>
      <rPr>
        <b/>
        <sz val="12"/>
        <color indexed="8"/>
        <rFont val="宋体"/>
        <charset val="134"/>
      </rPr>
      <t>年地方政府债务偿还减少额</t>
    </r>
  </si>
  <si>
    <r>
      <t xml:space="preserve">    </t>
    </r>
    <r>
      <rPr>
        <sz val="12"/>
        <color indexed="8"/>
        <rFont val="宋体"/>
        <charset val="134"/>
      </rPr>
      <t>其中：一般公共预算和政府性基金预算安排还本额</t>
    </r>
  </si>
  <si>
    <r>
      <rPr>
        <b/>
        <sz val="12"/>
        <color indexed="8"/>
        <rFont val="宋体"/>
        <charset val="134"/>
      </rPr>
      <t>四、</t>
    </r>
    <r>
      <rPr>
        <b/>
        <sz val="12"/>
        <color indexed="8"/>
        <rFont val="Times New Roman"/>
        <charset val="134"/>
      </rPr>
      <t>2023</t>
    </r>
    <r>
      <rPr>
        <b/>
        <sz val="12"/>
        <color indexed="8"/>
        <rFont val="宋体"/>
        <charset val="134"/>
      </rPr>
      <t>年末地方政府债务余额</t>
    </r>
  </si>
  <si>
    <r>
      <t>2023</t>
    </r>
    <r>
      <rPr>
        <b/>
        <sz val="18"/>
        <rFont val="宋体"/>
        <charset val="134"/>
      </rPr>
      <t>年地方政府债务分地区限额汇总表</t>
    </r>
  </si>
  <si>
    <t xml:space="preserve">                                                          </t>
  </si>
  <si>
    <r>
      <rPr>
        <b/>
        <sz val="12"/>
        <color theme="1"/>
        <rFont val="宋体"/>
        <charset val="134"/>
      </rPr>
      <t>地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indexed="8"/>
        <rFont val="Times New Roman"/>
        <charset val="134"/>
      </rPr>
      <t xml:space="preserve">       </t>
    </r>
    <r>
      <rPr>
        <b/>
        <sz val="12"/>
        <color indexed="8"/>
        <rFont val="宋体"/>
        <charset val="134"/>
      </rPr>
      <t>区</t>
    </r>
  </si>
  <si>
    <r>
      <t>2023</t>
    </r>
    <r>
      <rPr>
        <b/>
        <sz val="12"/>
        <color theme="1"/>
        <rFont val="宋体"/>
        <charset val="134"/>
      </rPr>
      <t>年限额</t>
    </r>
  </si>
  <si>
    <r>
      <rPr>
        <sz val="12"/>
        <color indexed="8"/>
        <rFont val="宋体"/>
        <charset val="134"/>
      </rPr>
      <t>仁和区</t>
    </r>
  </si>
  <si>
    <r>
      <rPr>
        <sz val="12"/>
        <color indexed="8"/>
        <rFont val="宋体"/>
        <charset val="134"/>
      </rPr>
      <t>其中</t>
    </r>
    <r>
      <rPr>
        <sz val="12"/>
        <color indexed="8"/>
        <rFont val="Times New Roman"/>
        <charset val="134"/>
      </rPr>
      <t>:</t>
    </r>
    <r>
      <rPr>
        <sz val="12"/>
        <color indexed="8"/>
        <rFont val="宋体"/>
        <charset val="134"/>
      </rPr>
      <t>一般债务限额</t>
    </r>
  </si>
  <si>
    <r>
      <t xml:space="preserve">   </t>
    </r>
    <r>
      <rPr>
        <sz val="12"/>
        <color indexed="8"/>
        <rFont val="宋体"/>
        <charset val="134"/>
      </rPr>
      <t>专项债务限额</t>
    </r>
  </si>
  <si>
    <r>
      <rPr>
        <b/>
        <sz val="12"/>
        <color indexed="8"/>
        <rFont val="宋体"/>
        <charset val="134"/>
      </rPr>
      <t>合</t>
    </r>
    <r>
      <rPr>
        <b/>
        <sz val="12"/>
        <color indexed="8"/>
        <rFont val="Times New Roman"/>
        <charset val="134"/>
      </rPr>
      <t xml:space="preserve">       </t>
    </r>
    <r>
      <rPr>
        <b/>
        <sz val="12"/>
        <color indexed="8"/>
        <rFont val="宋体"/>
        <charset val="134"/>
      </rPr>
      <t>计</t>
    </r>
  </si>
  <si>
    <r>
      <t>2023</t>
    </r>
    <r>
      <rPr>
        <b/>
        <sz val="18"/>
        <rFont val="宋体"/>
        <charset val="134"/>
      </rPr>
      <t>年仁和区国有资本经营预算收支执行表</t>
    </r>
  </si>
  <si>
    <r>
      <rPr>
        <b/>
        <sz val="10"/>
        <rFont val="宋体"/>
        <charset val="134"/>
      </rPr>
      <t>预算科目</t>
    </r>
  </si>
  <si>
    <r>
      <rPr>
        <b/>
        <sz val="9"/>
        <rFont val="宋体"/>
        <charset val="134"/>
      </rPr>
      <t>执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行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数</t>
    </r>
    <r>
      <rPr>
        <b/>
        <sz val="9"/>
        <rFont val="Times New Roman"/>
        <charset val="134"/>
      </rPr>
      <t xml:space="preserve"> </t>
    </r>
  </si>
  <si>
    <r>
      <t xml:space="preserve">  </t>
    </r>
    <r>
      <rPr>
        <b/>
        <sz val="9"/>
        <rFont val="宋体"/>
        <charset val="134"/>
      </rPr>
      <t>利润收入</t>
    </r>
  </si>
  <si>
    <r>
      <rPr>
        <b/>
        <sz val="10"/>
        <rFont val="宋体"/>
        <charset val="134"/>
      </rPr>
      <t>一、解决历史遗留问题及改革成本支出</t>
    </r>
  </si>
  <si>
    <r>
      <t xml:space="preserve">  </t>
    </r>
    <r>
      <rPr>
        <b/>
        <sz val="9"/>
        <rFont val="宋体"/>
        <charset val="134"/>
      </rPr>
      <t>股利、股息收入</t>
    </r>
  </si>
  <si>
    <r>
      <rPr>
        <b/>
        <sz val="10"/>
        <rFont val="宋体"/>
        <charset val="134"/>
      </rPr>
      <t>二、国有企业资本金注入</t>
    </r>
  </si>
  <si>
    <r>
      <t xml:space="preserve">  </t>
    </r>
    <r>
      <rPr>
        <b/>
        <sz val="9"/>
        <rFont val="宋体"/>
        <charset val="134"/>
      </rPr>
      <t>产权转让收入</t>
    </r>
  </si>
  <si>
    <r>
      <rPr>
        <b/>
        <sz val="10"/>
        <rFont val="宋体"/>
        <charset val="134"/>
      </rPr>
      <t>三、国有企业政策性补贴</t>
    </r>
  </si>
  <si>
    <r>
      <t xml:space="preserve">  </t>
    </r>
    <r>
      <rPr>
        <b/>
        <sz val="9"/>
        <rFont val="宋体"/>
        <charset val="134"/>
      </rPr>
      <t>清算收入</t>
    </r>
  </si>
  <si>
    <r>
      <rPr>
        <b/>
        <sz val="10"/>
        <rFont val="宋体"/>
        <charset val="134"/>
      </rPr>
      <t>四、金融国有资本经营预算支出</t>
    </r>
  </si>
  <si>
    <r>
      <t xml:space="preserve">  </t>
    </r>
    <r>
      <rPr>
        <b/>
        <sz val="9"/>
        <rFont val="宋体"/>
        <charset val="134"/>
      </rPr>
      <t>其他国有资本经营预算收入</t>
    </r>
  </si>
  <si>
    <r>
      <rPr>
        <b/>
        <sz val="10"/>
        <rFont val="宋体"/>
        <charset val="134"/>
      </rPr>
      <t>五、其他国有资本经营预算支出</t>
    </r>
  </si>
  <si>
    <r>
      <rPr>
        <b/>
        <sz val="9"/>
        <rFont val="宋体"/>
        <charset val="134"/>
      </rPr>
      <t>收入合计</t>
    </r>
  </si>
  <si>
    <r>
      <rPr>
        <b/>
        <sz val="9"/>
        <rFont val="宋体"/>
        <charset val="134"/>
      </rPr>
      <t>支出合计</t>
    </r>
  </si>
  <si>
    <r>
      <rPr>
        <b/>
        <sz val="10"/>
        <rFont val="宋体"/>
        <charset val="134"/>
      </rPr>
      <t>上年结余</t>
    </r>
  </si>
  <si>
    <r>
      <rPr>
        <b/>
        <sz val="10"/>
        <rFont val="宋体"/>
        <charset val="134"/>
      </rPr>
      <t>调出资金</t>
    </r>
  </si>
  <si>
    <r>
      <rPr>
        <b/>
        <sz val="10"/>
        <rFont val="宋体"/>
        <charset val="134"/>
      </rPr>
      <t>国有资本经营收入</t>
    </r>
  </si>
  <si>
    <r>
      <rPr>
        <b/>
        <sz val="10"/>
        <rFont val="宋体"/>
        <charset val="134"/>
      </rPr>
      <t>国有资本经营支出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</si>
</sst>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-&quot;??;@"/>
    <numFmt numFmtId="177" formatCode="#,##0_);[Red]\(#,##0\)"/>
    <numFmt numFmtId="178" formatCode="_ * #,##0_ ;_ * \-#,##0_ ;_ * &quot;-&quot;??_ ;_ @_ "/>
    <numFmt numFmtId="179" formatCode="#,##0_ "/>
    <numFmt numFmtId="180" formatCode="0_);[Red]\(0\)"/>
    <numFmt numFmtId="181" formatCode="#,##0_);\(#,##0\)"/>
  </numFmts>
  <fonts count="7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0"/>
    </font>
    <font>
      <b/>
      <sz val="20"/>
      <name val="Times New Roman"/>
      <charset val="134"/>
    </font>
    <font>
      <b/>
      <sz val="12"/>
      <color indexed="8"/>
      <name val="Times New Roman"/>
      <charset val="0"/>
    </font>
    <font>
      <sz val="12"/>
      <color indexed="8"/>
      <name val="Times New Roman"/>
      <charset val="0"/>
    </font>
    <font>
      <sz val="12"/>
      <name val="Times New Roman"/>
      <charset val="134"/>
    </font>
    <font>
      <b/>
      <sz val="12"/>
      <color theme="1"/>
      <name val="Times New Roman"/>
      <charset val="0"/>
    </font>
    <font>
      <sz val="9"/>
      <color theme="1"/>
      <name val="Times New Roman"/>
      <charset val="0"/>
    </font>
    <font>
      <sz val="14"/>
      <color theme="1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sz val="12"/>
      <color rgb="FFFF0000"/>
      <name val="Times New Roman"/>
      <charset val="134"/>
    </font>
    <font>
      <b/>
      <sz val="11"/>
      <name val="Times New Roman"/>
      <charset val="134"/>
    </font>
    <font>
      <sz val="18"/>
      <name val="Times New Roman"/>
      <charset val="134"/>
    </font>
    <font>
      <b/>
      <sz val="11"/>
      <color indexed="8"/>
      <name val="Times New Roman"/>
      <charset val="134"/>
    </font>
    <font>
      <sz val="20"/>
      <color theme="1"/>
      <name val="Times New Roman"/>
      <charset val="134"/>
    </font>
    <font>
      <b/>
      <sz val="20"/>
      <color indexed="8"/>
      <name val="Times New Roman"/>
      <charset val="134"/>
    </font>
    <font>
      <sz val="22"/>
      <color theme="1"/>
      <name val="Times New Roman"/>
      <charset val="134"/>
    </font>
    <font>
      <sz val="16"/>
      <color theme="1"/>
      <name val="Times New Roman"/>
      <charset val="134"/>
    </font>
    <font>
      <b/>
      <sz val="18"/>
      <color indexed="8"/>
      <name val="Times New Roman"/>
      <charset val="134"/>
    </font>
    <font>
      <b/>
      <sz val="11"/>
      <color theme="1"/>
      <name val="Times New Roman"/>
      <charset val="134"/>
    </font>
    <font>
      <sz val="2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" fontId="44" fillId="0" borderId="0"/>
    <xf numFmtId="0" fontId="40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1" fillId="11" borderId="14" applyNumberFormat="0" applyAlignment="0" applyProtection="0">
      <alignment vertical="center"/>
    </xf>
    <xf numFmtId="0" fontId="52" fillId="0" borderId="0"/>
    <xf numFmtId="0" fontId="53" fillId="11" borderId="10" applyNumberFormat="0" applyAlignment="0" applyProtection="0">
      <alignment vertical="center"/>
    </xf>
    <xf numFmtId="0" fontId="54" fillId="12" borderId="15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17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2" fillId="0" borderId="0"/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0" fontId="52" fillId="0" borderId="0"/>
    <xf numFmtId="0" fontId="52" fillId="0" borderId="0"/>
    <xf numFmtId="0" fontId="43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257">
    <xf numFmtId="0" fontId="0" fillId="0" borderId="0" xfId="0"/>
    <xf numFmtId="0" fontId="1" fillId="0" borderId="0" xfId="67" applyFont="1" applyFill="1" applyAlignment="1">
      <alignment vertical="center"/>
    </xf>
    <xf numFmtId="0" fontId="1" fillId="0" borderId="0" xfId="67" applyFont="1" applyFill="1"/>
    <xf numFmtId="0" fontId="2" fillId="0" borderId="0" xfId="67" applyFont="1" applyFill="1" applyAlignment="1">
      <alignment vertical="center" wrapText="1"/>
    </xf>
    <xf numFmtId="0" fontId="3" fillId="0" borderId="0" xfId="67" applyFont="1" applyFill="1" applyAlignment="1">
      <alignment horizontal="center" vertical="center" wrapText="1"/>
    </xf>
    <xf numFmtId="0" fontId="1" fillId="0" borderId="0" xfId="67" applyFont="1" applyFill="1" applyAlignment="1"/>
    <xf numFmtId="0" fontId="1" fillId="0" borderId="0" xfId="67" applyFont="1" applyFill="1" applyAlignment="1">
      <alignment wrapText="1"/>
    </xf>
    <xf numFmtId="176" fontId="4" fillId="0" borderId="0" xfId="63" applyNumberFormat="1" applyFont="1" applyFill="1" applyBorder="1" applyAlignment="1" applyProtection="1">
      <alignment horizontal="center" vertical="center" wrapText="1"/>
    </xf>
    <xf numFmtId="0" fontId="5" fillId="0" borderId="1" xfId="67" applyNumberFormat="1" applyFont="1" applyFill="1" applyBorder="1" applyAlignment="1" applyProtection="1">
      <alignment horizontal="center" vertical="center"/>
      <protection locked="0"/>
    </xf>
    <xf numFmtId="0" fontId="6" fillId="0" borderId="1" xfId="67" applyNumberFormat="1" applyFont="1" applyFill="1" applyBorder="1" applyAlignment="1" applyProtection="1">
      <alignment horizontal="center" vertical="center"/>
      <protection locked="0"/>
    </xf>
    <xf numFmtId="0" fontId="5" fillId="0" borderId="2" xfId="67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67" applyFont="1" applyFill="1" applyBorder="1" applyAlignment="1">
      <alignment horizontal="justify" vertical="center"/>
    </xf>
    <xf numFmtId="3" fontId="5" fillId="0" borderId="2" xfId="6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67" applyNumberFormat="1" applyFont="1" applyFill="1" applyBorder="1" applyAlignment="1">
      <alignment vertical="center"/>
    </xf>
    <xf numFmtId="0" fontId="4" fillId="0" borderId="2" xfId="67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" fontId="4" fillId="0" borderId="2" xfId="67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2" xfId="67" applyFont="1" applyFill="1" applyBorder="1" applyAlignment="1">
      <alignment horizontal="justify" vertical="center"/>
    </xf>
    <xf numFmtId="0" fontId="7" fillId="0" borderId="2" xfId="67" applyFont="1" applyFill="1" applyBorder="1" applyAlignment="1">
      <alignment vertical="center" wrapText="1"/>
    </xf>
    <xf numFmtId="0" fontId="6" fillId="0" borderId="2" xfId="67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67" applyFont="1" applyFill="1" applyBorder="1" applyAlignment="1">
      <alignment horizontal="center"/>
    </xf>
    <xf numFmtId="0" fontId="8" fillId="0" borderId="0" xfId="5" applyFont="1" applyFill="1" applyBorder="1" applyAlignment="1">
      <alignment vertical="center"/>
    </xf>
    <xf numFmtId="0" fontId="2" fillId="0" borderId="0" xfId="67" applyFont="1" applyFill="1" applyBorder="1" applyAlignment="1">
      <alignment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vertical="center" wrapText="1"/>
    </xf>
    <xf numFmtId="177" fontId="10" fillId="0" borderId="5" xfId="5" applyNumberFormat="1" applyFont="1" applyFill="1" applyBorder="1" applyAlignment="1">
      <alignment horizontal="right" vertical="center"/>
    </xf>
    <xf numFmtId="0" fontId="11" fillId="0" borderId="2" xfId="5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178" fontId="13" fillId="0" borderId="2" xfId="68" applyNumberFormat="1" applyFont="1" applyFill="1" applyBorder="1" applyAlignment="1">
      <alignment horizontal="right" vertical="center" wrapText="1"/>
    </xf>
    <xf numFmtId="179" fontId="14" fillId="0" borderId="2" xfId="0" applyNumberFormat="1" applyFont="1" applyFill="1" applyBorder="1" applyAlignment="1">
      <alignment vertic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178" fontId="16" fillId="0" borderId="2" xfId="68" applyNumberFormat="1" applyFont="1" applyFill="1" applyBorder="1" applyAlignment="1">
      <alignment horizontal="right" vertical="center" wrapText="1"/>
    </xf>
    <xf numFmtId="178" fontId="8" fillId="0" borderId="0" xfId="68" applyNumberFormat="1" applyFont="1" applyFill="1">
      <alignment vertical="center"/>
    </xf>
    <xf numFmtId="0" fontId="17" fillId="0" borderId="0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vertical="center"/>
    </xf>
    <xf numFmtId="178" fontId="10" fillId="0" borderId="5" xfId="68" applyNumberFormat="1" applyFont="1" applyFill="1" applyBorder="1" applyAlignment="1">
      <alignment horizontal="right" vertical="center"/>
    </xf>
    <xf numFmtId="0" fontId="15" fillId="0" borderId="2" xfId="5" applyFont="1" applyFill="1" applyBorder="1" applyAlignment="1">
      <alignment horizontal="center" vertical="center"/>
    </xf>
    <xf numFmtId="178" fontId="15" fillId="0" borderId="2" xfId="68" applyNumberFormat="1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left" vertical="center"/>
    </xf>
    <xf numFmtId="178" fontId="18" fillId="0" borderId="2" xfId="68" applyNumberFormat="1" applyFont="1" applyFill="1" applyBorder="1" applyAlignment="1">
      <alignment horizontal="right" vertical="center" wrapText="1"/>
    </xf>
    <xf numFmtId="0" fontId="12" fillId="0" borderId="2" xfId="5" applyFont="1" applyFill="1" applyBorder="1" applyAlignment="1">
      <alignment horizontal="left" vertical="center"/>
    </xf>
    <xf numFmtId="178" fontId="19" fillId="0" borderId="2" xfId="68" applyNumberFormat="1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left" vertical="center"/>
    </xf>
    <xf numFmtId="0" fontId="20" fillId="0" borderId="0" xfId="46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vertical="center"/>
    </xf>
    <xf numFmtId="177" fontId="20" fillId="0" borderId="0" xfId="46" applyNumberFormat="1" applyFont="1" applyFill="1" applyBorder="1" applyAlignment="1">
      <alignment vertical="center"/>
    </xf>
    <xf numFmtId="0" fontId="10" fillId="0" borderId="5" xfId="5" applyFont="1" applyFill="1" applyBorder="1" applyAlignment="1">
      <alignment vertical="center"/>
    </xf>
    <xf numFmtId="0" fontId="11" fillId="0" borderId="2" xfId="28" applyFont="1" applyFill="1" applyBorder="1" applyAlignment="1">
      <alignment horizontal="center" vertical="center"/>
    </xf>
    <xf numFmtId="177" fontId="11" fillId="0" borderId="2" xfId="28" applyNumberFormat="1" applyFont="1" applyFill="1" applyBorder="1" applyAlignment="1">
      <alignment horizontal="center" vertical="center"/>
    </xf>
    <xf numFmtId="0" fontId="11" fillId="0" borderId="2" xfId="28" applyFont="1" applyFill="1" applyBorder="1" applyAlignment="1">
      <alignment horizontal="left" vertical="center"/>
    </xf>
    <xf numFmtId="177" fontId="21" fillId="0" borderId="2" xfId="5" applyNumberFormat="1" applyFont="1" applyFill="1" applyBorder="1" applyAlignment="1">
      <alignment horizontal="right" vertical="center" wrapText="1"/>
    </xf>
    <xf numFmtId="0" fontId="10" fillId="0" borderId="2" xfId="28" applyFont="1" applyFill="1" applyBorder="1" applyAlignment="1">
      <alignment horizontal="left" vertical="center"/>
    </xf>
    <xf numFmtId="177" fontId="9" fillId="0" borderId="2" xfId="5" applyNumberFormat="1" applyFont="1" applyFill="1" applyBorder="1" applyAlignment="1">
      <alignment horizontal="right" vertical="center" wrapText="1"/>
    </xf>
    <xf numFmtId="177" fontId="18" fillId="0" borderId="2" xfId="5" applyNumberFormat="1" applyFont="1" applyFill="1" applyBorder="1" applyAlignment="1" applyProtection="1">
      <alignment vertical="center" wrapText="1"/>
    </xf>
    <xf numFmtId="177" fontId="10" fillId="0" borderId="0" xfId="5" applyNumberFormat="1" applyFont="1" applyFill="1" applyBorder="1" applyAlignment="1">
      <alignment horizontal="left" vertical="center" wrapText="1"/>
    </xf>
    <xf numFmtId="0" fontId="22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20" fillId="0" borderId="0" xfId="57" applyFont="1" applyFill="1" applyAlignment="1">
      <alignment vertical="center"/>
    </xf>
    <xf numFmtId="0" fontId="20" fillId="0" borderId="0" xfId="65" applyFont="1" applyFill="1"/>
    <xf numFmtId="177" fontId="20" fillId="0" borderId="0" xfId="65" applyNumberFormat="1" applyFont="1" applyFill="1"/>
    <xf numFmtId="0" fontId="23" fillId="0" borderId="0" xfId="40" applyFont="1" applyFill="1" applyAlignment="1">
      <alignment horizontal="justify" vertical="center"/>
    </xf>
    <xf numFmtId="177" fontId="20" fillId="0" borderId="0" xfId="57" applyNumberFormat="1" applyFont="1" applyFill="1" applyAlignment="1">
      <alignment vertical="center"/>
    </xf>
    <xf numFmtId="0" fontId="3" fillId="0" borderId="0" xfId="65" applyFont="1" applyFill="1" applyAlignment="1">
      <alignment horizontal="center" vertical="center"/>
    </xf>
    <xf numFmtId="0" fontId="24" fillId="0" borderId="0" xfId="65" applyFont="1" applyFill="1"/>
    <xf numFmtId="177" fontId="20" fillId="0" borderId="0" xfId="28" applyNumberFormat="1" applyFont="1" applyFill="1" applyAlignment="1">
      <alignment horizontal="right" vertical="center" wrapText="1"/>
    </xf>
    <xf numFmtId="0" fontId="25" fillId="0" borderId="2" xfId="65" applyFont="1" applyFill="1" applyBorder="1" applyAlignment="1">
      <alignment horizontal="center" vertical="center"/>
    </xf>
    <xf numFmtId="177" fontId="25" fillId="0" borderId="2" xfId="65" applyNumberFormat="1" applyFont="1" applyFill="1" applyBorder="1" applyAlignment="1">
      <alignment horizontal="center" vertical="center"/>
    </xf>
    <xf numFmtId="0" fontId="25" fillId="0" borderId="2" xfId="65" applyNumberFormat="1" applyFont="1" applyFill="1" applyBorder="1" applyAlignment="1" applyProtection="1">
      <alignment horizontal="left" vertical="center"/>
    </xf>
    <xf numFmtId="177" fontId="24" fillId="0" borderId="2" xfId="65" applyNumberFormat="1" applyFont="1" applyFill="1" applyBorder="1" applyAlignment="1" applyProtection="1">
      <alignment horizontal="right" vertical="center"/>
    </xf>
    <xf numFmtId="49" fontId="24" fillId="0" borderId="2" xfId="59" applyNumberFormat="1" applyFont="1" applyFill="1" applyBorder="1" applyAlignment="1">
      <alignment horizontal="left" vertical="center"/>
    </xf>
    <xf numFmtId="0" fontId="20" fillId="0" borderId="2" xfId="28" applyFont="1" applyFill="1" applyBorder="1" applyAlignment="1">
      <alignment horizontal="left" vertical="center"/>
    </xf>
    <xf numFmtId="177" fontId="20" fillId="0" borderId="2" xfId="66" applyNumberFormat="1" applyFont="1" applyFill="1" applyBorder="1" applyAlignment="1">
      <alignment horizontal="right" vertical="center" wrapText="1"/>
    </xf>
    <xf numFmtId="177" fontId="20" fillId="0" borderId="2" xfId="65" applyNumberFormat="1" applyFont="1" applyFill="1" applyBorder="1" applyAlignment="1">
      <alignment horizontal="right" vertical="center"/>
    </xf>
    <xf numFmtId="177" fontId="20" fillId="0" borderId="2" xfId="65" applyNumberFormat="1" applyFont="1" applyFill="1" applyBorder="1" applyAlignment="1">
      <alignment horizontal="right" vertical="center" wrapText="1"/>
    </xf>
    <xf numFmtId="0" fontId="26" fillId="0" borderId="0" xfId="65" applyFont="1" applyFill="1"/>
    <xf numFmtId="0" fontId="20" fillId="0" borderId="0" xfId="57" applyFont="1" applyFill="1"/>
    <xf numFmtId="0" fontId="20" fillId="0" borderId="0" xfId="57" applyFont="1" applyFill="1"/>
    <xf numFmtId="177" fontId="20" fillId="0" borderId="0" xfId="57" applyNumberFormat="1" applyFont="1" applyFill="1"/>
    <xf numFmtId="0" fontId="2" fillId="0" borderId="0" xfId="0" applyFont="1" applyFill="1" applyAlignment="1">
      <alignment vertical="center" wrapText="1"/>
    </xf>
    <xf numFmtId="0" fontId="3" fillId="0" borderId="0" xfId="57" applyNumberFormat="1" applyFont="1" applyFill="1" applyAlignment="1" applyProtection="1">
      <alignment horizontal="center" vertical="center"/>
    </xf>
    <xf numFmtId="0" fontId="20" fillId="0" borderId="0" xfId="57" applyNumberFormat="1" applyFont="1" applyFill="1" applyAlignment="1" applyProtection="1">
      <alignment horizontal="right" vertical="center"/>
    </xf>
    <xf numFmtId="0" fontId="27" fillId="0" borderId="2" xfId="57" applyNumberFormat="1" applyFont="1" applyFill="1" applyBorder="1" applyAlignment="1" applyProtection="1">
      <alignment horizontal="center" vertical="center"/>
    </xf>
    <xf numFmtId="177" fontId="27" fillId="0" borderId="2" xfId="57" applyNumberFormat="1" applyFont="1" applyFill="1" applyBorder="1" applyAlignment="1" applyProtection="1">
      <alignment horizontal="center" vertical="center"/>
    </xf>
    <xf numFmtId="0" fontId="27" fillId="0" borderId="3" xfId="57" applyNumberFormat="1" applyFont="1" applyFill="1" applyBorder="1" applyAlignment="1" applyProtection="1">
      <alignment horizontal="left" vertical="center"/>
    </xf>
    <xf numFmtId="177" fontId="27" fillId="0" borderId="3" xfId="57" applyNumberFormat="1" applyFont="1" applyFill="1" applyBorder="1" applyAlignment="1" applyProtection="1">
      <alignment horizontal="right" vertical="center"/>
    </xf>
    <xf numFmtId="180" fontId="27" fillId="0" borderId="2" xfId="57" applyNumberFormat="1" applyFont="1" applyFill="1" applyBorder="1" applyAlignment="1" applyProtection="1">
      <alignment horizontal="left" vertical="center"/>
    </xf>
    <xf numFmtId="177" fontId="27" fillId="0" borderId="2" xfId="57" applyNumberFormat="1" applyFont="1" applyFill="1" applyBorder="1" applyAlignment="1" applyProtection="1">
      <alignment vertical="center"/>
    </xf>
    <xf numFmtId="0" fontId="27" fillId="0" borderId="3" xfId="57" applyNumberFormat="1" applyFont="1" applyFill="1" applyBorder="1" applyAlignment="1" applyProtection="1">
      <alignment vertical="center"/>
    </xf>
    <xf numFmtId="180" fontId="27" fillId="0" borderId="2" xfId="57" applyNumberFormat="1" applyFont="1" applyFill="1" applyBorder="1" applyAlignment="1" applyProtection="1">
      <alignment vertical="center"/>
    </xf>
    <xf numFmtId="178" fontId="27" fillId="0" borderId="2" xfId="9" applyNumberFormat="1" applyFont="1" applyFill="1" applyBorder="1" applyAlignment="1" applyProtection="1">
      <alignment vertical="center"/>
    </xf>
    <xf numFmtId="180" fontId="1" fillId="0" borderId="2" xfId="57" applyNumberFormat="1" applyFont="1" applyFill="1" applyBorder="1" applyAlignment="1" applyProtection="1">
      <alignment vertical="center"/>
    </xf>
    <xf numFmtId="178" fontId="1" fillId="0" borderId="2" xfId="9" applyNumberFormat="1" applyFont="1" applyFill="1" applyBorder="1" applyAlignment="1" applyProtection="1">
      <alignment vertical="center"/>
    </xf>
    <xf numFmtId="0" fontId="1" fillId="0" borderId="3" xfId="57" applyNumberFormat="1" applyFont="1" applyFill="1" applyBorder="1" applyAlignment="1" applyProtection="1">
      <alignment vertical="center"/>
    </xf>
    <xf numFmtId="177" fontId="1" fillId="0" borderId="3" xfId="57" applyNumberFormat="1" applyFont="1" applyFill="1" applyBorder="1" applyAlignment="1" applyProtection="1">
      <alignment horizontal="right" vertical="center"/>
    </xf>
    <xf numFmtId="177" fontId="27" fillId="0" borderId="2" xfId="57" applyNumberFormat="1" applyFont="1" applyFill="1" applyBorder="1" applyAlignment="1" applyProtection="1">
      <alignment horizontal="right" vertical="center"/>
    </xf>
    <xf numFmtId="180" fontId="27" fillId="0" borderId="2" xfId="57" applyNumberFormat="1" applyFont="1" applyFill="1" applyBorder="1" applyAlignment="1" applyProtection="1">
      <alignment horizontal="right" vertical="center"/>
    </xf>
    <xf numFmtId="0" fontId="27" fillId="0" borderId="3" xfId="57" applyNumberFormat="1" applyFont="1" applyFill="1" applyBorder="1" applyAlignment="1" applyProtection="1">
      <alignment horizontal="center" vertical="center"/>
    </xf>
    <xf numFmtId="179" fontId="27" fillId="0" borderId="2" xfId="57" applyNumberFormat="1" applyFont="1" applyFill="1" applyBorder="1" applyAlignment="1" applyProtection="1">
      <alignment horizontal="right" vertical="center"/>
    </xf>
    <xf numFmtId="180" fontId="27" fillId="0" borderId="2" xfId="57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4" fillId="0" borderId="0" xfId="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5" fillId="0" borderId="2" xfId="64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left" vertical="center"/>
    </xf>
    <xf numFmtId="178" fontId="29" fillId="0" borderId="2" xfId="9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178" fontId="14" fillId="0" borderId="2" xfId="9" applyNumberFormat="1" applyFont="1" applyFill="1" applyBorder="1" applyAlignment="1">
      <alignment horizontal="right" vertical="center" wrapText="1"/>
    </xf>
    <xf numFmtId="0" fontId="4" fillId="0" borderId="2" xfId="64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181" fontId="24" fillId="0" borderId="2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30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23" fillId="0" borderId="0" xfId="0" applyFont="1" applyFill="1"/>
    <xf numFmtId="0" fontId="8" fillId="0" borderId="0" xfId="0" applyFont="1" applyFill="1"/>
    <xf numFmtId="10" fontId="8" fillId="0" borderId="0" xfId="14" applyNumberFormat="1" applyFont="1" applyFill="1" applyAlignment="1"/>
    <xf numFmtId="0" fontId="23" fillId="0" borderId="0" xfId="0" applyFont="1" applyFill="1" applyAlignment="1">
      <alignment vertical="center"/>
    </xf>
    <xf numFmtId="10" fontId="8" fillId="0" borderId="0" xfId="14" applyNumberFormat="1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4" fillId="0" borderId="2" xfId="14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" xfId="0" applyNumberFormat="1" applyFont="1" applyFill="1" applyBorder="1" applyAlignment="1" applyProtection="1">
      <alignment vertical="center" wrapText="1"/>
      <protection locked="0"/>
    </xf>
    <xf numFmtId="178" fontId="12" fillId="0" borderId="2" xfId="63" applyNumberFormat="1" applyFont="1" applyFill="1" applyBorder="1" applyAlignment="1">
      <alignment horizontal="right" vertical="center"/>
    </xf>
    <xf numFmtId="178" fontId="12" fillId="0" borderId="2" xfId="63" applyNumberFormat="1" applyFont="1" applyFill="1" applyBorder="1" applyAlignment="1">
      <alignment vertical="center"/>
    </xf>
    <xf numFmtId="10" fontId="20" fillId="0" borderId="2" xfId="14" applyNumberFormat="1" applyFont="1" applyFill="1" applyBorder="1" applyAlignment="1" applyProtection="1">
      <alignment horizontal="right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5" fillId="0" borderId="2" xfId="63" applyNumberFormat="1" applyFont="1" applyFill="1" applyBorder="1" applyAlignment="1">
      <alignment vertical="center"/>
    </xf>
    <xf numFmtId="10" fontId="24" fillId="0" borderId="2" xfId="14" applyNumberFormat="1" applyFont="1" applyFill="1" applyBorder="1" applyAlignment="1" applyProtection="1">
      <alignment horizontal="right" vertical="center"/>
    </xf>
    <xf numFmtId="0" fontId="32" fillId="0" borderId="0" xfId="5" applyFont="1" applyFill="1" applyBorder="1" applyAlignment="1">
      <alignment vertical="center" wrapText="1"/>
    </xf>
    <xf numFmtId="0" fontId="33" fillId="0" borderId="0" xfId="34" applyFont="1" applyFill="1" applyBorder="1" applyAlignment="1">
      <alignment horizontal="justify" vertical="center"/>
    </xf>
    <xf numFmtId="0" fontId="32" fillId="0" borderId="0" xfId="5" applyFont="1" applyFill="1" applyBorder="1" applyAlignment="1">
      <alignment horizontal="left" vertical="center" wrapText="1"/>
    </xf>
    <xf numFmtId="0" fontId="8" fillId="0" borderId="0" xfId="62" applyFont="1" applyFill="1" applyAlignment="1">
      <alignment vertical="center"/>
    </xf>
    <xf numFmtId="0" fontId="20" fillId="0" borderId="0" xfId="28" applyFont="1" applyFill="1"/>
    <xf numFmtId="0" fontId="8" fillId="0" borderId="0" xfId="62" applyFont="1" applyFill="1">
      <alignment vertical="center"/>
    </xf>
    <xf numFmtId="0" fontId="10" fillId="0" borderId="0" xfId="16" applyNumberFormat="1" applyFont="1" applyFill="1" applyAlignment="1">
      <alignment vertical="center"/>
    </xf>
    <xf numFmtId="0" fontId="34" fillId="0" borderId="0" xfId="61" applyFont="1" applyFill="1" applyBorder="1" applyAlignment="1">
      <alignment horizontal="center" vertical="center"/>
    </xf>
    <xf numFmtId="0" fontId="8" fillId="0" borderId="0" xfId="61" applyFont="1" applyFill="1" applyBorder="1"/>
    <xf numFmtId="179" fontId="20" fillId="0" borderId="0" xfId="28" applyNumberFormat="1" applyFont="1" applyFill="1" applyAlignment="1">
      <alignment horizontal="right" vertical="center"/>
    </xf>
    <xf numFmtId="0" fontId="24" fillId="0" borderId="2" xfId="28" applyFont="1" applyFill="1" applyBorder="1" applyAlignment="1">
      <alignment horizontal="center" vertical="center"/>
    </xf>
    <xf numFmtId="179" fontId="24" fillId="0" borderId="2" xfId="28" applyNumberFormat="1" applyFont="1" applyFill="1" applyBorder="1" applyAlignment="1">
      <alignment horizontal="center" vertical="center"/>
    </xf>
    <xf numFmtId="0" fontId="29" fillId="0" borderId="2" xfId="61" applyFont="1" applyFill="1" applyBorder="1" applyAlignment="1">
      <alignment vertical="center"/>
    </xf>
    <xf numFmtId="3" fontId="15" fillId="0" borderId="2" xfId="61" applyNumberFormat="1" applyFont="1" applyFill="1" applyBorder="1" applyAlignment="1">
      <alignment vertical="center"/>
    </xf>
    <xf numFmtId="0" fontId="8" fillId="0" borderId="2" xfId="61" applyFont="1" applyFill="1" applyBorder="1" applyAlignment="1">
      <alignment vertical="center"/>
    </xf>
    <xf numFmtId="3" fontId="12" fillId="0" borderId="2" xfId="61" applyNumberFormat="1" applyFont="1" applyFill="1" applyBorder="1" applyAlignment="1">
      <alignment vertical="center"/>
    </xf>
    <xf numFmtId="0" fontId="35" fillId="0" borderId="2" xfId="61" applyFont="1" applyFill="1" applyBorder="1" applyAlignment="1">
      <alignment vertical="center"/>
    </xf>
    <xf numFmtId="0" fontId="14" fillId="0" borderId="2" xfId="61" applyFont="1" applyFill="1" applyBorder="1" applyAlignment="1">
      <alignment vertical="center"/>
    </xf>
    <xf numFmtId="3" fontId="15" fillId="0" borderId="2" xfId="61" applyNumberFormat="1" applyFont="1" applyFill="1" applyBorder="1" applyAlignment="1">
      <alignment horizontal="right" vertical="center"/>
    </xf>
    <xf numFmtId="0" fontId="29" fillId="0" borderId="2" xfId="61" applyFont="1" applyFill="1" applyBorder="1" applyAlignment="1">
      <alignment horizontal="center" vertical="center"/>
    </xf>
    <xf numFmtId="0" fontId="20" fillId="0" borderId="0" xfId="58" applyFont="1" applyFill="1" applyAlignment="1">
      <alignment vertical="center"/>
    </xf>
    <xf numFmtId="0" fontId="20" fillId="0" borderId="0" xfId="58" applyFont="1" applyFill="1"/>
    <xf numFmtId="179" fontId="20" fillId="0" borderId="0" xfId="58" applyNumberFormat="1" applyFont="1" applyFill="1" applyAlignment="1">
      <alignment horizontal="right" vertical="center"/>
    </xf>
    <xf numFmtId="0" fontId="33" fillId="0" borderId="0" xfId="60" applyFont="1" applyFill="1" applyAlignment="1">
      <alignment horizontal="justify" vertical="center"/>
    </xf>
    <xf numFmtId="0" fontId="3" fillId="0" borderId="0" xfId="58" applyFont="1" applyFill="1" applyAlignment="1">
      <alignment horizontal="center" vertical="center" wrapText="1"/>
    </xf>
    <xf numFmtId="0" fontId="24" fillId="0" borderId="2" xfId="58" applyFont="1" applyFill="1" applyBorder="1" applyAlignment="1">
      <alignment horizontal="center" vertical="center"/>
    </xf>
    <xf numFmtId="179" fontId="24" fillId="0" borderId="2" xfId="58" applyNumberFormat="1" applyFont="1" applyFill="1" applyBorder="1" applyAlignment="1">
      <alignment horizontal="center" vertical="center"/>
    </xf>
    <xf numFmtId="0" fontId="24" fillId="0" borderId="2" xfId="58" applyFont="1" applyFill="1" applyBorder="1" applyAlignment="1">
      <alignment horizontal="left" vertical="center"/>
    </xf>
    <xf numFmtId="179" fontId="24" fillId="0" borderId="2" xfId="58" applyNumberFormat="1" applyFont="1" applyFill="1" applyBorder="1" applyAlignment="1">
      <alignment horizontal="right" vertical="center"/>
    </xf>
    <xf numFmtId="49" fontId="20" fillId="0" borderId="2" xfId="59" applyNumberFormat="1" applyFont="1" applyFill="1" applyBorder="1" applyAlignment="1">
      <alignment horizontal="left" vertical="center"/>
    </xf>
    <xf numFmtId="179" fontId="20" fillId="0" borderId="2" xfId="58" applyNumberFormat="1" applyFont="1" applyFill="1" applyBorder="1" applyAlignment="1">
      <alignment horizontal="right" vertical="center"/>
    </xf>
    <xf numFmtId="179" fontId="20" fillId="0" borderId="2" xfId="58" applyNumberFormat="1" applyFont="1" applyFill="1" applyBorder="1" applyAlignment="1">
      <alignment horizontal="right" vertical="center"/>
    </xf>
    <xf numFmtId="179" fontId="20" fillId="0" borderId="0" xfId="57" applyNumberFormat="1" applyFont="1" applyFill="1"/>
    <xf numFmtId="179" fontId="20" fillId="0" borderId="0" xfId="57" applyNumberFormat="1" applyFont="1" applyFill="1" applyAlignment="1">
      <alignment vertical="center"/>
    </xf>
    <xf numFmtId="0" fontId="17" fillId="0" borderId="0" xfId="57" applyNumberFormat="1" applyFont="1" applyFill="1" applyAlignment="1" applyProtection="1">
      <alignment horizontal="center" vertical="center"/>
    </xf>
    <xf numFmtId="0" fontId="24" fillId="0" borderId="1" xfId="57" applyNumberFormat="1" applyFont="1" applyFill="1" applyBorder="1" applyAlignment="1" applyProtection="1">
      <alignment horizontal="center" vertical="center"/>
    </xf>
    <xf numFmtId="177" fontId="24" fillId="0" borderId="3" xfId="57" applyNumberFormat="1" applyFont="1" applyFill="1" applyBorder="1" applyAlignment="1" applyProtection="1">
      <alignment horizontal="center" vertical="center"/>
    </xf>
    <xf numFmtId="177" fontId="24" fillId="0" borderId="8" xfId="57" applyNumberFormat="1" applyFont="1" applyFill="1" applyBorder="1" applyAlignment="1" applyProtection="1">
      <alignment horizontal="center" vertical="center"/>
    </xf>
    <xf numFmtId="177" fontId="24" fillId="0" borderId="9" xfId="57" applyNumberFormat="1" applyFont="1" applyFill="1" applyBorder="1" applyAlignment="1" applyProtection="1">
      <alignment horizontal="center" vertical="center"/>
    </xf>
    <xf numFmtId="0" fontId="24" fillId="0" borderId="7" xfId="57" applyNumberFormat="1" applyFont="1" applyFill="1" applyBorder="1" applyAlignment="1" applyProtection="1">
      <alignment horizontal="center" vertical="center"/>
    </xf>
    <xf numFmtId="177" fontId="24" fillId="0" borderId="1" xfId="57" applyNumberFormat="1" applyFont="1" applyFill="1" applyBorder="1" applyAlignment="1" applyProtection="1">
      <alignment horizontal="center" vertical="center"/>
    </xf>
    <xf numFmtId="177" fontId="24" fillId="0" borderId="3" xfId="57" applyNumberFormat="1" applyFont="1" applyFill="1" applyBorder="1" applyAlignment="1" applyProtection="1">
      <alignment horizontal="left" vertical="center"/>
    </xf>
    <xf numFmtId="177" fontId="24" fillId="0" borderId="9" xfId="57" applyNumberFormat="1" applyFont="1" applyFill="1" applyBorder="1" applyAlignment="1" applyProtection="1">
      <alignment horizontal="left" vertical="center"/>
    </xf>
    <xf numFmtId="0" fontId="24" fillId="0" borderId="6" xfId="57" applyNumberFormat="1" applyFont="1" applyFill="1" applyBorder="1" applyAlignment="1" applyProtection="1">
      <alignment horizontal="center" vertical="center"/>
    </xf>
    <xf numFmtId="177" fontId="24" fillId="0" borderId="6" xfId="57" applyNumberFormat="1" applyFont="1" applyFill="1" applyBorder="1" applyAlignment="1" applyProtection="1">
      <alignment horizontal="center" vertical="center"/>
    </xf>
    <xf numFmtId="177" fontId="24" fillId="0" borderId="2" xfId="57" applyNumberFormat="1" applyFont="1" applyFill="1" applyBorder="1" applyAlignment="1" applyProtection="1">
      <alignment horizontal="center" vertical="center"/>
    </xf>
    <xf numFmtId="179" fontId="24" fillId="0" borderId="2" xfId="57" applyNumberFormat="1" applyFont="1" applyFill="1" applyBorder="1" applyAlignment="1" applyProtection="1">
      <alignment horizontal="center" vertical="center" wrapText="1"/>
    </xf>
    <xf numFmtId="177" fontId="24" fillId="0" borderId="2" xfId="57" applyNumberFormat="1" applyFont="1" applyFill="1" applyBorder="1" applyAlignment="1" applyProtection="1">
      <alignment horizontal="center" vertical="center" wrapText="1"/>
    </xf>
    <xf numFmtId="0" fontId="27" fillId="0" borderId="2" xfId="57" applyNumberFormat="1" applyFont="1" applyFill="1" applyBorder="1" applyAlignment="1" applyProtection="1">
      <alignment horizontal="left" vertical="center"/>
    </xf>
    <xf numFmtId="0" fontId="1" fillId="0" borderId="2" xfId="57" applyNumberFormat="1" applyFont="1" applyFill="1" applyBorder="1" applyAlignment="1" applyProtection="1">
      <alignment horizontal="left" vertical="center"/>
    </xf>
    <xf numFmtId="177" fontId="1" fillId="0" borderId="2" xfId="57" applyNumberFormat="1" applyFont="1" applyFill="1" applyBorder="1" applyAlignment="1" applyProtection="1">
      <alignment horizontal="right" vertical="center"/>
    </xf>
    <xf numFmtId="179" fontId="1" fillId="0" borderId="2" xfId="57" applyNumberFormat="1" applyFont="1" applyFill="1" applyBorder="1" applyAlignment="1" applyProtection="1">
      <alignment horizontal="right" vertical="center"/>
    </xf>
    <xf numFmtId="177" fontId="1" fillId="0" borderId="2" xfId="57" applyNumberFormat="1" applyFont="1" applyFill="1" applyBorder="1" applyAlignment="1" applyProtection="1">
      <alignment horizontal="right" vertical="center"/>
    </xf>
    <xf numFmtId="179" fontId="1" fillId="0" borderId="2" xfId="57" applyNumberFormat="1" applyFont="1" applyFill="1" applyBorder="1" applyAlignment="1" applyProtection="1">
      <alignment horizontal="right" vertical="center"/>
    </xf>
    <xf numFmtId="180" fontId="1" fillId="0" borderId="2" xfId="57" applyNumberFormat="1" applyFont="1" applyFill="1" applyBorder="1" applyAlignment="1" applyProtection="1">
      <alignment horizontal="left" vertical="center"/>
    </xf>
    <xf numFmtId="0" fontId="1" fillId="0" borderId="2" xfId="57" applyFont="1" applyFill="1" applyBorder="1" applyAlignment="1">
      <alignment vertical="center"/>
    </xf>
    <xf numFmtId="179" fontId="1" fillId="0" borderId="2" xfId="57" applyNumberFormat="1" applyFont="1" applyFill="1" applyBorder="1" applyAlignment="1">
      <alignment vertical="center"/>
    </xf>
    <xf numFmtId="179" fontId="1" fillId="0" borderId="2" xfId="57" applyNumberFormat="1" applyFont="1" applyFill="1" applyBorder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79" fontId="2" fillId="0" borderId="0" xfId="0" applyNumberFormat="1" applyFont="1" applyFill="1" applyAlignment="1">
      <alignment wrapText="1"/>
    </xf>
    <xf numFmtId="179" fontId="2" fillId="0" borderId="0" xfId="0" applyNumberFormat="1" applyFont="1" applyFill="1" applyAlignment="1">
      <alignment vertical="center" wrapText="1"/>
    </xf>
    <xf numFmtId="179" fontId="1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wrapText="1"/>
    </xf>
    <xf numFmtId="179" fontId="4" fillId="0" borderId="0" xfId="9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 wrapText="1"/>
    </xf>
    <xf numFmtId="179" fontId="24" fillId="0" borderId="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25" fillId="0" borderId="2" xfId="41" applyNumberFormat="1" applyFont="1" applyFill="1" applyBorder="1" applyAlignment="1" applyProtection="1">
      <alignment horizontal="center" vertical="center" wrapText="1"/>
    </xf>
    <xf numFmtId="179" fontId="24" fillId="0" borderId="2" xfId="41" applyNumberFormat="1" applyFont="1" applyFill="1" applyBorder="1" applyAlignment="1" applyProtection="1">
      <alignment vertical="center" wrapText="1"/>
    </xf>
    <xf numFmtId="0" fontId="8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36" fillId="0" borderId="0" xfId="0" applyFont="1" applyFill="1"/>
    <xf numFmtId="0" fontId="20" fillId="0" borderId="0" xfId="0" applyFont="1" applyFill="1"/>
    <xf numFmtId="0" fontId="27" fillId="0" borderId="0" xfId="0" applyFont="1" applyFill="1"/>
    <xf numFmtId="0" fontId="1" fillId="0" borderId="0" xfId="0" applyFont="1" applyFill="1"/>
    <xf numFmtId="10" fontId="1" fillId="0" borderId="0" xfId="12" applyNumberFormat="1" applyFont="1" applyFill="1" applyAlignment="1"/>
    <xf numFmtId="0" fontId="2" fillId="0" borderId="0" xfId="0" applyFont="1" applyFill="1" applyAlignment="1">
      <alignment vertical="center"/>
    </xf>
    <xf numFmtId="10" fontId="1" fillId="0" borderId="0" xfId="12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0" fontId="4" fillId="0" borderId="0" xfId="12" applyNumberFormat="1" applyFont="1" applyFill="1" applyAlignment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10" fontId="24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27" fillId="0" borderId="2" xfId="9" applyNumberFormat="1" applyFont="1" applyFill="1" applyBorder="1" applyAlignment="1">
      <alignment horizontal="left" vertical="center"/>
    </xf>
    <xf numFmtId="10" fontId="5" fillId="0" borderId="2" xfId="12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78" fontId="4" fillId="0" borderId="2" xfId="9" applyNumberFormat="1" applyFont="1" applyFill="1" applyBorder="1" applyAlignment="1">
      <alignment horizontal="right" vertical="center"/>
    </xf>
    <xf numFmtId="10" fontId="4" fillId="0" borderId="2" xfId="12" applyNumberFormat="1" applyFont="1" applyFill="1" applyBorder="1" applyAlignment="1" applyProtection="1">
      <alignment horizontal="right" vertical="center"/>
    </xf>
    <xf numFmtId="0" fontId="27" fillId="0" borderId="2" xfId="0" applyFont="1" applyFill="1" applyBorder="1" applyAlignment="1">
      <alignment vertical="center"/>
    </xf>
    <xf numFmtId="49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9" applyNumberFormat="1" applyFont="1" applyFill="1" applyBorder="1" applyAlignment="1">
      <alignment horizontal="right" vertical="center"/>
    </xf>
    <xf numFmtId="10" fontId="5" fillId="0" borderId="2" xfId="9" applyNumberFormat="1" applyFont="1" applyFill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0 4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0 4 3 2 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37" xfId="40"/>
    <cellStyle name="常规 4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3 2 3 2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3" xfId="57"/>
    <cellStyle name="常规 10 4 3 2" xfId="58"/>
    <cellStyle name="常规_200704(第一稿）" xfId="59"/>
    <cellStyle name="常规 5" xfId="60"/>
    <cellStyle name="常规 4 5" xfId="61"/>
    <cellStyle name="常规 36 2" xfId="62"/>
    <cellStyle name="千位分隔 2" xfId="63"/>
    <cellStyle name="常规 2" xfId="64"/>
    <cellStyle name="常规 26 2 2 3" xfId="65"/>
    <cellStyle name="常规 2 4 2 3" xfId="66"/>
    <cellStyle name="常规 4" xfId="67"/>
    <cellStyle name="千位分隔 7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5105;&#30340;Bear&#65288;2017&#24180;2&#26376;&#65289;\&#29066;\2017&#24180;2&#26376;\Bear\Work\&#20449;&#24687;&#20844;&#24320;\2019&#24180;&#20449;&#24687;&#20844;&#24320;\2019&#24180;&#36130;&#25919;&#20844;&#24320;&#36164;&#26009;\2019&#24180;&#39044;&#20915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5105;&#30340;Bear&#65288;2017&#24180;2&#26376;&#65289;\&#29066;\2017&#24180;2&#26376;\Bear\Work\&#20449;&#24687;&#20844;&#24320;\2019&#24180;&#20449;&#24687;&#20844;&#24320;\2019&#24180;&#36130;&#25919;&#20844;&#24320;&#36164;&#26009;\2019&#24180;&#39044;&#20915;&#31639;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9044;&#20915;&#31639;&#25253;&#21578;&#33609;&#26696;&#34920;&#38468;&#34920;1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4年公共收入预算表"/>
      <sheetName val="2024年公共支出预算表"/>
      <sheetName val="2024一般平衡"/>
      <sheetName val="14-省对市县补助"/>
      <sheetName val="2024年一般公共支出"/>
      <sheetName val="2024年一般公共经济分类基本支出"/>
      <sheetName val="2024年基金收入预算表"/>
      <sheetName val="2024年基金支出预算表  "/>
      <sheetName val="2024基金平衡表 "/>
      <sheetName val="2024年国有资本经营预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showZeros="0" tabSelected="1" zoomScale="98" zoomScaleNormal="98" workbookViewId="0">
      <pane xSplit="1" ySplit="6" topLeftCell="B21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5"/>
  <cols>
    <col min="1" max="1" width="34.125" style="237" customWidth="1"/>
    <col min="2" max="2" width="12.75" style="237" customWidth="1"/>
    <col min="3" max="4" width="11.625" style="237" customWidth="1"/>
    <col min="5" max="5" width="11" style="237" customWidth="1"/>
    <col min="6" max="6" width="9.875" style="238" customWidth="1"/>
    <col min="7" max="8" width="11.625" style="237" hidden="1" customWidth="1"/>
    <col min="9" max="9" width="11" style="237" hidden="1" customWidth="1"/>
    <col min="10" max="10" width="9" style="237" customWidth="1"/>
    <col min="11" max="13" width="9" style="237" hidden="1" customWidth="1"/>
    <col min="14" max="14" width="3.5" style="237" customWidth="1"/>
    <col min="15" max="22" width="9" style="237"/>
    <col min="23" max="23" width="9" style="237" customWidth="1"/>
    <col min="24" max="16384" width="9" style="237"/>
  </cols>
  <sheetData>
    <row r="1" s="233" customFormat="1" ht="18.75" spans="1:6">
      <c r="A1" s="239"/>
      <c r="F1" s="240"/>
    </row>
    <row r="2" s="234" customFormat="1" ht="26.25" customHeight="1" spans="1:9">
      <c r="A2" s="241" t="s">
        <v>0</v>
      </c>
      <c r="B2" s="241"/>
      <c r="C2" s="241"/>
      <c r="D2" s="241"/>
      <c r="E2" s="241"/>
      <c r="F2" s="241"/>
      <c r="G2" s="241"/>
      <c r="H2" s="241"/>
      <c r="I2" s="241"/>
    </row>
    <row r="3" ht="20.25" customHeight="1" spans="6:6">
      <c r="F3" s="242" t="s">
        <v>1</v>
      </c>
    </row>
    <row r="4" s="235" customFormat="1" ht="30" customHeight="1" spans="1:13">
      <c r="A4" s="140" t="s">
        <v>2</v>
      </c>
      <c r="B4" s="141" t="s">
        <v>3</v>
      </c>
      <c r="C4" s="243" t="s">
        <v>4</v>
      </c>
      <c r="D4" s="243"/>
      <c r="E4" s="243"/>
      <c r="F4" s="243"/>
      <c r="G4" s="243" t="s">
        <v>5</v>
      </c>
      <c r="H4" s="243"/>
      <c r="I4" s="243"/>
      <c r="K4" s="243" t="s">
        <v>6</v>
      </c>
      <c r="L4" s="243"/>
      <c r="M4" s="243"/>
    </row>
    <row r="5" s="235" customFormat="1" ht="30" customHeight="1" spans="1:13">
      <c r="A5" s="144"/>
      <c r="B5" s="145"/>
      <c r="C5" s="243" t="s">
        <v>7</v>
      </c>
      <c r="D5" s="244" t="s">
        <v>8</v>
      </c>
      <c r="E5" s="244"/>
      <c r="F5" s="245" t="s">
        <v>9</v>
      </c>
      <c r="G5" s="243" t="s">
        <v>7</v>
      </c>
      <c r="H5" s="244" t="s">
        <v>8</v>
      </c>
      <c r="I5" s="244"/>
      <c r="K5" s="243" t="s">
        <v>7</v>
      </c>
      <c r="L5" s="244" t="s">
        <v>8</v>
      </c>
      <c r="M5" s="244"/>
    </row>
    <row r="6" s="235" customFormat="1" ht="30" customHeight="1" spans="1:13">
      <c r="A6" s="246"/>
      <c r="B6" s="247"/>
      <c r="C6" s="243"/>
      <c r="D6" s="243" t="s">
        <v>10</v>
      </c>
      <c r="E6" s="243" t="s">
        <v>11</v>
      </c>
      <c r="F6" s="245"/>
      <c r="G6" s="243"/>
      <c r="H6" s="243" t="s">
        <v>10</v>
      </c>
      <c r="I6" s="243" t="s">
        <v>12</v>
      </c>
      <c r="K6" s="243"/>
      <c r="L6" s="243" t="s">
        <v>10</v>
      </c>
      <c r="M6" s="243" t="s">
        <v>12</v>
      </c>
    </row>
    <row r="7" ht="30" customHeight="1" spans="1:13">
      <c r="A7" s="248" t="s">
        <v>13</v>
      </c>
      <c r="B7" s="224">
        <f>SUM(B8:B21)</f>
        <v>44000</v>
      </c>
      <c r="C7" s="224">
        <f>SUM(C8:C21)</f>
        <v>43120</v>
      </c>
      <c r="D7" s="224">
        <f>SUM(D8:D21)</f>
        <v>43123</v>
      </c>
      <c r="E7" s="224">
        <f>SUM(E8:E21)</f>
        <v>-3</v>
      </c>
      <c r="F7" s="249">
        <f>C7/B7</f>
        <v>0.98</v>
      </c>
      <c r="G7" s="224">
        <f>SUM(G8:G20)</f>
        <v>58597</v>
      </c>
      <c r="H7" s="224">
        <f>SUM(H8:H20)</f>
        <v>40121</v>
      </c>
      <c r="I7" s="224">
        <f>SUM(I8:I20)</f>
        <v>18476</v>
      </c>
      <c r="K7" s="224">
        <f>SUM(K8:K21)</f>
        <v>74749</v>
      </c>
      <c r="L7" s="224">
        <f>SUM(L8:L21)</f>
        <v>49237</v>
      </c>
      <c r="M7" s="224">
        <f>SUM(M8:M21)</f>
        <v>25512</v>
      </c>
    </row>
    <row r="8" ht="30" customHeight="1" spans="1:13">
      <c r="A8" s="250" t="s">
        <v>14</v>
      </c>
      <c r="B8" s="251">
        <v>21682</v>
      </c>
      <c r="C8" s="227">
        <f>D8+E8</f>
        <v>20806</v>
      </c>
      <c r="D8" s="227">
        <v>20805</v>
      </c>
      <c r="E8" s="227">
        <v>1</v>
      </c>
      <c r="F8" s="252">
        <f>C8/B8</f>
        <v>0.959597823079052</v>
      </c>
      <c r="G8" s="227">
        <f>H8+I8</f>
        <v>30713</v>
      </c>
      <c r="H8" s="227">
        <v>19919</v>
      </c>
      <c r="I8" s="227">
        <v>10794</v>
      </c>
      <c r="K8" s="227">
        <f>L8+M8</f>
        <v>30159</v>
      </c>
      <c r="L8" s="227">
        <v>19230</v>
      </c>
      <c r="M8" s="227">
        <v>10929</v>
      </c>
    </row>
    <row r="9" ht="30" customHeight="1" spans="1:13">
      <c r="A9" s="250" t="s">
        <v>15</v>
      </c>
      <c r="B9" s="251">
        <v>3947</v>
      </c>
      <c r="C9" s="227">
        <f>D9+E9</f>
        <v>3947</v>
      </c>
      <c r="D9" s="227">
        <v>3947</v>
      </c>
      <c r="E9" s="227"/>
      <c r="F9" s="252">
        <f>C9/B9</f>
        <v>1</v>
      </c>
      <c r="G9" s="227">
        <f>H9+I9</f>
        <v>3502</v>
      </c>
      <c r="H9" s="227">
        <v>2469</v>
      </c>
      <c r="I9" s="227">
        <v>1033</v>
      </c>
      <c r="K9" s="227">
        <f>L9+M9</f>
        <v>3633</v>
      </c>
      <c r="L9" s="227">
        <v>1915</v>
      </c>
      <c r="M9" s="227">
        <v>1718</v>
      </c>
    </row>
    <row r="10" ht="30" customHeight="1" spans="1:13">
      <c r="A10" s="250" t="s">
        <v>16</v>
      </c>
      <c r="B10" s="251">
        <v>996</v>
      </c>
      <c r="C10" s="227">
        <f>D10+E10</f>
        <v>996</v>
      </c>
      <c r="D10" s="227">
        <v>996</v>
      </c>
      <c r="E10" s="227"/>
      <c r="F10" s="252">
        <f>C10/B10</f>
        <v>1</v>
      </c>
      <c r="G10" s="227">
        <f>H10+I10</f>
        <v>2020</v>
      </c>
      <c r="H10" s="227">
        <v>1342</v>
      </c>
      <c r="I10" s="227">
        <v>678</v>
      </c>
      <c r="K10" s="227">
        <f>L10+M10</f>
        <v>1394</v>
      </c>
      <c r="L10" s="227">
        <v>1025</v>
      </c>
      <c r="M10" s="227">
        <v>369</v>
      </c>
    </row>
    <row r="11" ht="30" customHeight="1" spans="1:13">
      <c r="A11" s="250" t="s">
        <v>17</v>
      </c>
      <c r="B11" s="251">
        <v>779</v>
      </c>
      <c r="C11" s="227">
        <f>D11+E11</f>
        <v>779</v>
      </c>
      <c r="D11" s="227">
        <v>779</v>
      </c>
      <c r="E11" s="227"/>
      <c r="F11" s="252">
        <f>C11/B11</f>
        <v>1</v>
      </c>
      <c r="G11" s="227">
        <f>H11+I11</f>
        <v>977</v>
      </c>
      <c r="H11" s="227">
        <v>932</v>
      </c>
      <c r="I11" s="227">
        <v>45</v>
      </c>
      <c r="K11" s="227">
        <f>L11+M11</f>
        <v>1048</v>
      </c>
      <c r="L11" s="227">
        <v>1022</v>
      </c>
      <c r="M11" s="227">
        <v>26</v>
      </c>
    </row>
    <row r="12" ht="30" customHeight="1" spans="1:13">
      <c r="A12" s="250" t="s">
        <v>18</v>
      </c>
      <c r="B12" s="251">
        <v>1636</v>
      </c>
      <c r="C12" s="227">
        <f>D12+E12</f>
        <v>1636</v>
      </c>
      <c r="D12" s="227">
        <v>1636</v>
      </c>
      <c r="E12" s="227"/>
      <c r="F12" s="252">
        <f>C12/B12</f>
        <v>1</v>
      </c>
      <c r="G12" s="227">
        <f>H12+I12</f>
        <v>3645</v>
      </c>
      <c r="H12" s="227">
        <v>2268</v>
      </c>
      <c r="I12" s="227">
        <v>1377</v>
      </c>
      <c r="K12" s="227">
        <f>L12+M12</f>
        <v>3750</v>
      </c>
      <c r="L12" s="227">
        <v>2274</v>
      </c>
      <c r="M12" s="227">
        <v>1476</v>
      </c>
    </row>
    <row r="13" ht="30" customHeight="1" spans="1:13">
      <c r="A13" s="250" t="s">
        <v>19</v>
      </c>
      <c r="B13" s="251">
        <v>2991</v>
      </c>
      <c r="C13" s="227">
        <f>D13+E13</f>
        <v>2991</v>
      </c>
      <c r="D13" s="227">
        <v>2991</v>
      </c>
      <c r="E13" s="227"/>
      <c r="F13" s="252">
        <f>C13/B13</f>
        <v>1</v>
      </c>
      <c r="G13" s="227">
        <f>H13+I13</f>
        <v>3249</v>
      </c>
      <c r="H13" s="227">
        <v>1879</v>
      </c>
      <c r="I13" s="227">
        <v>1370</v>
      </c>
      <c r="K13" s="227">
        <f>L13+M13</f>
        <v>3659</v>
      </c>
      <c r="L13" s="227">
        <v>2072</v>
      </c>
      <c r="M13" s="227">
        <v>1587</v>
      </c>
    </row>
    <row r="14" ht="30" customHeight="1" spans="1:13">
      <c r="A14" s="250" t="s">
        <v>20</v>
      </c>
      <c r="B14" s="251">
        <v>757</v>
      </c>
      <c r="C14" s="227">
        <f>D14+E14</f>
        <v>757</v>
      </c>
      <c r="D14" s="227">
        <v>757</v>
      </c>
      <c r="E14" s="227"/>
      <c r="F14" s="252">
        <f>C14/B14</f>
        <v>1</v>
      </c>
      <c r="G14" s="227">
        <f>H14+I14</f>
        <v>1260</v>
      </c>
      <c r="H14" s="227">
        <v>755</v>
      </c>
      <c r="I14" s="227">
        <v>505</v>
      </c>
      <c r="K14" s="227">
        <f>L14+M14</f>
        <v>1679</v>
      </c>
      <c r="L14" s="227">
        <v>1007</v>
      </c>
      <c r="M14" s="227">
        <v>672</v>
      </c>
    </row>
    <row r="15" ht="30" customHeight="1" spans="1:13">
      <c r="A15" s="250" t="s">
        <v>21</v>
      </c>
      <c r="B15" s="251">
        <v>4098</v>
      </c>
      <c r="C15" s="227">
        <f>D15+E15</f>
        <v>4094</v>
      </c>
      <c r="D15" s="227">
        <v>4098</v>
      </c>
      <c r="E15" s="227">
        <v>-4</v>
      </c>
      <c r="F15" s="252">
        <f>C15/B15</f>
        <v>0.999023914104441</v>
      </c>
      <c r="G15" s="227">
        <f>H15+I15</f>
        <v>6597</v>
      </c>
      <c r="H15" s="227">
        <v>4341</v>
      </c>
      <c r="I15" s="227">
        <v>2256</v>
      </c>
      <c r="K15" s="227">
        <f>L15+M15</f>
        <v>6771</v>
      </c>
      <c r="L15" s="227">
        <v>3834</v>
      </c>
      <c r="M15" s="227">
        <v>2937</v>
      </c>
    </row>
    <row r="16" ht="30" customHeight="1" spans="1:13">
      <c r="A16" s="250" t="s">
        <v>22</v>
      </c>
      <c r="B16" s="251">
        <v>874</v>
      </c>
      <c r="C16" s="227">
        <f>D16+E16</f>
        <v>874</v>
      </c>
      <c r="D16" s="227">
        <v>874</v>
      </c>
      <c r="E16" s="227"/>
      <c r="F16" s="252">
        <f>C16/B16</f>
        <v>1</v>
      </c>
      <c r="G16" s="227">
        <f>H16+I16</f>
        <v>745</v>
      </c>
      <c r="H16" s="227">
        <v>678</v>
      </c>
      <c r="I16" s="227">
        <v>67</v>
      </c>
      <c r="K16" s="227">
        <f>L16+M16</f>
        <v>799</v>
      </c>
      <c r="L16" s="227">
        <v>722</v>
      </c>
      <c r="M16" s="227">
        <v>77</v>
      </c>
    </row>
    <row r="17" ht="30" customHeight="1" spans="1:13">
      <c r="A17" s="250" t="s">
        <v>23</v>
      </c>
      <c r="B17" s="251">
        <v>426</v>
      </c>
      <c r="C17" s="227">
        <f>D17+E17</f>
        <v>426</v>
      </c>
      <c r="D17" s="227">
        <v>426</v>
      </c>
      <c r="E17" s="227"/>
      <c r="F17" s="252">
        <f>C17/B17</f>
        <v>1</v>
      </c>
      <c r="G17" s="227">
        <f>H17+I17</f>
        <v>277</v>
      </c>
      <c r="H17" s="227">
        <v>277</v>
      </c>
      <c r="I17" s="227"/>
      <c r="K17" s="227">
        <f>L17+M17</f>
        <v>12175</v>
      </c>
      <c r="L17" s="227">
        <v>9467</v>
      </c>
      <c r="M17" s="227">
        <v>2708</v>
      </c>
    </row>
    <row r="18" ht="30" customHeight="1" spans="1:13">
      <c r="A18" s="250" t="s">
        <v>24</v>
      </c>
      <c r="B18" s="251">
        <v>3923</v>
      </c>
      <c r="C18" s="227">
        <f>D18+E18</f>
        <v>3923</v>
      </c>
      <c r="D18" s="227">
        <v>3923</v>
      </c>
      <c r="E18" s="227"/>
      <c r="F18" s="252">
        <f>C18/B18</f>
        <v>1</v>
      </c>
      <c r="G18" s="227">
        <f>H18+I18</f>
        <v>4202</v>
      </c>
      <c r="H18" s="227">
        <v>4000</v>
      </c>
      <c r="I18" s="227">
        <v>202</v>
      </c>
      <c r="K18" s="227">
        <f>L18+M18</f>
        <v>8055</v>
      </c>
      <c r="L18" s="227">
        <v>5189</v>
      </c>
      <c r="M18" s="227">
        <v>2866</v>
      </c>
    </row>
    <row r="19" ht="30" customHeight="1" spans="1:13">
      <c r="A19" s="250" t="s">
        <v>25</v>
      </c>
      <c r="B19" s="251">
        <v>1702</v>
      </c>
      <c r="C19" s="227">
        <f>D19+E19</f>
        <v>1702</v>
      </c>
      <c r="D19" s="227">
        <v>1702</v>
      </c>
      <c r="E19" s="227"/>
      <c r="F19" s="252">
        <f>C19/B19</f>
        <v>1</v>
      </c>
      <c r="G19" s="227">
        <f>H19+I19</f>
        <v>1181</v>
      </c>
      <c r="H19" s="227">
        <v>1181</v>
      </c>
      <c r="I19" s="227"/>
      <c r="K19" s="227">
        <f>L19+M19</f>
        <v>1185</v>
      </c>
      <c r="L19" s="227">
        <v>1185</v>
      </c>
      <c r="M19" s="227"/>
    </row>
    <row r="20" ht="30" customHeight="1" spans="1:13">
      <c r="A20" s="250" t="s">
        <v>26</v>
      </c>
      <c r="B20" s="251">
        <v>115</v>
      </c>
      <c r="C20" s="227">
        <f>D20+E20</f>
        <v>115</v>
      </c>
      <c r="D20" s="227">
        <v>115</v>
      </c>
      <c r="E20" s="227"/>
      <c r="F20" s="252">
        <f>C20/B20</f>
        <v>1</v>
      </c>
      <c r="G20" s="227">
        <f>H20+I20</f>
        <v>229</v>
      </c>
      <c r="H20" s="227">
        <v>80</v>
      </c>
      <c r="I20" s="227">
        <v>149</v>
      </c>
      <c r="K20" s="227">
        <f>L20+M20</f>
        <v>230</v>
      </c>
      <c r="L20" s="227">
        <v>83</v>
      </c>
      <c r="M20" s="227">
        <v>147</v>
      </c>
    </row>
    <row r="21" ht="30" customHeight="1" spans="1:13">
      <c r="A21" s="250" t="s">
        <v>27</v>
      </c>
      <c r="B21" s="251">
        <v>74</v>
      </c>
      <c r="C21" s="227">
        <f>D21+E21</f>
        <v>74</v>
      </c>
      <c r="D21" s="227">
        <v>74</v>
      </c>
      <c r="E21" s="227"/>
      <c r="F21" s="251">
        <v>0</v>
      </c>
      <c r="G21" s="227"/>
      <c r="H21" s="227"/>
      <c r="I21" s="227"/>
      <c r="K21" s="227">
        <f>L21+M21</f>
        <v>212</v>
      </c>
      <c r="L21" s="227">
        <v>212</v>
      </c>
      <c r="M21" s="227"/>
    </row>
    <row r="22" s="236" customFormat="1" ht="30" customHeight="1" spans="1:13">
      <c r="A22" s="253" t="s">
        <v>28</v>
      </c>
      <c r="B22" s="224">
        <f>SUM(B23:B30)</f>
        <v>39600</v>
      </c>
      <c r="C22" s="224">
        <f>SUM(C23:C30)</f>
        <v>40675</v>
      </c>
      <c r="D22" s="224">
        <f>SUM(D23:D30)</f>
        <v>40675</v>
      </c>
      <c r="E22" s="224">
        <f>SUM(E23:E30)</f>
        <v>0</v>
      </c>
      <c r="F22" s="249">
        <f>C22/B22</f>
        <v>1.02714646464646</v>
      </c>
      <c r="G22" s="224">
        <f>SUM(G23:G30)</f>
        <v>31660</v>
      </c>
      <c r="H22" s="224">
        <f>SUM(H23:H30)</f>
        <v>27075</v>
      </c>
      <c r="I22" s="224">
        <f>SUM(I23:I30)</f>
        <v>4585</v>
      </c>
      <c r="K22" s="224">
        <f>SUM(K23:K30)</f>
        <v>30183</v>
      </c>
      <c r="L22" s="224">
        <f>SUM(L23:L30)</f>
        <v>27056</v>
      </c>
      <c r="M22" s="224">
        <f>SUM(M23:M30)</f>
        <v>3127</v>
      </c>
    </row>
    <row r="23" ht="30" customHeight="1" spans="1:13">
      <c r="A23" s="250" t="s">
        <v>29</v>
      </c>
      <c r="B23" s="251">
        <v>3020</v>
      </c>
      <c r="C23" s="227">
        <f>D23+E23</f>
        <v>3020</v>
      </c>
      <c r="D23" s="227">
        <v>3020</v>
      </c>
      <c r="E23" s="227"/>
      <c r="F23" s="252">
        <f>C23/B23</f>
        <v>1</v>
      </c>
      <c r="G23" s="227">
        <f>H23+I23</f>
        <v>5968</v>
      </c>
      <c r="H23" s="227">
        <v>4421</v>
      </c>
      <c r="I23" s="227">
        <v>1547</v>
      </c>
      <c r="K23" s="227">
        <f>L23+M23</f>
        <v>5161</v>
      </c>
      <c r="L23" s="227">
        <v>3540</v>
      </c>
      <c r="M23" s="227">
        <v>1621</v>
      </c>
    </row>
    <row r="24" ht="30" customHeight="1" spans="1:13">
      <c r="A24" s="250" t="s">
        <v>30</v>
      </c>
      <c r="B24" s="251">
        <v>1159</v>
      </c>
      <c r="C24" s="227">
        <f>D24+E24</f>
        <v>1159</v>
      </c>
      <c r="D24" s="227">
        <v>1159</v>
      </c>
      <c r="E24" s="227"/>
      <c r="F24" s="252">
        <f>C24/B24</f>
        <v>1</v>
      </c>
      <c r="G24" s="227">
        <f>H24+I24</f>
        <v>1571</v>
      </c>
      <c r="H24" s="227">
        <v>1571</v>
      </c>
      <c r="I24" s="227"/>
      <c r="K24" s="227">
        <f>L24+M24</f>
        <v>1077</v>
      </c>
      <c r="L24" s="227">
        <v>1073</v>
      </c>
      <c r="M24" s="227">
        <v>4</v>
      </c>
    </row>
    <row r="25" ht="30" customHeight="1" spans="1:13">
      <c r="A25" s="250" t="s">
        <v>31</v>
      </c>
      <c r="B25" s="251">
        <v>1499</v>
      </c>
      <c r="C25" s="227">
        <f>D25+E25</f>
        <v>1499</v>
      </c>
      <c r="D25" s="227">
        <v>1499</v>
      </c>
      <c r="E25" s="227"/>
      <c r="F25" s="252">
        <f>C25/B25</f>
        <v>1</v>
      </c>
      <c r="G25" s="227">
        <f>H25+I25</f>
        <v>1215</v>
      </c>
      <c r="H25" s="227">
        <v>1102</v>
      </c>
      <c r="I25" s="227">
        <v>113</v>
      </c>
      <c r="K25" s="227">
        <f>L25+M25</f>
        <v>1365</v>
      </c>
      <c r="L25" s="227">
        <v>1021</v>
      </c>
      <c r="M25" s="227">
        <v>344</v>
      </c>
    </row>
    <row r="26" ht="30" customHeight="1" spans="1:13">
      <c r="A26" s="250" t="s">
        <v>32</v>
      </c>
      <c r="B26" s="251" t="s">
        <v>33</v>
      </c>
      <c r="C26" s="227">
        <v>0</v>
      </c>
      <c r="D26" s="227"/>
      <c r="E26" s="227"/>
      <c r="F26" s="252" t="s">
        <v>33</v>
      </c>
      <c r="G26" s="227"/>
      <c r="H26" s="227"/>
      <c r="I26" s="227"/>
      <c r="K26" s="227"/>
      <c r="L26" s="227"/>
      <c r="M26" s="227"/>
    </row>
    <row r="27" ht="30" customHeight="1" spans="1:13">
      <c r="A27" s="250" t="s">
        <v>34</v>
      </c>
      <c r="B27" s="251">
        <v>30468</v>
      </c>
      <c r="C27" s="227">
        <f>D27+E27</f>
        <v>31543</v>
      </c>
      <c r="D27" s="227">
        <v>31543</v>
      </c>
      <c r="E27" s="227"/>
      <c r="F27" s="252">
        <f>C27/B27</f>
        <v>1.03528291978469</v>
      </c>
      <c r="G27" s="227">
        <f>H27+I27</f>
        <v>4310</v>
      </c>
      <c r="H27" s="227">
        <v>4158</v>
      </c>
      <c r="I27" s="227">
        <v>152</v>
      </c>
      <c r="K27" s="227">
        <f>L27+M27</f>
        <v>14925</v>
      </c>
      <c r="L27" s="227">
        <v>14867</v>
      </c>
      <c r="M27" s="227">
        <v>58</v>
      </c>
    </row>
    <row r="28" ht="30" customHeight="1" spans="1:13">
      <c r="A28" s="250" t="s">
        <v>35</v>
      </c>
      <c r="B28" s="251">
        <v>123</v>
      </c>
      <c r="C28" s="227">
        <f>D28+E28</f>
        <v>123</v>
      </c>
      <c r="D28" s="227">
        <v>123</v>
      </c>
      <c r="E28" s="227"/>
      <c r="F28" s="252">
        <f>C28/B28</f>
        <v>1</v>
      </c>
      <c r="G28" s="227">
        <f>H28+I28</f>
        <v>75</v>
      </c>
      <c r="H28" s="227">
        <v>75</v>
      </c>
      <c r="I28" s="227">
        <v>0</v>
      </c>
      <c r="K28" s="227">
        <f>L28+M28</f>
        <v>152</v>
      </c>
      <c r="L28" s="227">
        <v>152</v>
      </c>
      <c r="M28" s="227"/>
    </row>
    <row r="29" s="236" customFormat="1" ht="30" customHeight="1" spans="1:15">
      <c r="A29" s="250" t="s">
        <v>36</v>
      </c>
      <c r="B29" s="251">
        <v>0</v>
      </c>
      <c r="C29" s="227">
        <v>0</v>
      </c>
      <c r="D29" s="227">
        <v>0</v>
      </c>
      <c r="E29" s="227">
        <v>0</v>
      </c>
      <c r="F29" s="252"/>
      <c r="G29" s="227"/>
      <c r="H29" s="227"/>
      <c r="I29" s="227"/>
      <c r="J29" s="237"/>
      <c r="K29" s="227">
        <f>L29+M29</f>
        <v>24</v>
      </c>
      <c r="L29" s="227">
        <v>24</v>
      </c>
      <c r="M29" s="227"/>
      <c r="N29" s="237"/>
      <c r="O29" s="237"/>
    </row>
    <row r="30" ht="27" customHeight="1" spans="1:14">
      <c r="A30" s="250" t="s">
        <v>37</v>
      </c>
      <c r="B30" s="251">
        <v>3331</v>
      </c>
      <c r="C30" s="227">
        <f>D30+E30</f>
        <v>3331</v>
      </c>
      <c r="D30" s="227">
        <v>3331</v>
      </c>
      <c r="E30" s="227"/>
      <c r="F30" s="252">
        <f>C30/B30</f>
        <v>1</v>
      </c>
      <c r="G30" s="227">
        <f>H30+I30</f>
        <v>18521</v>
      </c>
      <c r="H30" s="227">
        <v>15748</v>
      </c>
      <c r="I30" s="227">
        <v>2773</v>
      </c>
      <c r="K30" s="227">
        <f>L30+M30</f>
        <v>7479</v>
      </c>
      <c r="L30" s="227">
        <v>6379</v>
      </c>
      <c r="M30" s="227">
        <v>1100</v>
      </c>
      <c r="N30" s="236"/>
    </row>
    <row r="31" ht="24" customHeight="1" spans="1:13">
      <c r="A31" s="254" t="s">
        <v>38</v>
      </c>
      <c r="B31" s="255">
        <f>SUM(B7,B22)</f>
        <v>83600</v>
      </c>
      <c r="C31" s="255">
        <f>SUM(C7,C22)</f>
        <v>83795</v>
      </c>
      <c r="D31" s="255">
        <f>SUM(D7,D22)</f>
        <v>83798</v>
      </c>
      <c r="E31" s="255">
        <f>SUM(E7,E22)</f>
        <v>-3</v>
      </c>
      <c r="F31" s="256">
        <f>C31/B31</f>
        <v>1.00233253588517</v>
      </c>
      <c r="G31" s="255">
        <f>SUM(G7,G22)</f>
        <v>90257</v>
      </c>
      <c r="H31" s="255">
        <f>SUM(H7,H22)</f>
        <v>67196</v>
      </c>
      <c r="I31" s="255">
        <f>SUM(I7,I22)</f>
        <v>23061</v>
      </c>
      <c r="J31" s="236"/>
      <c r="K31" s="255">
        <f>SUM(K7,K22)</f>
        <v>104932</v>
      </c>
      <c r="L31" s="255">
        <f>SUM(L7,L22)</f>
        <v>76293</v>
      </c>
      <c r="M31" s="255">
        <f>SUM(M7,M22)</f>
        <v>28639</v>
      </c>
    </row>
  </sheetData>
  <mergeCells count="13">
    <mergeCell ref="A2:I2"/>
    <mergeCell ref="C4:F4"/>
    <mergeCell ref="G4:I4"/>
    <mergeCell ref="K4:M4"/>
    <mergeCell ref="D5:E5"/>
    <mergeCell ref="H5:I5"/>
    <mergeCell ref="L5:M5"/>
    <mergeCell ref="A4:A6"/>
    <mergeCell ref="B4:B6"/>
    <mergeCell ref="C5:C6"/>
    <mergeCell ref="F5:F6"/>
    <mergeCell ref="G5:G6"/>
    <mergeCell ref="K5:K6"/>
  </mergeCells>
  <printOptions horizontalCentered="1"/>
  <pageMargins left="0.78740157480315" right="0.78740157480315" top="0.78740157480315" bottom="0.78740157480315" header="0.590551181102362" footer="0.31496062992126"/>
  <pageSetup paperSize="9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topLeftCell="A8" workbookViewId="0">
      <selection activeCell="F31" sqref="F31"/>
    </sheetView>
  </sheetViews>
  <sheetFormatPr defaultColWidth="9.125" defaultRowHeight="15.75" outlineLevelCol="3"/>
  <cols>
    <col min="1" max="1" width="34.25" style="81" customWidth="1"/>
    <col min="2" max="2" width="14.25" style="82" customWidth="1"/>
    <col min="3" max="3" width="34.25" style="81" customWidth="1"/>
    <col min="4" max="4" width="14.25" style="81" customWidth="1"/>
    <col min="5" max="16384" width="9.125" style="81"/>
  </cols>
  <sheetData>
    <row r="1" s="62" customFormat="1" ht="18.75" spans="1:2">
      <c r="A1" s="83"/>
      <c r="B1" s="66"/>
    </row>
    <row r="2" ht="33.95" customHeight="1" spans="1:4">
      <c r="A2" s="84" t="s">
        <v>554</v>
      </c>
      <c r="B2" s="84"/>
      <c r="C2" s="84"/>
      <c r="D2" s="84"/>
    </row>
    <row r="3" ht="17.1" customHeight="1" spans="1:4">
      <c r="A3" s="85" t="s">
        <v>350</v>
      </c>
      <c r="B3" s="85"/>
      <c r="C3" s="85"/>
      <c r="D3" s="85"/>
    </row>
    <row r="4" ht="22.5" customHeight="1" spans="1:4">
      <c r="A4" s="86" t="s">
        <v>555</v>
      </c>
      <c r="B4" s="87" t="s">
        <v>556</v>
      </c>
      <c r="C4" s="86" t="s">
        <v>555</v>
      </c>
      <c r="D4" s="87" t="s">
        <v>556</v>
      </c>
    </row>
    <row r="5" ht="22.5" customHeight="1" spans="1:4">
      <c r="A5" s="86"/>
      <c r="B5" s="87"/>
      <c r="C5" s="86"/>
      <c r="D5" s="87"/>
    </row>
    <row r="6" ht="33.75" customHeight="1" spans="1:4">
      <c r="A6" s="86"/>
      <c r="B6" s="87"/>
      <c r="C6" s="86"/>
      <c r="D6" s="87"/>
    </row>
    <row r="7" ht="59.25" customHeight="1" spans="1:4">
      <c r="A7" s="88" t="s">
        <v>557</v>
      </c>
      <c r="B7" s="89">
        <f>'2023年基金收入执行表'!C9</f>
        <v>60914</v>
      </c>
      <c r="C7" s="90" t="s">
        <v>558</v>
      </c>
      <c r="D7" s="91">
        <f>'2023年基金支出执行表 '!C44</f>
        <v>81438</v>
      </c>
    </row>
    <row r="8" ht="59.25" customHeight="1" spans="1:4">
      <c r="A8" s="92" t="s">
        <v>559</v>
      </c>
      <c r="B8" s="89">
        <v>2886</v>
      </c>
      <c r="C8" s="93" t="s">
        <v>560</v>
      </c>
      <c r="D8" s="94">
        <f>SUM(D9)</f>
        <v>48580</v>
      </c>
    </row>
    <row r="9" ht="59.25" customHeight="1" spans="1:4">
      <c r="A9" s="92" t="s">
        <v>361</v>
      </c>
      <c r="B9" s="89">
        <f>SUM(B10)</f>
        <v>54430</v>
      </c>
      <c r="C9" s="95" t="s">
        <v>561</v>
      </c>
      <c r="D9" s="96">
        <v>48580</v>
      </c>
    </row>
    <row r="10" ht="59.25" customHeight="1" spans="1:4">
      <c r="A10" s="97" t="s">
        <v>562</v>
      </c>
      <c r="B10" s="98">
        <v>54430</v>
      </c>
      <c r="C10" s="93" t="s">
        <v>355</v>
      </c>
      <c r="D10" s="93"/>
    </row>
    <row r="11" ht="59.25" customHeight="1" spans="1:4">
      <c r="A11" s="92" t="s">
        <v>563</v>
      </c>
      <c r="B11" s="89">
        <v>12767</v>
      </c>
      <c r="C11" s="90" t="s">
        <v>564</v>
      </c>
      <c r="D11" s="90"/>
    </row>
    <row r="12" ht="59.25" customHeight="1" spans="1:4">
      <c r="A12" s="92" t="s">
        <v>565</v>
      </c>
      <c r="B12" s="89">
        <f>SUM(B13)</f>
        <v>0</v>
      </c>
      <c r="C12" s="90" t="s">
        <v>566</v>
      </c>
      <c r="D12" s="99">
        <f>B14-D7-D8-D10-D11</f>
        <v>979</v>
      </c>
    </row>
    <row r="13" ht="59.25" customHeight="1" spans="1:4">
      <c r="A13" s="97" t="s">
        <v>567</v>
      </c>
      <c r="B13" s="98"/>
      <c r="C13" s="90"/>
      <c r="D13" s="100"/>
    </row>
    <row r="14" s="80" customFormat="1" ht="54.75" customHeight="1" spans="1:4">
      <c r="A14" s="101" t="s">
        <v>568</v>
      </c>
      <c r="B14" s="102">
        <f>SUM(B7,B8,B9,B11,B12)</f>
        <v>130997</v>
      </c>
      <c r="C14" s="103" t="s">
        <v>569</v>
      </c>
      <c r="D14" s="99">
        <f>SUM(D7,D8,D10,D11,D12)</f>
        <v>130997</v>
      </c>
    </row>
  </sheetData>
  <mergeCells count="6">
    <mergeCell ref="A2:D2"/>
    <mergeCell ref="A3:D3"/>
    <mergeCell ref="A4:A6"/>
    <mergeCell ref="B4:B6"/>
    <mergeCell ref="C4:C6"/>
    <mergeCell ref="D4:D6"/>
  </mergeCells>
  <printOptions horizontalCentered="1"/>
  <pageMargins left="0.78740157480315" right="0.78740157480315" top="0.78740157480315" bottom="0.78740157480315" header="0" footer="0"/>
  <pageSetup paperSize="9" scale="76" orientation="portrait" blackAndWhite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zoomScale="90" zoomScaleNormal="90" topLeftCell="A4" workbookViewId="0">
      <selection activeCell="F31" sqref="F31"/>
    </sheetView>
  </sheetViews>
  <sheetFormatPr defaultColWidth="39.25" defaultRowHeight="15.75" outlineLevelCol="3"/>
  <cols>
    <col min="1" max="1" width="46" style="63" customWidth="1"/>
    <col min="2" max="2" width="36" style="64" customWidth="1"/>
    <col min="3" max="3" width="10.875" style="63" customWidth="1"/>
    <col min="4" max="16384" width="39.25" style="63"/>
  </cols>
  <sheetData>
    <row r="1" s="62" customFormat="1" ht="24" customHeight="1" spans="1:2">
      <c r="A1" s="65"/>
      <c r="B1" s="66"/>
    </row>
    <row r="2" ht="47.25" customHeight="1" spans="1:2">
      <c r="A2" s="67" t="s">
        <v>570</v>
      </c>
      <c r="B2" s="67"/>
    </row>
    <row r="3" ht="24.75" customHeight="1" spans="1:2">
      <c r="A3" s="68"/>
      <c r="B3" s="69" t="s">
        <v>350</v>
      </c>
    </row>
    <row r="4" ht="36.6" customHeight="1" spans="1:2">
      <c r="A4" s="70" t="s">
        <v>571</v>
      </c>
      <c r="B4" s="71" t="s">
        <v>572</v>
      </c>
    </row>
    <row r="5" ht="36.6" customHeight="1" spans="1:2">
      <c r="A5" s="72" t="s">
        <v>573</v>
      </c>
      <c r="B5" s="73">
        <f>B6</f>
        <v>2886.2445</v>
      </c>
    </row>
    <row r="6" ht="36.6" customHeight="1" spans="1:2">
      <c r="A6" s="74" t="s">
        <v>574</v>
      </c>
      <c r="B6" s="73">
        <f>SUM(B7:B14)</f>
        <v>2886.2445</v>
      </c>
    </row>
    <row r="7" ht="43.5" customHeight="1" spans="1:2">
      <c r="A7" s="75" t="s">
        <v>575</v>
      </c>
      <c r="B7" s="76"/>
    </row>
    <row r="8" ht="43.5" customHeight="1" spans="1:2">
      <c r="A8" s="75" t="s">
        <v>576</v>
      </c>
      <c r="B8" s="76">
        <v>740.75</v>
      </c>
    </row>
    <row r="9" ht="43.5" customHeight="1" spans="1:2">
      <c r="A9" s="75" t="s">
        <v>577</v>
      </c>
      <c r="B9" s="77"/>
    </row>
    <row r="10" ht="43.5" customHeight="1" spans="1:2">
      <c r="A10" s="75" t="s">
        <v>578</v>
      </c>
      <c r="B10" s="76">
        <v>469.6</v>
      </c>
    </row>
    <row r="11" ht="43.5" customHeight="1" spans="1:2">
      <c r="A11" s="75" t="s">
        <v>579</v>
      </c>
      <c r="B11" s="76"/>
    </row>
    <row r="12" ht="43.5" customHeight="1" spans="1:2">
      <c r="A12" s="75" t="s">
        <v>580</v>
      </c>
      <c r="B12" s="78">
        <v>1067.2</v>
      </c>
    </row>
    <row r="13" ht="43.5" customHeight="1" spans="1:2">
      <c r="A13" s="75" t="s">
        <v>581</v>
      </c>
      <c r="B13" s="77"/>
    </row>
    <row r="14" ht="43.5" customHeight="1" spans="1:4">
      <c r="A14" s="75" t="s">
        <v>582</v>
      </c>
      <c r="B14" s="78">
        <v>608.6945</v>
      </c>
      <c r="D14" s="79"/>
    </row>
  </sheetData>
  <mergeCells count="1">
    <mergeCell ref="A2:B2"/>
  </mergeCells>
  <printOptions horizontalCentered="1"/>
  <pageMargins left="0.78740157480315" right="0.78740157480315" top="0.78740157480315" bottom="0.78740157480315" header="0.590551181102362" footer="0.15748031496063"/>
  <pageSetup paperSize="9" firstPageNumber="126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opLeftCell="A5" workbookViewId="0">
      <selection activeCell="F31" sqref="F31"/>
    </sheetView>
  </sheetViews>
  <sheetFormatPr defaultColWidth="48.375" defaultRowHeight="15" outlineLevelCol="3"/>
  <cols>
    <col min="1" max="1" width="48.375" style="26"/>
    <col min="2" max="2" width="36.25" style="49" customWidth="1"/>
    <col min="3" max="16384" width="48.375" style="26"/>
  </cols>
  <sheetData>
    <row r="1" s="48" customFormat="1" ht="24" customHeight="1" spans="1:2">
      <c r="A1" s="27"/>
      <c r="B1" s="50"/>
    </row>
    <row r="2" s="26" customFormat="1" ht="52.9" customHeight="1" spans="1:2">
      <c r="A2" s="28" t="s">
        <v>583</v>
      </c>
      <c r="B2" s="28"/>
    </row>
    <row r="3" s="26" customFormat="1" ht="31.15" customHeight="1" spans="1:2">
      <c r="A3" s="51"/>
      <c r="B3" s="30" t="s">
        <v>494</v>
      </c>
    </row>
    <row r="4" s="26" customFormat="1" ht="83.25" customHeight="1" spans="1:2">
      <c r="A4" s="52" t="s">
        <v>495</v>
      </c>
      <c r="B4" s="53" t="s">
        <v>496</v>
      </c>
    </row>
    <row r="5" s="26" customFormat="1" ht="97.5" customHeight="1" spans="1:2">
      <c r="A5" s="54" t="s">
        <v>584</v>
      </c>
      <c r="B5" s="55">
        <v>236490</v>
      </c>
    </row>
    <row r="6" s="26" customFormat="1" ht="97.5" customHeight="1" spans="1:2">
      <c r="A6" s="54" t="s">
        <v>585</v>
      </c>
      <c r="B6" s="55">
        <v>54430</v>
      </c>
    </row>
    <row r="7" s="26" customFormat="1" ht="97.5" customHeight="1" spans="1:2">
      <c r="A7" s="54" t="s">
        <v>586</v>
      </c>
      <c r="B7" s="55">
        <v>48580</v>
      </c>
    </row>
    <row r="8" s="26" customFormat="1" ht="97.5" customHeight="1" spans="1:2">
      <c r="A8" s="56" t="s">
        <v>587</v>
      </c>
      <c r="B8" s="57">
        <v>4550</v>
      </c>
    </row>
    <row r="9" s="26" customFormat="1" ht="97.5" customHeight="1" spans="1:2">
      <c r="A9" s="54" t="s">
        <v>588</v>
      </c>
      <c r="B9" s="58">
        <v>242340</v>
      </c>
    </row>
    <row r="10" s="26" customFormat="1" ht="15.75" spans="1:2">
      <c r="A10" s="47" t="s">
        <v>502</v>
      </c>
      <c r="B10" s="59"/>
    </row>
    <row r="11" s="26" customFormat="1" ht="15.75" spans="1:2">
      <c r="A11" s="60"/>
      <c r="B11" s="59"/>
    </row>
    <row r="12" s="26" customFormat="1" ht="15.75" spans="1:4">
      <c r="A12" s="61"/>
      <c r="B12" s="59"/>
      <c r="D12" s="26" t="s">
        <v>589</v>
      </c>
    </row>
    <row r="13" s="26" customFormat="1" spans="2:2">
      <c r="B13" s="49"/>
    </row>
    <row r="14" s="26" customFormat="1" spans="2:2">
      <c r="B14" s="49"/>
    </row>
  </sheetData>
  <mergeCells count="1">
    <mergeCell ref="A2:B2"/>
  </mergeCells>
  <printOptions horizontalCentered="1"/>
  <pageMargins left="0.78740157480315" right="0.78740157480315" top="0.78740157480315" bottom="0.78740157480315" header="0.590551181102362" footer="0.15748031496063"/>
  <pageSetup paperSize="9" firstPageNumber="126" orientation="portrait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zoomScale="85" zoomScaleNormal="85" topLeftCell="A5" workbookViewId="0">
      <selection activeCell="F31" sqref="F31"/>
    </sheetView>
  </sheetViews>
  <sheetFormatPr defaultColWidth="36.625" defaultRowHeight="15" outlineLevelCol="1"/>
  <cols>
    <col min="1" max="1" width="64.5" style="26" customWidth="1"/>
    <col min="2" max="2" width="36.625" style="37"/>
    <col min="3" max="16384" width="36.625" style="26"/>
  </cols>
  <sheetData>
    <row r="1" s="26" customFormat="1" ht="18.75" spans="1:2">
      <c r="A1" s="27"/>
      <c r="B1" s="37"/>
    </row>
    <row r="2" s="26" customFormat="1" ht="48" customHeight="1" spans="1:2">
      <c r="A2" s="38" t="s">
        <v>590</v>
      </c>
      <c r="B2" s="38"/>
    </row>
    <row r="3" s="26" customFormat="1" ht="29.45" customHeight="1" spans="1:2">
      <c r="A3" s="39"/>
      <c r="B3" s="40" t="s">
        <v>494</v>
      </c>
    </row>
    <row r="4" s="26" customFormat="1" ht="112.15" customHeight="1" spans="1:2">
      <c r="A4" s="41" t="s">
        <v>591</v>
      </c>
      <c r="B4" s="42" t="s">
        <v>592</v>
      </c>
    </row>
    <row r="5" s="26" customFormat="1" ht="112.15" customHeight="1" spans="1:2">
      <c r="A5" s="43" t="s">
        <v>593</v>
      </c>
      <c r="B5" s="44">
        <v>388098</v>
      </c>
    </row>
    <row r="6" s="26" customFormat="1" ht="112.15" customHeight="1" spans="1:2">
      <c r="A6" s="43" t="s">
        <v>594</v>
      </c>
      <c r="B6" s="44">
        <v>91743</v>
      </c>
    </row>
    <row r="7" s="26" customFormat="1" ht="112.15" customHeight="1" spans="1:2">
      <c r="A7" s="43" t="s">
        <v>595</v>
      </c>
      <c r="B7" s="44">
        <v>81987</v>
      </c>
    </row>
    <row r="8" s="26" customFormat="1" ht="112.15" customHeight="1" spans="1:2">
      <c r="A8" s="45" t="s">
        <v>596</v>
      </c>
      <c r="B8" s="46">
        <v>4708</v>
      </c>
    </row>
    <row r="9" s="26" customFormat="1" ht="112.15" customHeight="1" spans="1:2">
      <c r="A9" s="43" t="s">
        <v>597</v>
      </c>
      <c r="B9" s="44">
        <v>397854</v>
      </c>
    </row>
    <row r="10" s="26" customFormat="1" ht="23.25" customHeight="1" spans="1:2">
      <c r="A10" s="47" t="s">
        <v>502</v>
      </c>
      <c r="B10" s="37"/>
    </row>
  </sheetData>
  <mergeCells count="1">
    <mergeCell ref="A2:B2"/>
  </mergeCells>
  <printOptions horizontalCentered="1"/>
  <pageMargins left="0.78740157480315" right="0.78740157480315" top="0.78740157480315" bottom="0.78740157480315" header="0.590551181102362" footer="0.15748031496063"/>
  <pageSetup paperSize="9" scale="86" firstPageNumber="135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workbookViewId="0">
      <selection activeCell="F31" sqref="F31"/>
    </sheetView>
  </sheetViews>
  <sheetFormatPr defaultColWidth="47.625" defaultRowHeight="15" outlineLevelCol="1"/>
  <cols>
    <col min="1" max="1" width="47.625" style="26"/>
    <col min="2" max="2" width="42.5" style="26" customWidth="1"/>
    <col min="3" max="16384" width="47.625" style="26"/>
  </cols>
  <sheetData>
    <row r="1" s="26" customFormat="1" ht="28.9" customHeight="1" spans="1:1">
      <c r="A1" s="27"/>
    </row>
    <row r="2" s="26" customFormat="1" ht="29.45" customHeight="1" spans="1:2">
      <c r="A2" s="28" t="s">
        <v>598</v>
      </c>
      <c r="B2" s="28"/>
    </row>
    <row r="3" s="26" customFormat="1" ht="31.9" customHeight="1" spans="1:2">
      <c r="A3" s="29" t="s">
        <v>599</v>
      </c>
      <c r="B3" s="30" t="s">
        <v>494</v>
      </c>
    </row>
    <row r="4" s="26" customFormat="1" ht="29.45" customHeight="1" spans="1:2">
      <c r="A4" s="31" t="s">
        <v>600</v>
      </c>
      <c r="B4" s="31" t="s">
        <v>601</v>
      </c>
    </row>
    <row r="5" s="26" customFormat="1" ht="30.6" customHeight="1" spans="1:2">
      <c r="A5" s="32" t="s">
        <v>602</v>
      </c>
      <c r="B5" s="33">
        <v>415168</v>
      </c>
    </row>
    <row r="6" s="26" customFormat="1" ht="30.6" customHeight="1" spans="1:2">
      <c r="A6" s="32" t="s">
        <v>603</v>
      </c>
      <c r="B6" s="34">
        <v>165198</v>
      </c>
    </row>
    <row r="7" s="26" customFormat="1" ht="30.6" customHeight="1" spans="1:2">
      <c r="A7" s="32" t="s">
        <v>604</v>
      </c>
      <c r="B7" s="34">
        <v>249970</v>
      </c>
    </row>
    <row r="8" s="26" customFormat="1" ht="30.6" customHeight="1" spans="1:2">
      <c r="A8" s="32"/>
      <c r="B8" s="33"/>
    </row>
    <row r="9" s="26" customFormat="1" ht="30.6" customHeight="1" spans="1:2">
      <c r="A9" s="32"/>
      <c r="B9" s="33"/>
    </row>
    <row r="10" s="26" customFormat="1" ht="30.6" customHeight="1" spans="1:2">
      <c r="A10" s="35" t="s">
        <v>605</v>
      </c>
      <c r="B10" s="36">
        <v>415168</v>
      </c>
    </row>
  </sheetData>
  <mergeCells count="1">
    <mergeCell ref="A2:B2"/>
  </mergeCells>
  <printOptions horizontalCentered="1"/>
  <pageMargins left="0.78740157480315" right="0.78740157480315" top="0.78740157480315" bottom="0.78740157480315" header="0.590551181102362" footer="0.15748031496063"/>
  <pageSetup paperSize="9" scale="96" firstPageNumber="135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5"/>
  <sheetViews>
    <sheetView showZeros="0" topLeftCell="A4" workbookViewId="0">
      <selection activeCell="F31" sqref="F31"/>
    </sheetView>
  </sheetViews>
  <sheetFormatPr defaultColWidth="9" defaultRowHeight="15" outlineLevelCol="3"/>
  <cols>
    <col min="1" max="1" width="27.875" style="2" customWidth="1"/>
    <col min="2" max="2" width="15.25" style="2" customWidth="1"/>
    <col min="3" max="3" width="29.625" style="2" customWidth="1"/>
    <col min="4" max="4" width="15.25" style="2" customWidth="1"/>
    <col min="5" max="16384" width="9" style="2"/>
  </cols>
  <sheetData>
    <row r="1" s="1" customFormat="1" ht="18.75" spans="1:1">
      <c r="A1" s="3"/>
    </row>
    <row r="2" ht="41.25" customHeight="1" spans="1:4">
      <c r="A2" s="4" t="s">
        <v>606</v>
      </c>
      <c r="B2" s="4"/>
      <c r="C2" s="4"/>
      <c r="D2" s="4"/>
    </row>
    <row r="3" ht="24" customHeight="1" spans="1:4">
      <c r="A3" s="1"/>
      <c r="B3" s="5"/>
      <c r="C3" s="6"/>
      <c r="D3" s="7" t="s">
        <v>1</v>
      </c>
    </row>
    <row r="4" ht="49.5" customHeight="1" spans="1:4">
      <c r="A4" s="8" t="s">
        <v>607</v>
      </c>
      <c r="B4" s="9" t="s">
        <v>608</v>
      </c>
      <c r="C4" s="10" t="s">
        <v>607</v>
      </c>
      <c r="D4" s="9" t="s">
        <v>608</v>
      </c>
    </row>
    <row r="5" ht="35.1" customHeight="1" spans="1:4">
      <c r="A5" s="11" t="s">
        <v>609</v>
      </c>
      <c r="B5" s="12">
        <v>1200</v>
      </c>
      <c r="C5" s="13" t="s">
        <v>610</v>
      </c>
      <c r="D5" s="10">
        <v>370</v>
      </c>
    </row>
    <row r="6" ht="35.1" customHeight="1" spans="1:4">
      <c r="A6" s="11" t="s">
        <v>611</v>
      </c>
      <c r="B6" s="14"/>
      <c r="C6" s="13" t="s">
        <v>612</v>
      </c>
      <c r="D6" s="15"/>
    </row>
    <row r="7" ht="35.1" customHeight="1" spans="1:4">
      <c r="A7" s="11" t="s">
        <v>613</v>
      </c>
      <c r="B7" s="14"/>
      <c r="C7" s="16" t="s">
        <v>614</v>
      </c>
      <c r="D7" s="15"/>
    </row>
    <row r="8" ht="35.1" customHeight="1" spans="1:4">
      <c r="A8" s="11" t="s">
        <v>615</v>
      </c>
      <c r="B8" s="14"/>
      <c r="C8" s="16" t="s">
        <v>616</v>
      </c>
      <c r="D8" s="17"/>
    </row>
    <row r="9" ht="35.1" customHeight="1" spans="1:4">
      <c r="A9" s="11" t="s">
        <v>617</v>
      </c>
      <c r="B9" s="14"/>
      <c r="C9" s="18" t="s">
        <v>618</v>
      </c>
      <c r="D9" s="17"/>
    </row>
    <row r="10" ht="35.1" customHeight="1" spans="1:4">
      <c r="A10" s="19"/>
      <c r="B10" s="17"/>
      <c r="C10" s="20"/>
      <c r="D10" s="17"/>
    </row>
    <row r="11" ht="35.1" customHeight="1" spans="1:4">
      <c r="A11" s="21" t="s">
        <v>619</v>
      </c>
      <c r="B11" s="12">
        <f>SUM(B5:B9)</f>
        <v>1200</v>
      </c>
      <c r="C11" s="22" t="s">
        <v>620</v>
      </c>
      <c r="D11" s="12">
        <f>SUM(D5:D9)</f>
        <v>370</v>
      </c>
    </row>
    <row r="12" ht="35.1" customHeight="1" spans="1:4">
      <c r="A12" s="23" t="s">
        <v>621</v>
      </c>
      <c r="B12" s="12">
        <v>370</v>
      </c>
      <c r="C12" s="23" t="s">
        <v>622</v>
      </c>
      <c r="D12" s="12">
        <v>1200</v>
      </c>
    </row>
    <row r="13" ht="35.1" customHeight="1" spans="1:4">
      <c r="A13" s="23"/>
      <c r="B13" s="14"/>
      <c r="C13" s="23"/>
      <c r="D13" s="12"/>
    </row>
    <row r="14" ht="35.1" customHeight="1" spans="1:4">
      <c r="A14" s="24" t="s">
        <v>623</v>
      </c>
      <c r="B14" s="12">
        <f>SUM(B11:B12)</f>
        <v>1570</v>
      </c>
      <c r="C14" s="24" t="s">
        <v>624</v>
      </c>
      <c r="D14" s="12">
        <f>SUM(D11:D13)</f>
        <v>1570</v>
      </c>
    </row>
    <row r="15" ht="33.75" customHeight="1" spans="1:4">
      <c r="A15" s="25"/>
      <c r="B15" s="25"/>
      <c r="C15" s="25"/>
      <c r="D15" s="25"/>
    </row>
  </sheetData>
  <mergeCells count="2">
    <mergeCell ref="A2:D2"/>
    <mergeCell ref="A15:D15"/>
  </mergeCells>
  <printOptions horizontalCentered="1"/>
  <pageMargins left="0.78740157480315" right="0.78740157480315" top="0.78740157480315" bottom="0.78740157480315" header="0.590551181102362" footer="0.31496062992126"/>
  <pageSetup paperSize="9" scale="9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3"/>
  <sheetViews>
    <sheetView showZeros="0" workbookViewId="0">
      <pane xSplit="2" ySplit="5" topLeftCell="C377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8.75" outlineLevelCol="5"/>
  <cols>
    <col min="1" max="1" width="9.125" style="110" hidden="1" customWidth="1"/>
    <col min="2" max="2" width="53.875" style="110" customWidth="1"/>
    <col min="3" max="3" width="35" style="214" customWidth="1"/>
    <col min="4" max="4" width="10.5" style="110" customWidth="1"/>
    <col min="5" max="5" width="20.625" style="110" customWidth="1"/>
    <col min="6" max="6" width="21.5" style="110" customWidth="1"/>
    <col min="7" max="16384" width="9" style="110"/>
  </cols>
  <sheetData>
    <row r="1" s="83" customFormat="1" ht="29.25" customHeight="1" spans="3:3">
      <c r="C1" s="215"/>
    </row>
    <row r="2" s="104" customFormat="1" ht="39.75" customHeight="1" spans="2:3">
      <c r="B2" s="112" t="s">
        <v>39</v>
      </c>
      <c r="C2" s="216"/>
    </row>
    <row r="3" ht="28.5" customHeight="1" spans="2:3">
      <c r="B3" s="217"/>
      <c r="C3" s="218" t="s">
        <v>1</v>
      </c>
    </row>
    <row r="4" s="105" customFormat="1" ht="20.25" customHeight="1" spans="1:3">
      <c r="A4" s="219" t="s">
        <v>40</v>
      </c>
      <c r="B4" s="116" t="s">
        <v>41</v>
      </c>
      <c r="C4" s="220" t="s">
        <v>4</v>
      </c>
    </row>
    <row r="5" s="105" customFormat="1" ht="20.25" customHeight="1" spans="1:3">
      <c r="A5" s="219"/>
      <c r="B5" s="119"/>
      <c r="C5" s="221"/>
    </row>
    <row r="6" s="212" customFormat="1" ht="19.5" customHeight="1" spans="1:3">
      <c r="A6" s="222">
        <v>201</v>
      </c>
      <c r="B6" s="223" t="s">
        <v>42</v>
      </c>
      <c r="C6" s="224">
        <f>C7+C14+C22+C30+C35+C40+C46+C48+C54+C58+C63+C69+C72+C75+C80+C85+C90+C95+C99+C103</f>
        <v>25009</v>
      </c>
    </row>
    <row r="7" s="212" customFormat="1" ht="19.5" customHeight="1" spans="1:3">
      <c r="A7" s="222">
        <v>20101</v>
      </c>
      <c r="B7" s="223" t="s">
        <v>43</v>
      </c>
      <c r="C7" s="225">
        <f>SUM(C8:C13)</f>
        <v>1012</v>
      </c>
    </row>
    <row r="8" s="213" customFormat="1" ht="19.5" customHeight="1" spans="1:3">
      <c r="A8" s="222">
        <v>2010101</v>
      </c>
      <c r="B8" s="226" t="s">
        <v>44</v>
      </c>
      <c r="C8" s="227">
        <v>826</v>
      </c>
    </row>
    <row r="9" s="213" customFormat="1" ht="19.5" customHeight="1" spans="1:3">
      <c r="A9" s="222">
        <v>2010102</v>
      </c>
      <c r="B9" s="226" t="s">
        <v>45</v>
      </c>
      <c r="C9" s="227">
        <v>22</v>
      </c>
    </row>
    <row r="10" s="213" customFormat="1" ht="19.5" customHeight="1" spans="1:3">
      <c r="A10" s="222">
        <v>2010104</v>
      </c>
      <c r="B10" s="226" t="s">
        <v>46</v>
      </c>
      <c r="C10" s="227">
        <v>69</v>
      </c>
    </row>
    <row r="11" s="213" customFormat="1" ht="19.5" customHeight="1" spans="1:3">
      <c r="A11" s="222">
        <v>2010107</v>
      </c>
      <c r="B11" s="226" t="s">
        <v>47</v>
      </c>
      <c r="C11" s="227">
        <v>21</v>
      </c>
    </row>
    <row r="12" s="213" customFormat="1" ht="19.5" customHeight="1" spans="1:3">
      <c r="A12" s="222">
        <v>2010108</v>
      </c>
      <c r="B12" s="226" t="s">
        <v>48</v>
      </c>
      <c r="C12" s="227">
        <v>48</v>
      </c>
    </row>
    <row r="13" s="213" customFormat="1" ht="19.5" customHeight="1" spans="1:3">
      <c r="A13" s="222">
        <v>2010150</v>
      </c>
      <c r="B13" s="226" t="s">
        <v>49</v>
      </c>
      <c r="C13" s="227">
        <v>26</v>
      </c>
    </row>
    <row r="14" s="213" customFormat="1" ht="19.5" customHeight="1" spans="1:3">
      <c r="A14" s="222">
        <v>20102</v>
      </c>
      <c r="B14" s="223" t="s">
        <v>50</v>
      </c>
      <c r="C14" s="224">
        <f>SUM(C15:C21)</f>
        <v>625</v>
      </c>
    </row>
    <row r="15" s="213" customFormat="1" ht="19.5" customHeight="1" spans="1:3">
      <c r="A15" s="222">
        <v>2010201</v>
      </c>
      <c r="B15" s="226" t="s">
        <v>44</v>
      </c>
      <c r="C15" s="227">
        <v>445</v>
      </c>
    </row>
    <row r="16" ht="19.5" customHeight="1" spans="1:3">
      <c r="A16" s="222">
        <v>2010202</v>
      </c>
      <c r="B16" s="226" t="s">
        <v>45</v>
      </c>
      <c r="C16" s="227">
        <v>56</v>
      </c>
    </row>
    <row r="17" ht="19.5" customHeight="1" spans="1:3">
      <c r="A17" s="222">
        <v>2010204</v>
      </c>
      <c r="B17" s="226" t="s">
        <v>51</v>
      </c>
      <c r="C17" s="227">
        <v>35</v>
      </c>
    </row>
    <row r="18" ht="19.5" customHeight="1" spans="1:3">
      <c r="A18" s="222">
        <v>2010205</v>
      </c>
      <c r="B18" s="226" t="s">
        <v>52</v>
      </c>
      <c r="C18" s="227">
        <v>28</v>
      </c>
    </row>
    <row r="19" ht="19.5" customHeight="1" spans="1:3">
      <c r="A19" s="222">
        <v>2010206</v>
      </c>
      <c r="B19" s="226" t="s">
        <v>53</v>
      </c>
      <c r="C19" s="227">
        <v>3</v>
      </c>
    </row>
    <row r="20" ht="19.5" customHeight="1" spans="1:3">
      <c r="A20" s="222">
        <v>2010250</v>
      </c>
      <c r="B20" s="226" t="s">
        <v>49</v>
      </c>
      <c r="C20" s="227">
        <v>56</v>
      </c>
    </row>
    <row r="21" s="135" customFormat="1" ht="19.5" customHeight="1" spans="1:3">
      <c r="A21" s="222"/>
      <c r="B21" s="226" t="s">
        <v>54</v>
      </c>
      <c r="C21" s="227">
        <v>2</v>
      </c>
    </row>
    <row r="22" s="109" customFormat="1" ht="19.5" customHeight="1" spans="1:3">
      <c r="A22" s="222">
        <v>20103</v>
      </c>
      <c r="B22" s="223" t="s">
        <v>55</v>
      </c>
      <c r="C22" s="224">
        <f>SUM(C23:C29)</f>
        <v>8839</v>
      </c>
    </row>
    <row r="23" ht="19.5" customHeight="1" spans="1:3">
      <c r="A23" s="222">
        <v>2010301</v>
      </c>
      <c r="B23" s="226" t="s">
        <v>44</v>
      </c>
      <c r="C23" s="227">
        <v>4488</v>
      </c>
    </row>
    <row r="24" ht="19.5" customHeight="1" spans="1:3">
      <c r="A24" s="222">
        <v>2010302</v>
      </c>
      <c r="B24" s="226" t="s">
        <v>45</v>
      </c>
      <c r="C24" s="227">
        <v>205</v>
      </c>
    </row>
    <row r="25" ht="19.5" customHeight="1" spans="1:3">
      <c r="A25" s="222">
        <v>2010303</v>
      </c>
      <c r="B25" s="226" t="s">
        <v>56</v>
      </c>
      <c r="C25" s="227">
        <v>1251</v>
      </c>
    </row>
    <row r="26" ht="19.5" customHeight="1" spans="1:3">
      <c r="A26" s="222">
        <v>2010305</v>
      </c>
      <c r="B26" s="226" t="s">
        <v>57</v>
      </c>
      <c r="C26" s="227">
        <v>2</v>
      </c>
    </row>
    <row r="27" ht="19.5" customHeight="1" spans="1:3">
      <c r="A27" s="222">
        <v>2010308</v>
      </c>
      <c r="B27" s="226" t="s">
        <v>58</v>
      </c>
      <c r="C27" s="227">
        <v>79</v>
      </c>
    </row>
    <row r="28" ht="19.5" customHeight="1" spans="1:3">
      <c r="A28" s="222">
        <v>2010350</v>
      </c>
      <c r="B28" s="226" t="s">
        <v>49</v>
      </c>
      <c r="C28" s="227">
        <v>1311</v>
      </c>
    </row>
    <row r="29" s="109" customFormat="1" ht="19.5" customHeight="1" spans="1:3">
      <c r="A29" s="222">
        <v>2010399</v>
      </c>
      <c r="B29" s="226" t="s">
        <v>59</v>
      </c>
      <c r="C29" s="227">
        <v>1503</v>
      </c>
    </row>
    <row r="30" ht="19.5" customHeight="1" spans="1:3">
      <c r="A30" s="222">
        <v>20104</v>
      </c>
      <c r="B30" s="223" t="s">
        <v>60</v>
      </c>
      <c r="C30" s="224">
        <f>SUM(C31:C34)</f>
        <v>590</v>
      </c>
    </row>
    <row r="31" ht="19.5" customHeight="1" spans="1:3">
      <c r="A31" s="222">
        <v>2010401</v>
      </c>
      <c r="B31" s="226" t="s">
        <v>44</v>
      </c>
      <c r="C31" s="227">
        <v>304</v>
      </c>
    </row>
    <row r="32" ht="19.5" customHeight="1" spans="1:3">
      <c r="A32" s="222">
        <v>2010402</v>
      </c>
      <c r="B32" s="226" t="s">
        <v>45</v>
      </c>
      <c r="C32" s="227">
        <v>2</v>
      </c>
    </row>
    <row r="33" ht="19.5" customHeight="1" spans="1:3">
      <c r="A33" s="222">
        <v>2010450</v>
      </c>
      <c r="B33" s="226" t="s">
        <v>49</v>
      </c>
      <c r="C33" s="227">
        <v>225</v>
      </c>
    </row>
    <row r="34" s="109" customFormat="1" ht="19.5" customHeight="1" spans="1:3">
      <c r="A34" s="222">
        <v>2010499</v>
      </c>
      <c r="B34" s="226" t="s">
        <v>61</v>
      </c>
      <c r="C34" s="227">
        <v>59</v>
      </c>
    </row>
    <row r="35" ht="19.5" customHeight="1" spans="1:3">
      <c r="A35" s="222">
        <v>20105</v>
      </c>
      <c r="B35" s="223" t="s">
        <v>62</v>
      </c>
      <c r="C35" s="224">
        <f>SUM(C36:C39)</f>
        <v>493</v>
      </c>
    </row>
    <row r="36" ht="19.5" customHeight="1" spans="1:3">
      <c r="A36" s="222">
        <v>2010501</v>
      </c>
      <c r="B36" s="226" t="s">
        <v>44</v>
      </c>
      <c r="C36" s="227">
        <v>194</v>
      </c>
    </row>
    <row r="37" ht="19.5" customHeight="1" spans="1:3">
      <c r="A37" s="222">
        <v>2010505</v>
      </c>
      <c r="B37" s="226" t="s">
        <v>63</v>
      </c>
      <c r="C37" s="227">
        <v>62</v>
      </c>
    </row>
    <row r="38" ht="19.5" customHeight="1" spans="1:3">
      <c r="A38" s="222">
        <v>2010506</v>
      </c>
      <c r="B38" s="226" t="s">
        <v>64</v>
      </c>
      <c r="C38" s="227">
        <v>69</v>
      </c>
    </row>
    <row r="39" ht="19.5" customHeight="1" spans="1:3">
      <c r="A39" s="222">
        <v>2010550</v>
      </c>
      <c r="B39" s="226" t="s">
        <v>49</v>
      </c>
      <c r="C39" s="227">
        <v>168</v>
      </c>
    </row>
    <row r="40" ht="19.5" customHeight="1" spans="1:3">
      <c r="A40" s="222">
        <v>20106</v>
      </c>
      <c r="B40" s="223" t="s">
        <v>65</v>
      </c>
      <c r="C40" s="224">
        <f>SUM(C41:C45)</f>
        <v>1299</v>
      </c>
    </row>
    <row r="41" s="109" customFormat="1" ht="19.5" customHeight="1" spans="1:3">
      <c r="A41" s="222">
        <v>2010601</v>
      </c>
      <c r="B41" s="226" t="s">
        <v>44</v>
      </c>
      <c r="C41" s="227">
        <v>561</v>
      </c>
    </row>
    <row r="42" ht="19.5" customHeight="1" spans="1:3">
      <c r="A42" s="222">
        <v>2010602</v>
      </c>
      <c r="B42" s="226" t="s">
        <v>45</v>
      </c>
      <c r="C42" s="227">
        <v>1</v>
      </c>
    </row>
    <row r="43" ht="19.5" customHeight="1" spans="1:3">
      <c r="A43" s="222">
        <v>2010608</v>
      </c>
      <c r="B43" s="226" t="s">
        <v>66</v>
      </c>
      <c r="C43" s="227">
        <v>103</v>
      </c>
    </row>
    <row r="44" ht="19.5" customHeight="1" spans="1:3">
      <c r="A44" s="222">
        <v>2010650</v>
      </c>
      <c r="B44" s="226" t="s">
        <v>67</v>
      </c>
      <c r="C44" s="227">
        <v>156</v>
      </c>
    </row>
    <row r="45" ht="19.5" customHeight="1" spans="1:3">
      <c r="A45" s="222">
        <v>2010699</v>
      </c>
      <c r="B45" s="226" t="s">
        <v>49</v>
      </c>
      <c r="C45" s="227">
        <v>478</v>
      </c>
    </row>
    <row r="46" ht="19.5" customHeight="1" spans="1:3">
      <c r="A46" s="222">
        <v>2010799</v>
      </c>
      <c r="B46" s="223" t="s">
        <v>68</v>
      </c>
      <c r="C46" s="224">
        <f>SUM(C47)</f>
        <v>622</v>
      </c>
    </row>
    <row r="47" s="109" customFormat="1" ht="19.5" customHeight="1" spans="1:3">
      <c r="A47" s="222">
        <v>20108</v>
      </c>
      <c r="B47" s="226" t="s">
        <v>69</v>
      </c>
      <c r="C47" s="227">
        <v>622</v>
      </c>
    </row>
    <row r="48" ht="19.5" customHeight="1" spans="1:3">
      <c r="A48" s="222">
        <v>2010801</v>
      </c>
      <c r="B48" s="223" t="s">
        <v>70</v>
      </c>
      <c r="C48" s="224">
        <f>SUM(C49:C53)</f>
        <v>245</v>
      </c>
    </row>
    <row r="49" s="109" customFormat="1" ht="19.5" customHeight="1" spans="1:3">
      <c r="A49" s="222">
        <v>2010804</v>
      </c>
      <c r="B49" s="226" t="s">
        <v>44</v>
      </c>
      <c r="C49" s="227">
        <v>180</v>
      </c>
    </row>
    <row r="50" s="110" customFormat="1" ht="19.5" customHeight="1" spans="1:3">
      <c r="A50" s="222">
        <v>2010806</v>
      </c>
      <c r="B50" s="226" t="s">
        <v>45</v>
      </c>
      <c r="C50" s="227">
        <v>4</v>
      </c>
    </row>
    <row r="51" ht="19.5" customHeight="1" spans="1:3">
      <c r="A51" s="222">
        <v>2010850</v>
      </c>
      <c r="B51" s="226" t="s">
        <v>71</v>
      </c>
      <c r="C51" s="227">
        <v>13</v>
      </c>
    </row>
    <row r="52" ht="19.5" customHeight="1" spans="1:3">
      <c r="A52" s="222">
        <v>20111</v>
      </c>
      <c r="B52" s="226" t="s">
        <v>66</v>
      </c>
      <c r="C52" s="227">
        <v>1</v>
      </c>
    </row>
    <row r="53" ht="19.5" customHeight="1" spans="1:3">
      <c r="A53" s="222">
        <v>2011101</v>
      </c>
      <c r="B53" s="226" t="s">
        <v>49</v>
      </c>
      <c r="C53" s="227">
        <v>47</v>
      </c>
    </row>
    <row r="54" s="109" customFormat="1" ht="19.5" customHeight="1" spans="1:3">
      <c r="A54" s="222">
        <v>2011102</v>
      </c>
      <c r="B54" s="223" t="s">
        <v>72</v>
      </c>
      <c r="C54" s="224">
        <f>SUM(C55:C57)</f>
        <v>770</v>
      </c>
    </row>
    <row r="55" ht="19.5" customHeight="1" spans="1:3">
      <c r="A55" s="222">
        <v>2011150</v>
      </c>
      <c r="B55" s="226" t="s">
        <v>44</v>
      </c>
      <c r="C55" s="227">
        <v>597</v>
      </c>
    </row>
    <row r="56" ht="19.5" customHeight="1" spans="1:3">
      <c r="A56" s="222">
        <v>20113</v>
      </c>
      <c r="B56" s="226" t="s">
        <v>49</v>
      </c>
      <c r="C56" s="227">
        <v>47</v>
      </c>
    </row>
    <row r="57" ht="19.5" customHeight="1" spans="1:3">
      <c r="A57" s="222">
        <v>2011301</v>
      </c>
      <c r="B57" s="226" t="s">
        <v>73</v>
      </c>
      <c r="C57" s="227">
        <v>126</v>
      </c>
    </row>
    <row r="58" s="109" customFormat="1" ht="19.5" customHeight="1" spans="1:3">
      <c r="A58" s="222">
        <v>2011308</v>
      </c>
      <c r="B58" s="223" t="s">
        <v>74</v>
      </c>
      <c r="C58" s="224">
        <f>SUM(C59:C62)</f>
        <v>4071</v>
      </c>
    </row>
    <row r="59" ht="19.5" customHeight="1" spans="1:3">
      <c r="A59" s="222">
        <v>2011350</v>
      </c>
      <c r="B59" s="226" t="s">
        <v>44</v>
      </c>
      <c r="C59" s="227">
        <v>372</v>
      </c>
    </row>
    <row r="60" ht="19.5" customHeight="1" spans="1:3">
      <c r="A60" s="222">
        <v>20123</v>
      </c>
      <c r="B60" s="226" t="s">
        <v>45</v>
      </c>
      <c r="C60" s="227">
        <v>1</v>
      </c>
    </row>
    <row r="61" ht="19.5" customHeight="1" spans="1:3">
      <c r="A61" s="222">
        <v>20126</v>
      </c>
      <c r="B61" s="226" t="s">
        <v>75</v>
      </c>
      <c r="C61" s="227">
        <v>3270</v>
      </c>
    </row>
    <row r="62" ht="19.5" customHeight="1" spans="1:3">
      <c r="A62" s="222">
        <v>2012601</v>
      </c>
      <c r="B62" s="226" t="s">
        <v>49</v>
      </c>
      <c r="C62" s="227">
        <v>428</v>
      </c>
    </row>
    <row r="63" ht="19.5" customHeight="1" spans="1:3">
      <c r="A63" s="222">
        <v>20129</v>
      </c>
      <c r="B63" s="223" t="s">
        <v>76</v>
      </c>
      <c r="C63" s="224">
        <f>SUM(C64:C68)</f>
        <v>416</v>
      </c>
    </row>
    <row r="64" s="109" customFormat="1" ht="19.5" customHeight="1" spans="1:3">
      <c r="A64" s="222">
        <v>2012901</v>
      </c>
      <c r="B64" s="226" t="s">
        <v>44</v>
      </c>
      <c r="C64" s="227">
        <v>85</v>
      </c>
    </row>
    <row r="65" ht="19.5" customHeight="1" spans="1:3">
      <c r="A65" s="222">
        <v>2012902</v>
      </c>
      <c r="B65" s="226" t="s">
        <v>45</v>
      </c>
      <c r="C65" s="227">
        <v>1</v>
      </c>
    </row>
    <row r="66" s="109" customFormat="1" ht="19.5" customHeight="1" spans="1:3">
      <c r="A66" s="222">
        <v>2012999</v>
      </c>
      <c r="B66" s="226" t="s">
        <v>77</v>
      </c>
      <c r="C66" s="227">
        <v>182</v>
      </c>
    </row>
    <row r="67" ht="19.5" customHeight="1" spans="1:3">
      <c r="A67" s="222">
        <v>20131</v>
      </c>
      <c r="B67" s="226" t="s">
        <v>49</v>
      </c>
      <c r="C67" s="227">
        <v>108</v>
      </c>
    </row>
    <row r="68" ht="19.5" customHeight="1" spans="1:3">
      <c r="A68" s="222">
        <v>2013101</v>
      </c>
      <c r="B68" s="226" t="s">
        <v>78</v>
      </c>
      <c r="C68" s="227">
        <v>40</v>
      </c>
    </row>
    <row r="69" ht="19.5" customHeight="1" spans="1:3">
      <c r="A69" s="222"/>
      <c r="B69" s="223" t="s">
        <v>79</v>
      </c>
      <c r="C69" s="224">
        <f>SUM(C70:C71)</f>
        <v>101</v>
      </c>
    </row>
    <row r="70" ht="19.5" customHeight="1" spans="1:3">
      <c r="A70" s="222"/>
      <c r="B70" s="226" t="s">
        <v>44</v>
      </c>
      <c r="C70" s="227">
        <v>90</v>
      </c>
    </row>
    <row r="71" ht="19.5" customHeight="1" spans="1:3">
      <c r="A71" s="222"/>
      <c r="B71" s="226" t="s">
        <v>80</v>
      </c>
      <c r="C71" s="227">
        <v>11</v>
      </c>
    </row>
    <row r="72" ht="19.5" customHeight="1" spans="1:3">
      <c r="A72" s="222"/>
      <c r="B72" s="223" t="s">
        <v>81</v>
      </c>
      <c r="C72" s="224">
        <f>SUM(C73:C74)</f>
        <v>57</v>
      </c>
    </row>
    <row r="73" ht="19.5" customHeight="1" spans="1:3">
      <c r="A73" s="222"/>
      <c r="B73" s="226" t="s">
        <v>44</v>
      </c>
      <c r="C73" s="227">
        <v>55</v>
      </c>
    </row>
    <row r="74" ht="19.5" customHeight="1" spans="1:3">
      <c r="A74" s="222"/>
      <c r="B74" s="226" t="s">
        <v>82</v>
      </c>
      <c r="C74" s="227">
        <v>2</v>
      </c>
    </row>
    <row r="75" ht="19.5" customHeight="1" spans="1:3">
      <c r="A75" s="222"/>
      <c r="B75" s="223" t="s">
        <v>83</v>
      </c>
      <c r="C75" s="224">
        <f>SUM(C76:C79)</f>
        <v>423</v>
      </c>
    </row>
    <row r="76" ht="19.5" customHeight="1" spans="1:3">
      <c r="A76" s="222"/>
      <c r="B76" s="226" t="s">
        <v>44</v>
      </c>
      <c r="C76" s="227">
        <v>229</v>
      </c>
    </row>
    <row r="77" ht="19.5" customHeight="1" spans="1:3">
      <c r="A77" s="222"/>
      <c r="B77" s="226" t="s">
        <v>45</v>
      </c>
      <c r="C77" s="227">
        <v>20</v>
      </c>
    </row>
    <row r="78" ht="19.5" customHeight="1" spans="1:3">
      <c r="A78" s="222"/>
      <c r="B78" s="226" t="s">
        <v>49</v>
      </c>
      <c r="C78" s="227">
        <v>4</v>
      </c>
    </row>
    <row r="79" ht="19.5" customHeight="1" spans="1:3">
      <c r="A79" s="222"/>
      <c r="B79" s="226" t="s">
        <v>84</v>
      </c>
      <c r="C79" s="227">
        <v>170</v>
      </c>
    </row>
    <row r="80" ht="19.5" customHeight="1" spans="1:3">
      <c r="A80" s="222">
        <v>2013102</v>
      </c>
      <c r="B80" s="223" t="s">
        <v>85</v>
      </c>
      <c r="C80" s="224">
        <f>SUM(C81:C84)</f>
        <v>2268</v>
      </c>
    </row>
    <row r="81" ht="19.5" customHeight="1" spans="1:3">
      <c r="A81" s="222">
        <v>2013150</v>
      </c>
      <c r="B81" s="226" t="s">
        <v>44</v>
      </c>
      <c r="C81" s="227">
        <v>1322</v>
      </c>
    </row>
    <row r="82" s="109" customFormat="1" ht="19.5" customHeight="1" spans="1:3">
      <c r="A82" s="222">
        <v>2013199</v>
      </c>
      <c r="B82" s="226" t="s">
        <v>45</v>
      </c>
      <c r="C82" s="227">
        <v>328</v>
      </c>
    </row>
    <row r="83" ht="19.5" customHeight="1" spans="1:3">
      <c r="A83" s="222">
        <v>20132</v>
      </c>
      <c r="B83" s="226" t="s">
        <v>49</v>
      </c>
      <c r="C83" s="227">
        <v>301</v>
      </c>
    </row>
    <row r="84" ht="19.5" customHeight="1" spans="1:3">
      <c r="A84" s="222">
        <v>2013201</v>
      </c>
      <c r="B84" s="226" t="s">
        <v>86</v>
      </c>
      <c r="C84" s="227">
        <v>317</v>
      </c>
    </row>
    <row r="85" ht="19.5" customHeight="1" spans="1:3">
      <c r="A85" s="222"/>
      <c r="B85" s="223" t="s">
        <v>87</v>
      </c>
      <c r="C85" s="224">
        <f>SUM(C86:C89)</f>
        <v>496</v>
      </c>
    </row>
    <row r="86" ht="19.5" customHeight="1" spans="1:3">
      <c r="A86" s="222"/>
      <c r="B86" s="226" t="s">
        <v>44</v>
      </c>
      <c r="C86" s="227">
        <v>247</v>
      </c>
    </row>
    <row r="87" ht="19.5" customHeight="1" spans="1:3">
      <c r="A87" s="222"/>
      <c r="B87" s="226" t="s">
        <v>45</v>
      </c>
      <c r="C87" s="227">
        <v>153</v>
      </c>
    </row>
    <row r="88" ht="19.5" customHeight="1" spans="1:3">
      <c r="A88" s="222"/>
      <c r="B88" s="226" t="s">
        <v>49</v>
      </c>
      <c r="C88" s="227">
        <v>72</v>
      </c>
    </row>
    <row r="89" ht="19.5" customHeight="1" spans="1:3">
      <c r="A89" s="222"/>
      <c r="B89" s="226" t="s">
        <v>88</v>
      </c>
      <c r="C89" s="227">
        <v>24</v>
      </c>
    </row>
    <row r="90" ht="19.5" customHeight="1" spans="1:3">
      <c r="A90" s="222">
        <v>2013202</v>
      </c>
      <c r="B90" s="223" t="s">
        <v>89</v>
      </c>
      <c r="C90" s="224">
        <f>SUM(C91:C94)</f>
        <v>1005</v>
      </c>
    </row>
    <row r="91" ht="19.5" customHeight="1" spans="1:3">
      <c r="A91" s="222">
        <v>2013250</v>
      </c>
      <c r="B91" s="226" t="s">
        <v>44</v>
      </c>
      <c r="C91" s="227">
        <v>148</v>
      </c>
    </row>
    <row r="92" ht="19.5" customHeight="1" spans="1:3">
      <c r="A92" s="222">
        <v>2013302</v>
      </c>
      <c r="B92" s="226" t="s">
        <v>45</v>
      </c>
      <c r="C92" s="227">
        <v>192</v>
      </c>
    </row>
    <row r="93" ht="19.5" customHeight="1" spans="1:3">
      <c r="A93" s="222">
        <v>20134</v>
      </c>
      <c r="B93" s="226" t="s">
        <v>49</v>
      </c>
      <c r="C93" s="227">
        <v>188</v>
      </c>
    </row>
    <row r="94" ht="19.5" customHeight="1" spans="1:3">
      <c r="A94" s="222">
        <v>2013401</v>
      </c>
      <c r="B94" s="226" t="s">
        <v>90</v>
      </c>
      <c r="C94" s="227">
        <v>477</v>
      </c>
    </row>
    <row r="95" ht="19.5" customHeight="1" spans="1:3">
      <c r="A95" s="222"/>
      <c r="B95" s="223" t="s">
        <v>91</v>
      </c>
      <c r="C95" s="224">
        <f>SUM(C96:C98)</f>
        <v>100</v>
      </c>
    </row>
    <row r="96" ht="19.5" customHeight="1" spans="1:3">
      <c r="A96" s="222"/>
      <c r="B96" s="226" t="s">
        <v>44</v>
      </c>
      <c r="C96" s="227">
        <v>75</v>
      </c>
    </row>
    <row r="97" ht="19.5" customHeight="1" spans="1:3">
      <c r="A97" s="222"/>
      <c r="B97" s="226" t="s">
        <v>45</v>
      </c>
      <c r="C97" s="227">
        <v>17</v>
      </c>
    </row>
    <row r="98" ht="19.5" customHeight="1" spans="1:3">
      <c r="A98" s="222"/>
      <c r="B98" s="226" t="s">
        <v>92</v>
      </c>
      <c r="C98" s="227">
        <v>8</v>
      </c>
    </row>
    <row r="99" ht="19.5" customHeight="1" spans="1:3">
      <c r="A99" s="222">
        <v>20138</v>
      </c>
      <c r="B99" s="223" t="s">
        <v>93</v>
      </c>
      <c r="C99" s="224">
        <f>SUM(C100:C102)</f>
        <v>1199</v>
      </c>
    </row>
    <row r="100" ht="19.5" customHeight="1" spans="1:3">
      <c r="A100" s="222">
        <v>2013801</v>
      </c>
      <c r="B100" s="226" t="s">
        <v>44</v>
      </c>
      <c r="C100" s="227">
        <v>1111</v>
      </c>
    </row>
    <row r="101" ht="19.5" customHeight="1" spans="1:3">
      <c r="A101" s="222">
        <v>2013850</v>
      </c>
      <c r="B101" s="226" t="s">
        <v>49</v>
      </c>
      <c r="C101" s="227">
        <v>68</v>
      </c>
    </row>
    <row r="102" s="109" customFormat="1" ht="19.5" customHeight="1" spans="1:3">
      <c r="A102" s="222">
        <v>2013899</v>
      </c>
      <c r="B102" s="226" t="s">
        <v>94</v>
      </c>
      <c r="C102" s="227">
        <v>20</v>
      </c>
    </row>
    <row r="103" ht="19.5" customHeight="1" spans="1:3">
      <c r="A103" s="222">
        <v>20199</v>
      </c>
      <c r="B103" s="223" t="s">
        <v>95</v>
      </c>
      <c r="C103" s="224">
        <f>SUM(C104)</f>
        <v>378</v>
      </c>
    </row>
    <row r="104" ht="19.5" customHeight="1" spans="1:3">
      <c r="A104" s="222">
        <v>2019999</v>
      </c>
      <c r="B104" s="226" t="s">
        <v>96</v>
      </c>
      <c r="C104" s="227">
        <v>378</v>
      </c>
    </row>
    <row r="105" ht="19.5" customHeight="1" spans="1:3">
      <c r="A105" s="222">
        <v>204</v>
      </c>
      <c r="B105" s="223" t="s">
        <v>97</v>
      </c>
      <c r="C105" s="224">
        <f>C106+C112+C110+C114+C117</f>
        <v>1800</v>
      </c>
    </row>
    <row r="106" ht="19.5" customHeight="1" spans="1:3">
      <c r="A106" s="222">
        <v>20402</v>
      </c>
      <c r="B106" s="223" t="s">
        <v>98</v>
      </c>
      <c r="C106" s="224">
        <f>SUM(C107:C109)</f>
        <v>783</v>
      </c>
    </row>
    <row r="107" ht="19.5" customHeight="1" spans="1:3">
      <c r="A107" s="222">
        <v>2040201</v>
      </c>
      <c r="B107" s="226" t="s">
        <v>44</v>
      </c>
      <c r="C107" s="227">
        <v>27</v>
      </c>
    </row>
    <row r="108" ht="19.5" customHeight="1" spans="1:3">
      <c r="A108" s="222">
        <v>2040202</v>
      </c>
      <c r="B108" s="226" t="s">
        <v>45</v>
      </c>
      <c r="C108" s="227">
        <v>440</v>
      </c>
    </row>
    <row r="109" s="109" customFormat="1" ht="19.5" customHeight="1" spans="1:3">
      <c r="A109" s="222">
        <v>20404</v>
      </c>
      <c r="B109" s="226" t="s">
        <v>99</v>
      </c>
      <c r="C109" s="227">
        <v>316</v>
      </c>
    </row>
    <row r="110" ht="19.5" customHeight="1" spans="1:3">
      <c r="A110" s="222">
        <v>2040401</v>
      </c>
      <c r="B110" s="223" t="s">
        <v>100</v>
      </c>
      <c r="C110" s="224">
        <f>SUM(C111)</f>
        <v>8</v>
      </c>
    </row>
    <row r="111" s="109" customFormat="1" ht="19.5" customHeight="1" spans="1:3">
      <c r="A111" s="222">
        <v>2040402</v>
      </c>
      <c r="B111" s="226" t="s">
        <v>44</v>
      </c>
      <c r="C111" s="227">
        <v>8</v>
      </c>
    </row>
    <row r="112" s="109" customFormat="1" ht="19.5" customHeight="1" spans="1:3">
      <c r="A112" s="222">
        <v>2040499</v>
      </c>
      <c r="B112" s="223" t="s">
        <v>101</v>
      </c>
      <c r="C112" s="224">
        <f>SUM(C113)</f>
        <v>146</v>
      </c>
    </row>
    <row r="113" ht="19.5" customHeight="1" spans="1:3">
      <c r="A113" s="222">
        <v>20405</v>
      </c>
      <c r="B113" s="226" t="s">
        <v>44</v>
      </c>
      <c r="C113" s="227">
        <v>146</v>
      </c>
    </row>
    <row r="114" ht="19.5" customHeight="1" spans="1:3">
      <c r="A114" s="222">
        <v>2040502</v>
      </c>
      <c r="B114" s="223" t="s">
        <v>102</v>
      </c>
      <c r="C114" s="224">
        <f>SUM(C115:C116)</f>
        <v>252</v>
      </c>
    </row>
    <row r="115" ht="19.5" customHeight="1" spans="1:3">
      <c r="A115" s="222">
        <v>2040599</v>
      </c>
      <c r="B115" s="226" t="s">
        <v>44</v>
      </c>
      <c r="C115" s="227">
        <v>244</v>
      </c>
    </row>
    <row r="116" ht="19.5" customHeight="1" spans="1:3">
      <c r="A116" s="222">
        <v>20406</v>
      </c>
      <c r="B116" s="226" t="s">
        <v>49</v>
      </c>
      <c r="C116" s="227">
        <v>8</v>
      </c>
    </row>
    <row r="117" ht="19.5" customHeight="1" spans="1:3">
      <c r="A117" s="222">
        <v>2040601</v>
      </c>
      <c r="B117" s="223" t="s">
        <v>103</v>
      </c>
      <c r="C117" s="224">
        <f>SUM(C118:C122)</f>
        <v>611</v>
      </c>
    </row>
    <row r="118" ht="19.5" customHeight="1" spans="1:3">
      <c r="A118" s="222">
        <v>2040607</v>
      </c>
      <c r="B118" s="226" t="s">
        <v>44</v>
      </c>
      <c r="C118" s="227">
        <v>486</v>
      </c>
    </row>
    <row r="119" ht="19.5" customHeight="1" spans="1:3">
      <c r="A119" s="222">
        <v>2040612</v>
      </c>
      <c r="B119" s="226" t="s">
        <v>45</v>
      </c>
      <c r="C119" s="227">
        <v>50</v>
      </c>
    </row>
    <row r="120" s="109" customFormat="1" ht="19.5" customHeight="1" spans="1:3">
      <c r="A120" s="222">
        <v>20499</v>
      </c>
      <c r="B120" s="226" t="s">
        <v>104</v>
      </c>
      <c r="C120" s="227">
        <v>8</v>
      </c>
    </row>
    <row r="121" ht="19.5" customHeight="1" spans="1:3">
      <c r="A121" s="222">
        <v>20501</v>
      </c>
      <c r="B121" s="226" t="s">
        <v>49</v>
      </c>
      <c r="C121" s="227">
        <v>40</v>
      </c>
    </row>
    <row r="122" ht="19.5" customHeight="1" spans="1:3">
      <c r="A122" s="222">
        <v>2050101</v>
      </c>
      <c r="B122" s="226" t="s">
        <v>105</v>
      </c>
      <c r="C122" s="227">
        <v>27</v>
      </c>
    </row>
    <row r="123" ht="19.5" customHeight="1" spans="1:3">
      <c r="A123" s="222">
        <v>2050102</v>
      </c>
      <c r="B123" s="223" t="s">
        <v>106</v>
      </c>
      <c r="C123" s="224">
        <f>C124+C128+C135+C137+C139+C141</f>
        <v>35751</v>
      </c>
    </row>
    <row r="124" ht="19.5" customHeight="1" spans="1:3">
      <c r="A124" s="222">
        <v>2050199</v>
      </c>
      <c r="B124" s="223" t="s">
        <v>107</v>
      </c>
      <c r="C124" s="224">
        <f>SUM(C125:C127)</f>
        <v>884</v>
      </c>
    </row>
    <row r="125" s="109" customFormat="1" ht="19.5" customHeight="1" spans="1:3">
      <c r="A125" s="222">
        <v>20502</v>
      </c>
      <c r="B125" s="226" t="s">
        <v>44</v>
      </c>
      <c r="C125" s="227">
        <v>256</v>
      </c>
    </row>
    <row r="126" ht="19.5" customHeight="1" spans="1:3">
      <c r="A126" s="222">
        <v>2050201</v>
      </c>
      <c r="B126" s="226" t="s">
        <v>45</v>
      </c>
      <c r="C126" s="227">
        <v>7</v>
      </c>
    </row>
    <row r="127" s="109" customFormat="1" ht="19.5" customHeight="1" spans="1:3">
      <c r="A127" s="222">
        <v>2050202</v>
      </c>
      <c r="B127" s="226" t="s">
        <v>108</v>
      </c>
      <c r="C127" s="227">
        <v>621</v>
      </c>
    </row>
    <row r="128" s="109" customFormat="1" ht="19.5" customHeight="1" spans="1:3">
      <c r="A128" s="222">
        <v>2050203</v>
      </c>
      <c r="B128" s="223" t="s">
        <v>109</v>
      </c>
      <c r="C128" s="224">
        <f>SUM(C129:C134)</f>
        <v>27705</v>
      </c>
    </row>
    <row r="129" ht="19.5" customHeight="1" spans="1:3">
      <c r="A129" s="222">
        <v>2050204</v>
      </c>
      <c r="B129" s="226" t="s">
        <v>110</v>
      </c>
      <c r="C129" s="227">
        <v>1919</v>
      </c>
    </row>
    <row r="130" ht="19.5" customHeight="1" spans="1:3">
      <c r="A130" s="222">
        <v>2050205</v>
      </c>
      <c r="B130" s="226" t="s">
        <v>111</v>
      </c>
      <c r="C130" s="227">
        <v>14664</v>
      </c>
    </row>
    <row r="131" ht="19.5" customHeight="1" spans="1:3">
      <c r="A131" s="222">
        <v>2050299</v>
      </c>
      <c r="B131" s="226" t="s">
        <v>112</v>
      </c>
      <c r="C131" s="227">
        <v>7136</v>
      </c>
    </row>
    <row r="132" s="109" customFormat="1" ht="19.5" customHeight="1" spans="1:3">
      <c r="A132" s="222">
        <v>20508</v>
      </c>
      <c r="B132" s="226" t="s">
        <v>113</v>
      </c>
      <c r="C132" s="227">
        <v>3590</v>
      </c>
    </row>
    <row r="133" ht="19.5" customHeight="1" spans="1:3">
      <c r="A133" s="222">
        <v>2050801</v>
      </c>
      <c r="B133" s="226" t="s">
        <v>114</v>
      </c>
      <c r="C133" s="227">
        <v>18</v>
      </c>
    </row>
    <row r="134" ht="19.5" customHeight="1" spans="1:3">
      <c r="A134" s="222">
        <v>2050802</v>
      </c>
      <c r="B134" s="226" t="s">
        <v>115</v>
      </c>
      <c r="C134" s="227">
        <v>378</v>
      </c>
    </row>
    <row r="135" ht="19.5" customHeight="1" spans="1:3">
      <c r="A135" s="222"/>
      <c r="B135" s="223" t="s">
        <v>116</v>
      </c>
      <c r="C135" s="224">
        <f>SUM(C136)</f>
        <v>100</v>
      </c>
    </row>
    <row r="136" ht="19.5" customHeight="1" spans="1:3">
      <c r="A136" s="222"/>
      <c r="B136" s="226" t="s">
        <v>117</v>
      </c>
      <c r="C136" s="227">
        <v>100</v>
      </c>
    </row>
    <row r="137" ht="19.5" customHeight="1" spans="1:3">
      <c r="A137" s="222">
        <v>20509</v>
      </c>
      <c r="B137" s="223" t="s">
        <v>118</v>
      </c>
      <c r="C137" s="224">
        <f>SUM(C138)</f>
        <v>253</v>
      </c>
    </row>
    <row r="138" ht="19.5" customHeight="1" spans="1:3">
      <c r="A138" s="222">
        <v>20599</v>
      </c>
      <c r="B138" s="226" t="s">
        <v>119</v>
      </c>
      <c r="C138" s="227">
        <v>253</v>
      </c>
    </row>
    <row r="139" s="109" customFormat="1" ht="19.5" customHeight="1" spans="1:3">
      <c r="A139" s="222">
        <v>2059999</v>
      </c>
      <c r="B139" s="223" t="s">
        <v>120</v>
      </c>
      <c r="C139" s="224">
        <f>SUM(C140)</f>
        <v>3276</v>
      </c>
    </row>
    <row r="140" ht="19.5" customHeight="1" spans="1:3">
      <c r="A140" s="222">
        <v>206</v>
      </c>
      <c r="B140" s="226" t="s">
        <v>121</v>
      </c>
      <c r="C140" s="227">
        <v>3276</v>
      </c>
    </row>
    <row r="141" s="109" customFormat="1" ht="19.5" customHeight="1" spans="1:3">
      <c r="A141" s="222">
        <v>20601</v>
      </c>
      <c r="B141" s="223" t="s">
        <v>122</v>
      </c>
      <c r="C141" s="224">
        <f>SUM(C142)</f>
        <v>3533</v>
      </c>
    </row>
    <row r="142" ht="19.5" customHeight="1" spans="1:3">
      <c r="A142" s="222">
        <v>2060101</v>
      </c>
      <c r="B142" s="226" t="s">
        <v>123</v>
      </c>
      <c r="C142" s="227">
        <v>3533</v>
      </c>
    </row>
    <row r="143" ht="19.5" customHeight="1" spans="1:3">
      <c r="A143" s="222">
        <v>2060199</v>
      </c>
      <c r="B143" s="223" t="s">
        <v>124</v>
      </c>
      <c r="C143" s="224">
        <f>C144+C147+C149+C151</f>
        <v>238</v>
      </c>
    </row>
    <row r="144" s="109" customFormat="1" ht="19.5" customHeight="1" spans="1:3">
      <c r="A144" s="222">
        <v>20604</v>
      </c>
      <c r="B144" s="223" t="s">
        <v>125</v>
      </c>
      <c r="C144" s="224">
        <f>SUM(C145:C146)</f>
        <v>62</v>
      </c>
    </row>
    <row r="145" ht="19.5" customHeight="1" spans="1:3">
      <c r="A145" s="222">
        <v>2060404</v>
      </c>
      <c r="B145" s="226" t="s">
        <v>44</v>
      </c>
      <c r="C145" s="227">
        <v>55</v>
      </c>
    </row>
    <row r="146" s="109" customFormat="1" ht="19.5" customHeight="1" spans="1:3">
      <c r="A146" s="222">
        <v>20607</v>
      </c>
      <c r="B146" s="226" t="s">
        <v>126</v>
      </c>
      <c r="C146" s="227">
        <v>7</v>
      </c>
    </row>
    <row r="147" ht="19.5" customHeight="1" spans="1:3">
      <c r="A147" s="222">
        <v>2060799</v>
      </c>
      <c r="B147" s="223" t="s">
        <v>127</v>
      </c>
      <c r="C147" s="224">
        <f>SUM(C148)</f>
        <v>104</v>
      </c>
    </row>
    <row r="148" s="109" customFormat="1" ht="19.5" customHeight="1" spans="1:3">
      <c r="A148" s="222">
        <v>20609</v>
      </c>
      <c r="B148" s="226" t="s">
        <v>128</v>
      </c>
      <c r="C148" s="227">
        <v>104</v>
      </c>
    </row>
    <row r="149" s="109" customFormat="1" ht="19.5" customHeight="1" spans="1:3">
      <c r="A149" s="222">
        <v>2060902</v>
      </c>
      <c r="B149" s="223" t="s">
        <v>129</v>
      </c>
      <c r="C149" s="224">
        <f>SUM(C150)</f>
        <v>1</v>
      </c>
    </row>
    <row r="150" ht="19.5" customHeight="1" spans="1:3">
      <c r="A150" s="222">
        <v>207</v>
      </c>
      <c r="B150" s="226" t="s">
        <v>130</v>
      </c>
      <c r="C150" s="227">
        <v>1</v>
      </c>
    </row>
    <row r="151" ht="19.5" customHeight="1" spans="1:3">
      <c r="A151" s="222">
        <v>20701</v>
      </c>
      <c r="B151" s="223" t="s">
        <v>131</v>
      </c>
      <c r="C151" s="224">
        <f>SUM(C152)</f>
        <v>71</v>
      </c>
    </row>
    <row r="152" s="109" customFormat="1" ht="19.5" customHeight="1" spans="1:3">
      <c r="A152" s="222">
        <v>2070101</v>
      </c>
      <c r="B152" s="226" t="s">
        <v>132</v>
      </c>
      <c r="C152" s="227">
        <v>71</v>
      </c>
    </row>
    <row r="153" ht="19.5" customHeight="1" spans="1:3">
      <c r="A153" s="222">
        <v>2070104</v>
      </c>
      <c r="B153" s="223" t="s">
        <v>133</v>
      </c>
      <c r="C153" s="224">
        <f>C154+C160+C162+C164+C167</f>
        <v>2760</v>
      </c>
    </row>
    <row r="154" s="109" customFormat="1" ht="19.5" customHeight="1" spans="1:3">
      <c r="A154" s="222">
        <v>2070108</v>
      </c>
      <c r="B154" s="223" t="s">
        <v>134</v>
      </c>
      <c r="C154" s="224">
        <f>SUM(C155:C159)</f>
        <v>1186</v>
      </c>
    </row>
    <row r="155" ht="19.5" customHeight="1" spans="1:3">
      <c r="A155" s="222">
        <v>2070109</v>
      </c>
      <c r="B155" s="226" t="s">
        <v>44</v>
      </c>
      <c r="C155" s="227">
        <v>354</v>
      </c>
    </row>
    <row r="156" s="109" customFormat="1" ht="19.5" customHeight="1" spans="1:3">
      <c r="A156" s="222">
        <v>2070114</v>
      </c>
      <c r="B156" s="226" t="s">
        <v>135</v>
      </c>
      <c r="C156" s="227">
        <v>4</v>
      </c>
    </row>
    <row r="157" s="109" customFormat="1" ht="19.5" customHeight="1" spans="1:3">
      <c r="A157" s="222">
        <v>20702</v>
      </c>
      <c r="B157" s="226" t="s">
        <v>136</v>
      </c>
      <c r="C157" s="227">
        <v>254</v>
      </c>
    </row>
    <row r="158" s="109" customFormat="1" ht="19.5" customHeight="1" spans="1:3">
      <c r="A158" s="222"/>
      <c r="B158" s="226" t="s">
        <v>137</v>
      </c>
      <c r="C158" s="227">
        <v>30</v>
      </c>
    </row>
    <row r="159" s="109" customFormat="1" ht="19.5" customHeight="1" spans="1:6">
      <c r="A159" s="222">
        <v>2070205</v>
      </c>
      <c r="B159" s="226" t="s">
        <v>138</v>
      </c>
      <c r="C159" s="227">
        <v>544</v>
      </c>
      <c r="E159" s="110"/>
      <c r="F159" s="110"/>
    </row>
    <row r="160" s="109" customFormat="1" ht="19.5" customHeight="1" spans="1:3">
      <c r="A160" s="222">
        <v>20703</v>
      </c>
      <c r="B160" s="223" t="s">
        <v>139</v>
      </c>
      <c r="C160" s="224">
        <f>SUM(C161)</f>
        <v>23</v>
      </c>
    </row>
    <row r="161" ht="19.5" customHeight="1" spans="1:3">
      <c r="A161" s="222">
        <v>2070399</v>
      </c>
      <c r="B161" s="226" t="s">
        <v>140</v>
      </c>
      <c r="C161" s="227">
        <v>23</v>
      </c>
    </row>
    <row r="162" ht="19.5" customHeight="1" spans="1:3">
      <c r="A162" s="222">
        <v>20706</v>
      </c>
      <c r="B162" s="223" t="s">
        <v>141</v>
      </c>
      <c r="C162" s="224">
        <f>SUM(C163)</f>
        <v>67</v>
      </c>
    </row>
    <row r="163" ht="19.5" customHeight="1" spans="1:3">
      <c r="A163" s="222">
        <v>20799</v>
      </c>
      <c r="B163" s="226" t="s">
        <v>142</v>
      </c>
      <c r="C163" s="227">
        <v>67</v>
      </c>
    </row>
    <row r="164" s="135" customFormat="1" ht="19.5" customHeight="1" spans="1:6">
      <c r="A164" s="222"/>
      <c r="B164" s="223" t="s">
        <v>143</v>
      </c>
      <c r="C164" s="224">
        <f>SUM(C165:C166)</f>
        <v>421</v>
      </c>
      <c r="E164" s="110"/>
      <c r="F164" s="110"/>
    </row>
    <row r="165" s="135" customFormat="1" ht="19.5" customHeight="1" spans="1:6">
      <c r="A165" s="222"/>
      <c r="B165" s="226" t="s">
        <v>44</v>
      </c>
      <c r="C165" s="227">
        <v>82</v>
      </c>
      <c r="E165" s="110"/>
      <c r="F165" s="110"/>
    </row>
    <row r="166" s="135" customFormat="1" ht="19.5" customHeight="1" spans="1:6">
      <c r="A166" s="222"/>
      <c r="B166" s="226" t="s">
        <v>144</v>
      </c>
      <c r="C166" s="227">
        <v>339</v>
      </c>
      <c r="E166" s="110"/>
      <c r="F166" s="110"/>
    </row>
    <row r="167" s="109" customFormat="1" ht="19.5" customHeight="1" spans="1:6">
      <c r="A167" s="222">
        <v>2079902</v>
      </c>
      <c r="B167" s="223" t="s">
        <v>145</v>
      </c>
      <c r="C167" s="224">
        <f>SUM(C168)</f>
        <v>1063</v>
      </c>
      <c r="E167" s="110"/>
      <c r="F167" s="110"/>
    </row>
    <row r="168" ht="19.5" customHeight="1" spans="1:3">
      <c r="A168" s="222">
        <v>2079903</v>
      </c>
      <c r="B168" s="226" t="s">
        <v>146</v>
      </c>
      <c r="C168" s="227">
        <v>1063</v>
      </c>
    </row>
    <row r="169" ht="19.5" customHeight="1" spans="1:6">
      <c r="A169" s="222">
        <v>2079999</v>
      </c>
      <c r="B169" s="223" t="s">
        <v>147</v>
      </c>
      <c r="C169" s="224">
        <f>C170+C176+C182+C188+C190+C196+C200+C205+C211+C214+C217+C221+C227+C229+C219</f>
        <v>23018</v>
      </c>
      <c r="E169" s="109"/>
      <c r="F169" s="109"/>
    </row>
    <row r="170" s="109" customFormat="1" ht="19.5" customHeight="1" spans="1:6">
      <c r="A170" s="222">
        <v>208</v>
      </c>
      <c r="B170" s="223" t="s">
        <v>148</v>
      </c>
      <c r="C170" s="224">
        <f>SUM(C171:C175)</f>
        <v>1213</v>
      </c>
      <c r="E170" s="110"/>
      <c r="F170" s="110"/>
    </row>
    <row r="171" ht="19.5" customHeight="1" spans="1:3">
      <c r="A171" s="222">
        <v>20801</v>
      </c>
      <c r="B171" s="226" t="s">
        <v>44</v>
      </c>
      <c r="C171" s="227">
        <v>584</v>
      </c>
    </row>
    <row r="172" ht="19.5" customHeight="1" spans="1:3">
      <c r="A172" s="222">
        <v>2080101</v>
      </c>
      <c r="B172" s="226" t="s">
        <v>66</v>
      </c>
      <c r="C172" s="227">
        <v>7</v>
      </c>
    </row>
    <row r="173" ht="19.5" customHeight="1" spans="1:6">
      <c r="A173" s="222">
        <v>2080102</v>
      </c>
      <c r="B173" s="226" t="s">
        <v>149</v>
      </c>
      <c r="C173" s="227">
        <v>16</v>
      </c>
      <c r="E173" s="109"/>
      <c r="F173" s="109"/>
    </row>
    <row r="174" s="109" customFormat="1" ht="19.5" customHeight="1" spans="1:6">
      <c r="A174" s="222">
        <v>2080107</v>
      </c>
      <c r="B174" s="226" t="s">
        <v>49</v>
      </c>
      <c r="C174" s="227">
        <v>61</v>
      </c>
      <c r="E174" s="110"/>
      <c r="F174" s="110"/>
    </row>
    <row r="175" ht="19.5" customHeight="1" spans="1:3">
      <c r="A175" s="222">
        <v>2080109</v>
      </c>
      <c r="B175" s="226" t="s">
        <v>150</v>
      </c>
      <c r="C175" s="227">
        <v>545</v>
      </c>
    </row>
    <row r="176" s="109" customFormat="1" ht="19.5" customHeight="1" spans="1:6">
      <c r="A176" s="222">
        <v>2080112</v>
      </c>
      <c r="B176" s="223" t="s">
        <v>151</v>
      </c>
      <c r="C176" s="224">
        <f>SUM(C177:C181)</f>
        <v>3424</v>
      </c>
      <c r="E176" s="110"/>
      <c r="F176" s="110"/>
    </row>
    <row r="177" ht="19.5" customHeight="1" spans="1:3">
      <c r="A177" s="222">
        <v>2080150</v>
      </c>
      <c r="B177" s="226" t="s">
        <v>44</v>
      </c>
      <c r="C177" s="227">
        <v>158</v>
      </c>
    </row>
    <row r="178" ht="19.5" customHeight="1" spans="1:3">
      <c r="A178" s="222">
        <v>2080199</v>
      </c>
      <c r="B178" s="226" t="s">
        <v>45</v>
      </c>
      <c r="C178" s="227">
        <v>8</v>
      </c>
    </row>
    <row r="179" s="135" customFormat="1" ht="19.5" customHeight="1" spans="1:3">
      <c r="A179" s="222"/>
      <c r="B179" s="226" t="s">
        <v>56</v>
      </c>
      <c r="C179" s="227">
        <v>1</v>
      </c>
    </row>
    <row r="180" s="109" customFormat="1" ht="19.5" customHeight="1" spans="1:3">
      <c r="A180" s="222">
        <v>20802</v>
      </c>
      <c r="B180" s="226" t="s">
        <v>152</v>
      </c>
      <c r="C180" s="227">
        <v>3120</v>
      </c>
    </row>
    <row r="181" s="109" customFormat="1" ht="19.5" customHeight="1" spans="1:6">
      <c r="A181" s="222">
        <v>2080201</v>
      </c>
      <c r="B181" s="226" t="s">
        <v>153</v>
      </c>
      <c r="C181" s="227">
        <v>137</v>
      </c>
      <c r="E181" s="110"/>
      <c r="F181" s="110"/>
    </row>
    <row r="182" ht="19.5" customHeight="1" spans="1:6">
      <c r="A182" s="222">
        <v>2080202</v>
      </c>
      <c r="B182" s="223" t="s">
        <v>154</v>
      </c>
      <c r="C182" s="224">
        <f>SUM(C183:C187)</f>
        <v>10391</v>
      </c>
      <c r="E182" s="109"/>
      <c r="F182" s="109"/>
    </row>
    <row r="183" ht="19.5" customHeight="1" spans="1:3">
      <c r="A183" s="222">
        <v>2080208</v>
      </c>
      <c r="B183" s="226" t="s">
        <v>155</v>
      </c>
      <c r="C183" s="227">
        <v>905</v>
      </c>
    </row>
    <row r="184" ht="19.5" customHeight="1" spans="1:3">
      <c r="A184" s="222">
        <v>2080299</v>
      </c>
      <c r="B184" s="226" t="s">
        <v>156</v>
      </c>
      <c r="C184" s="227">
        <v>516</v>
      </c>
    </row>
    <row r="185" ht="19.5" customHeight="1" spans="1:3">
      <c r="A185" s="222">
        <v>20805</v>
      </c>
      <c r="B185" s="226" t="s">
        <v>157</v>
      </c>
      <c r="C185" s="227">
        <v>8084</v>
      </c>
    </row>
    <row r="186" ht="19.5" customHeight="1" spans="1:3">
      <c r="A186" s="222">
        <v>2080501</v>
      </c>
      <c r="B186" s="226" t="s">
        <v>158</v>
      </c>
      <c r="C186" s="227">
        <v>884</v>
      </c>
    </row>
    <row r="187" ht="19.5" customHeight="1" spans="1:3">
      <c r="A187" s="222">
        <v>2080502</v>
      </c>
      <c r="B187" s="226" t="s">
        <v>159</v>
      </c>
      <c r="C187" s="227">
        <v>2</v>
      </c>
    </row>
    <row r="188" s="109" customFormat="1" ht="19.5" customHeight="1" spans="1:3">
      <c r="A188" s="222">
        <v>2080505</v>
      </c>
      <c r="B188" s="223" t="s">
        <v>160</v>
      </c>
      <c r="C188" s="224">
        <f>SUM(C189)</f>
        <v>1582</v>
      </c>
    </row>
    <row r="189" ht="19.5" customHeight="1" spans="1:3">
      <c r="A189" s="222">
        <v>2080506</v>
      </c>
      <c r="B189" s="226" t="s">
        <v>161</v>
      </c>
      <c r="C189" s="227">
        <v>1582</v>
      </c>
    </row>
    <row r="190" ht="19.5" customHeight="1" spans="1:3">
      <c r="A190" s="222">
        <v>20807</v>
      </c>
      <c r="B190" s="223" t="s">
        <v>162</v>
      </c>
      <c r="C190" s="224">
        <f>SUM(C191:C195)</f>
        <v>1574</v>
      </c>
    </row>
    <row r="191" ht="19.5" customHeight="1" spans="1:3">
      <c r="A191" s="222">
        <v>2080799</v>
      </c>
      <c r="B191" s="226" t="s">
        <v>163</v>
      </c>
      <c r="C191" s="227">
        <v>276</v>
      </c>
    </row>
    <row r="192" s="109" customFormat="1" ht="19.5" customHeight="1" spans="1:3">
      <c r="A192" s="222">
        <v>20808</v>
      </c>
      <c r="B192" s="226" t="s">
        <v>164</v>
      </c>
      <c r="C192" s="227">
        <v>20</v>
      </c>
    </row>
    <row r="193" ht="19.5" customHeight="1" spans="1:3">
      <c r="A193" s="222">
        <v>2080801</v>
      </c>
      <c r="B193" s="226" t="s">
        <v>165</v>
      </c>
      <c r="C193" s="227">
        <v>35</v>
      </c>
    </row>
    <row r="194" ht="19.5" customHeight="1" spans="1:3">
      <c r="A194" s="222">
        <v>2080802</v>
      </c>
      <c r="B194" s="226" t="s">
        <v>166</v>
      </c>
      <c r="C194" s="227">
        <v>270</v>
      </c>
    </row>
    <row r="195" ht="19.5" customHeight="1" spans="1:3">
      <c r="A195" s="222">
        <v>2080805</v>
      </c>
      <c r="B195" s="226" t="s">
        <v>167</v>
      </c>
      <c r="C195" s="227">
        <v>973</v>
      </c>
    </row>
    <row r="196" ht="19.5" customHeight="1" spans="1:3">
      <c r="A196" s="222">
        <v>2080899</v>
      </c>
      <c r="B196" s="223" t="s">
        <v>168</v>
      </c>
      <c r="C196" s="224">
        <f>SUM(C197:C199)</f>
        <v>141</v>
      </c>
    </row>
    <row r="197" ht="19.5" customHeight="1" spans="1:6">
      <c r="A197" s="222">
        <v>20809</v>
      </c>
      <c r="B197" s="226" t="s">
        <v>169</v>
      </c>
      <c r="C197" s="228">
        <v>120</v>
      </c>
      <c r="E197" s="109"/>
      <c r="F197" s="109"/>
    </row>
    <row r="198" s="109" customFormat="1" ht="19.5" customHeight="1" spans="1:6">
      <c r="A198" s="222">
        <v>2080901</v>
      </c>
      <c r="B198" s="226" t="s">
        <v>170</v>
      </c>
      <c r="C198" s="227">
        <v>8</v>
      </c>
      <c r="E198" s="110"/>
      <c r="F198" s="110"/>
    </row>
    <row r="199" ht="19.5" customHeight="1" spans="1:3">
      <c r="A199" s="222">
        <v>2080904</v>
      </c>
      <c r="B199" s="226" t="s">
        <v>171</v>
      </c>
      <c r="C199" s="227">
        <v>13</v>
      </c>
    </row>
    <row r="200" ht="19.5" customHeight="1" spans="1:3">
      <c r="A200" s="222">
        <v>2080999</v>
      </c>
      <c r="B200" s="223" t="s">
        <v>172</v>
      </c>
      <c r="C200" s="224">
        <f>SUM(C201:C204)</f>
        <v>594</v>
      </c>
    </row>
    <row r="201" ht="19.5" customHeight="1" spans="1:3">
      <c r="A201" s="222">
        <v>20810</v>
      </c>
      <c r="B201" s="226" t="s">
        <v>173</v>
      </c>
      <c r="C201" s="227">
        <v>23</v>
      </c>
    </row>
    <row r="202" ht="19.5" customHeight="1" spans="1:6">
      <c r="A202" s="222">
        <v>2081001</v>
      </c>
      <c r="B202" s="226" t="s">
        <v>174</v>
      </c>
      <c r="C202" s="227">
        <v>432</v>
      </c>
      <c r="E202" s="109"/>
      <c r="F202" s="109"/>
    </row>
    <row r="203" ht="19.5" customHeight="1" spans="1:3">
      <c r="A203" s="222">
        <v>2081004</v>
      </c>
      <c r="B203" s="226" t="s">
        <v>175</v>
      </c>
      <c r="C203" s="227">
        <v>129</v>
      </c>
    </row>
    <row r="204" ht="19.5" customHeight="1" spans="1:3">
      <c r="A204" s="222">
        <v>20811</v>
      </c>
      <c r="B204" s="226" t="s">
        <v>176</v>
      </c>
      <c r="C204" s="227">
        <v>10</v>
      </c>
    </row>
    <row r="205" ht="19.5" customHeight="1" spans="1:6">
      <c r="A205" s="222">
        <v>2081199</v>
      </c>
      <c r="B205" s="223" t="s">
        <v>177</v>
      </c>
      <c r="C205" s="224">
        <f>SUM(C206:C210)</f>
        <v>601</v>
      </c>
      <c r="E205" s="109"/>
      <c r="F205" s="109"/>
    </row>
    <row r="206" ht="19.5" customHeight="1" spans="1:3">
      <c r="A206" s="222">
        <v>20819</v>
      </c>
      <c r="B206" s="226" t="s">
        <v>44</v>
      </c>
      <c r="C206" s="227">
        <v>47</v>
      </c>
    </row>
    <row r="207" ht="19.5" customHeight="1" spans="1:3">
      <c r="A207" s="222">
        <v>20820</v>
      </c>
      <c r="B207" s="226" t="s">
        <v>178</v>
      </c>
      <c r="C207" s="227">
        <v>32</v>
      </c>
    </row>
    <row r="208" ht="19.5" customHeight="1" spans="1:6">
      <c r="A208" s="222">
        <v>2082001</v>
      </c>
      <c r="B208" s="226" t="s">
        <v>179</v>
      </c>
      <c r="C208" s="227">
        <v>36</v>
      </c>
      <c r="E208" s="109"/>
      <c r="F208" s="109"/>
    </row>
    <row r="209" ht="19.5" customHeight="1" spans="1:3">
      <c r="A209" s="222">
        <v>2082102</v>
      </c>
      <c r="B209" s="226" t="s">
        <v>180</v>
      </c>
      <c r="C209" s="227">
        <v>337</v>
      </c>
    </row>
    <row r="210" ht="19.5" customHeight="1" spans="1:6">
      <c r="A210" s="222">
        <v>20825</v>
      </c>
      <c r="B210" s="226" t="s">
        <v>181</v>
      </c>
      <c r="C210" s="227">
        <v>149</v>
      </c>
      <c r="E210" s="109"/>
      <c r="F210" s="109"/>
    </row>
    <row r="211" s="135" customFormat="1" ht="19.5" customHeight="1" spans="1:6">
      <c r="A211" s="222"/>
      <c r="B211" s="223" t="s">
        <v>182</v>
      </c>
      <c r="C211" s="224">
        <f>SUM(C212:C213)</f>
        <v>224</v>
      </c>
      <c r="E211" s="109"/>
      <c r="F211" s="109"/>
    </row>
    <row r="212" s="135" customFormat="1" ht="19.5" customHeight="1" spans="1:6">
      <c r="A212" s="222"/>
      <c r="B212" s="226" t="s">
        <v>183</v>
      </c>
      <c r="C212" s="227">
        <v>109</v>
      </c>
      <c r="E212" s="109"/>
      <c r="F212" s="109"/>
    </row>
    <row r="213" s="135" customFormat="1" ht="19.5" customHeight="1" spans="1:6">
      <c r="A213" s="222"/>
      <c r="B213" s="226" t="s">
        <v>184</v>
      </c>
      <c r="C213" s="227">
        <v>115</v>
      </c>
      <c r="E213" s="109"/>
      <c r="F213" s="109"/>
    </row>
    <row r="214" s="135" customFormat="1" ht="19.5" customHeight="1" spans="1:6">
      <c r="A214" s="222"/>
      <c r="B214" s="223" t="s">
        <v>185</v>
      </c>
      <c r="C214" s="224">
        <f>SUM(C215:C216)</f>
        <v>44</v>
      </c>
      <c r="E214" s="109"/>
      <c r="F214" s="109"/>
    </row>
    <row r="215" s="135" customFormat="1" ht="19.5" customHeight="1" spans="1:6">
      <c r="A215" s="222"/>
      <c r="B215" s="226" t="s">
        <v>186</v>
      </c>
      <c r="C215" s="227">
        <v>14</v>
      </c>
      <c r="E215" s="109"/>
      <c r="F215" s="109"/>
    </row>
    <row r="216" s="135" customFormat="1" ht="19.5" customHeight="1" spans="1:6">
      <c r="A216" s="222"/>
      <c r="B216" s="226" t="s">
        <v>187</v>
      </c>
      <c r="C216" s="227">
        <v>30</v>
      </c>
      <c r="E216" s="109"/>
      <c r="F216" s="109"/>
    </row>
    <row r="217" s="135" customFormat="1" ht="19.5" customHeight="1" spans="1:6">
      <c r="A217" s="222"/>
      <c r="B217" s="223" t="s">
        <v>188</v>
      </c>
      <c r="C217" s="224">
        <f>SUM(C218:C218)</f>
        <v>237</v>
      </c>
      <c r="E217" s="109"/>
      <c r="F217" s="109"/>
    </row>
    <row r="218" s="135" customFormat="1" ht="19.5" customHeight="1" spans="1:6">
      <c r="A218" s="222"/>
      <c r="B218" s="226" t="s">
        <v>189</v>
      </c>
      <c r="C218" s="227">
        <v>237</v>
      </c>
      <c r="E218" s="109"/>
      <c r="F218" s="109"/>
    </row>
    <row r="219" s="135" customFormat="1" ht="19.5" customHeight="1" spans="1:6">
      <c r="A219" s="222"/>
      <c r="B219" s="223" t="s">
        <v>190</v>
      </c>
      <c r="C219" s="224">
        <f>SUM(C220:C220)</f>
        <v>2</v>
      </c>
      <c r="E219" s="109"/>
      <c r="F219" s="109"/>
    </row>
    <row r="220" s="135" customFormat="1" ht="19.5" customHeight="1" spans="1:6">
      <c r="A220" s="222"/>
      <c r="B220" s="226" t="s">
        <v>191</v>
      </c>
      <c r="C220" s="227">
        <v>2</v>
      </c>
      <c r="E220" s="109"/>
      <c r="F220" s="109"/>
    </row>
    <row r="221" s="135" customFormat="1" ht="19.5" customHeight="1" spans="1:6">
      <c r="A221" s="222"/>
      <c r="B221" s="223" t="s">
        <v>192</v>
      </c>
      <c r="C221" s="224">
        <f>SUM(C222:C226)</f>
        <v>470</v>
      </c>
      <c r="E221" s="109"/>
      <c r="F221" s="109"/>
    </row>
    <row r="222" s="135" customFormat="1" ht="19.5" customHeight="1" spans="1:6">
      <c r="A222" s="222"/>
      <c r="B222" s="226" t="s">
        <v>44</v>
      </c>
      <c r="C222" s="227">
        <v>80</v>
      </c>
      <c r="E222" s="109"/>
      <c r="F222" s="109"/>
    </row>
    <row r="223" s="135" customFormat="1" ht="19.5" customHeight="1" spans="1:6">
      <c r="A223" s="222"/>
      <c r="B223" s="226" t="s">
        <v>45</v>
      </c>
      <c r="C223" s="227">
        <v>9</v>
      </c>
      <c r="E223" s="109"/>
      <c r="F223" s="109"/>
    </row>
    <row r="224" s="135" customFormat="1" ht="19.5" customHeight="1" spans="1:6">
      <c r="A224" s="222"/>
      <c r="B224" s="226" t="s">
        <v>193</v>
      </c>
      <c r="C224" s="227">
        <v>287</v>
      </c>
      <c r="E224" s="109"/>
      <c r="F224" s="109"/>
    </row>
    <row r="225" s="135" customFormat="1" ht="19.5" customHeight="1" spans="1:6">
      <c r="A225" s="222"/>
      <c r="B225" s="226" t="s">
        <v>49</v>
      </c>
      <c r="C225" s="227">
        <v>51</v>
      </c>
      <c r="E225" s="109"/>
      <c r="F225" s="109"/>
    </row>
    <row r="226" s="135" customFormat="1" ht="19.5" customHeight="1" spans="1:6">
      <c r="A226" s="222"/>
      <c r="B226" s="226" t="s">
        <v>194</v>
      </c>
      <c r="C226" s="227">
        <v>43</v>
      </c>
      <c r="E226" s="109"/>
      <c r="F226" s="109"/>
    </row>
    <row r="227" s="135" customFormat="1" ht="19.5" customHeight="1" spans="1:6">
      <c r="A227" s="222"/>
      <c r="B227" s="223" t="s">
        <v>195</v>
      </c>
      <c r="C227" s="224">
        <f>SUM(C228:C228)</f>
        <v>15</v>
      </c>
      <c r="E227" s="109"/>
      <c r="F227" s="109"/>
    </row>
    <row r="228" s="135" customFormat="1" ht="19.5" customHeight="1" spans="1:6">
      <c r="A228" s="222"/>
      <c r="B228" s="226" t="s">
        <v>196</v>
      </c>
      <c r="C228" s="227">
        <v>15</v>
      </c>
      <c r="E228" s="109"/>
      <c r="F228" s="109"/>
    </row>
    <row r="229" s="135" customFormat="1" ht="19.5" customHeight="1" spans="1:6">
      <c r="A229" s="222"/>
      <c r="B229" s="223" t="s">
        <v>197</v>
      </c>
      <c r="C229" s="224">
        <f>C230</f>
        <v>2506</v>
      </c>
      <c r="E229" s="109"/>
      <c r="F229" s="109"/>
    </row>
    <row r="230" s="135" customFormat="1" ht="19.5" customHeight="1" spans="1:6">
      <c r="A230" s="222"/>
      <c r="B230" s="226" t="s">
        <v>198</v>
      </c>
      <c r="C230" s="227">
        <v>2506</v>
      </c>
      <c r="E230" s="109"/>
      <c r="F230" s="109"/>
    </row>
    <row r="231" ht="19.5" customHeight="1" spans="1:6">
      <c r="A231" s="222">
        <v>2089999</v>
      </c>
      <c r="B231" s="223" t="s">
        <v>199</v>
      </c>
      <c r="C231" s="224">
        <f>C232+C235+C239+C243+C251+C253+C256+C260+C262+C264+C268</f>
        <v>12288</v>
      </c>
      <c r="E231" s="109"/>
      <c r="F231" s="109"/>
    </row>
    <row r="232" ht="19.5" customHeight="1" spans="1:6">
      <c r="A232" s="222"/>
      <c r="B232" s="223" t="s">
        <v>200</v>
      </c>
      <c r="C232" s="224">
        <f>SUM(C233:C234)</f>
        <v>375</v>
      </c>
      <c r="E232" s="109"/>
      <c r="F232" s="109"/>
    </row>
    <row r="233" ht="19.5" customHeight="1" spans="1:6">
      <c r="A233" s="222"/>
      <c r="B233" s="226" t="s">
        <v>44</v>
      </c>
      <c r="C233" s="227">
        <v>318</v>
      </c>
      <c r="E233" s="109"/>
      <c r="F233" s="109"/>
    </row>
    <row r="234" ht="19.5" customHeight="1" spans="1:6">
      <c r="A234" s="222"/>
      <c r="B234" s="226" t="s">
        <v>201</v>
      </c>
      <c r="C234" s="227">
        <v>57</v>
      </c>
      <c r="E234" s="109"/>
      <c r="F234" s="109"/>
    </row>
    <row r="235" ht="19.5" customHeight="1" spans="1:6">
      <c r="A235" s="222"/>
      <c r="B235" s="223" t="s">
        <v>202</v>
      </c>
      <c r="C235" s="224">
        <f>SUM(C236:C238)</f>
        <v>398</v>
      </c>
      <c r="E235" s="109"/>
      <c r="F235" s="109"/>
    </row>
    <row r="236" ht="19.5" customHeight="1" spans="1:6">
      <c r="A236" s="222"/>
      <c r="B236" s="226" t="s">
        <v>203</v>
      </c>
      <c r="C236" s="227">
        <v>364</v>
      </c>
      <c r="E236" s="109"/>
      <c r="F236" s="109"/>
    </row>
    <row r="237" ht="19.5" customHeight="1" spans="1:6">
      <c r="A237" s="222"/>
      <c r="B237" s="226" t="s">
        <v>204</v>
      </c>
      <c r="C237" s="227">
        <v>13</v>
      </c>
      <c r="E237" s="109"/>
      <c r="F237" s="109"/>
    </row>
    <row r="238" ht="19.5" customHeight="1" spans="1:6">
      <c r="A238" s="222"/>
      <c r="B238" s="226" t="s">
        <v>205</v>
      </c>
      <c r="C238" s="227">
        <v>21</v>
      </c>
      <c r="E238" s="109"/>
      <c r="F238" s="109"/>
    </row>
    <row r="239" ht="19.5" customHeight="1" spans="1:6">
      <c r="A239" s="222"/>
      <c r="B239" s="223" t="s">
        <v>206</v>
      </c>
      <c r="C239" s="224">
        <f>SUM(C240:C242)</f>
        <v>2088</v>
      </c>
      <c r="E239" s="109"/>
      <c r="F239" s="109"/>
    </row>
    <row r="240" ht="19.5" customHeight="1" spans="1:6">
      <c r="A240" s="222"/>
      <c r="B240" s="226" t="s">
        <v>207</v>
      </c>
      <c r="C240" s="227">
        <v>142</v>
      </c>
      <c r="E240" s="109"/>
      <c r="F240" s="109"/>
    </row>
    <row r="241" ht="19.5" customHeight="1" spans="1:6">
      <c r="A241" s="222"/>
      <c r="B241" s="226" t="s">
        <v>208</v>
      </c>
      <c r="C241" s="227">
        <v>1702</v>
      </c>
      <c r="E241" s="109"/>
      <c r="F241" s="109"/>
    </row>
    <row r="242" ht="19.5" customHeight="1" spans="1:6">
      <c r="A242" s="222"/>
      <c r="B242" s="226" t="s">
        <v>209</v>
      </c>
      <c r="C242" s="227">
        <v>244</v>
      </c>
      <c r="E242" s="109"/>
      <c r="F242" s="109"/>
    </row>
    <row r="243" ht="19.5" customHeight="1" spans="1:6">
      <c r="A243" s="222"/>
      <c r="B243" s="223" t="s">
        <v>210</v>
      </c>
      <c r="C243" s="224">
        <f>SUM(C244:C250)</f>
        <v>3103</v>
      </c>
      <c r="E243" s="109"/>
      <c r="F243" s="109"/>
    </row>
    <row r="244" ht="19.5" customHeight="1" spans="1:6">
      <c r="A244" s="222"/>
      <c r="B244" s="226" t="s">
        <v>211</v>
      </c>
      <c r="C244" s="227">
        <v>551</v>
      </c>
      <c r="E244" s="109"/>
      <c r="F244" s="109"/>
    </row>
    <row r="245" ht="19.5" customHeight="1" spans="1:6">
      <c r="A245" s="222"/>
      <c r="B245" s="226" t="s">
        <v>212</v>
      </c>
      <c r="C245" s="227">
        <v>127</v>
      </c>
      <c r="E245" s="109"/>
      <c r="F245" s="109"/>
    </row>
    <row r="246" ht="19.5" customHeight="1" spans="1:6">
      <c r="A246" s="222"/>
      <c r="B246" s="226" t="s">
        <v>213</v>
      </c>
      <c r="C246" s="227">
        <v>662</v>
      </c>
      <c r="E246" s="109"/>
      <c r="F246" s="109"/>
    </row>
    <row r="247" ht="19.5" customHeight="1" spans="1:6">
      <c r="A247" s="222"/>
      <c r="B247" s="226" t="s">
        <v>214</v>
      </c>
      <c r="C247" s="227">
        <v>1220</v>
      </c>
      <c r="E247" s="109"/>
      <c r="F247" s="109"/>
    </row>
    <row r="248" ht="19.5" customHeight="1" spans="1:6">
      <c r="A248" s="222"/>
      <c r="B248" s="226" t="s">
        <v>215</v>
      </c>
      <c r="C248" s="227">
        <v>209</v>
      </c>
      <c r="E248" s="109"/>
      <c r="F248" s="109"/>
    </row>
    <row r="249" ht="19.5" customHeight="1" spans="1:6">
      <c r="A249" s="222"/>
      <c r="B249" s="226" t="s">
        <v>216</v>
      </c>
      <c r="C249" s="227">
        <v>109</v>
      </c>
      <c r="E249" s="109"/>
      <c r="F249" s="109"/>
    </row>
    <row r="250" ht="19.5" customHeight="1" spans="1:6">
      <c r="A250" s="222"/>
      <c r="B250" s="226" t="s">
        <v>217</v>
      </c>
      <c r="C250" s="227">
        <v>225</v>
      </c>
      <c r="E250" s="109"/>
      <c r="F250" s="109"/>
    </row>
    <row r="251" ht="19.5" customHeight="1" spans="1:6">
      <c r="A251" s="222"/>
      <c r="B251" s="223" t="s">
        <v>218</v>
      </c>
      <c r="C251" s="224">
        <f>SUM(C252:C252)</f>
        <v>49</v>
      </c>
      <c r="E251" s="109"/>
      <c r="F251" s="109"/>
    </row>
    <row r="252" ht="19.5" customHeight="1" spans="1:6">
      <c r="A252" s="222"/>
      <c r="B252" s="226" t="s">
        <v>219</v>
      </c>
      <c r="C252" s="227">
        <v>49</v>
      </c>
      <c r="E252" s="109"/>
      <c r="F252" s="109"/>
    </row>
    <row r="253" ht="19.5" customHeight="1" spans="1:6">
      <c r="A253" s="222"/>
      <c r="B253" s="223" t="s">
        <v>220</v>
      </c>
      <c r="C253" s="224">
        <f>SUM(C254:C255)</f>
        <v>1327</v>
      </c>
      <c r="E253" s="109"/>
      <c r="F253" s="109"/>
    </row>
    <row r="254" ht="19.5" customHeight="1" spans="1:6">
      <c r="A254" s="222"/>
      <c r="B254" s="226" t="s">
        <v>221</v>
      </c>
      <c r="C254" s="227">
        <v>539</v>
      </c>
      <c r="E254" s="109"/>
      <c r="F254" s="109"/>
    </row>
    <row r="255" ht="19.5" customHeight="1" spans="1:6">
      <c r="A255" s="222"/>
      <c r="B255" s="226" t="s">
        <v>222</v>
      </c>
      <c r="C255" s="227">
        <v>788</v>
      </c>
      <c r="E255" s="109"/>
      <c r="F255" s="109"/>
    </row>
    <row r="256" ht="19.5" customHeight="1" spans="1:6">
      <c r="A256" s="222"/>
      <c r="B256" s="223" t="s">
        <v>223</v>
      </c>
      <c r="C256" s="224">
        <f>SUM(C257:C259)</f>
        <v>4028</v>
      </c>
      <c r="E256" s="109"/>
      <c r="F256" s="109"/>
    </row>
    <row r="257" ht="19.5" customHeight="1" spans="1:6">
      <c r="A257" s="222"/>
      <c r="B257" s="226" t="s">
        <v>224</v>
      </c>
      <c r="C257" s="227">
        <v>1110</v>
      </c>
      <c r="E257" s="109"/>
      <c r="F257" s="109"/>
    </row>
    <row r="258" ht="19.5" customHeight="1" spans="1:6">
      <c r="A258" s="222"/>
      <c r="B258" s="226" t="s">
        <v>225</v>
      </c>
      <c r="C258" s="227">
        <v>2377</v>
      </c>
      <c r="E258" s="109"/>
      <c r="F258" s="109"/>
    </row>
    <row r="259" ht="19.5" customHeight="1" spans="1:6">
      <c r="A259" s="222"/>
      <c r="B259" s="226" t="s">
        <v>226</v>
      </c>
      <c r="C259" s="227">
        <v>541</v>
      </c>
      <c r="E259" s="109"/>
      <c r="F259" s="109"/>
    </row>
    <row r="260" ht="19.5" customHeight="1" spans="1:6">
      <c r="A260" s="222"/>
      <c r="B260" s="223" t="s">
        <v>227</v>
      </c>
      <c r="C260" s="224">
        <f>SUM(C261:C261)</f>
        <v>90</v>
      </c>
      <c r="E260" s="109"/>
      <c r="F260" s="109"/>
    </row>
    <row r="261" ht="19.5" customHeight="1" spans="1:6">
      <c r="A261" s="222"/>
      <c r="B261" s="226" t="s">
        <v>228</v>
      </c>
      <c r="C261" s="227">
        <v>90</v>
      </c>
      <c r="E261" s="109"/>
      <c r="F261" s="109"/>
    </row>
    <row r="262" ht="19.5" customHeight="1" spans="1:6">
      <c r="A262" s="222"/>
      <c r="B262" s="223" t="s">
        <v>229</v>
      </c>
      <c r="C262" s="224">
        <f>SUM(C263:C263)</f>
        <v>45</v>
      </c>
      <c r="E262" s="109"/>
      <c r="F262" s="109"/>
    </row>
    <row r="263" ht="19.5" customHeight="1" spans="1:6">
      <c r="A263" s="222"/>
      <c r="B263" s="226" t="s">
        <v>230</v>
      </c>
      <c r="C263" s="227">
        <v>45</v>
      </c>
      <c r="E263" s="109"/>
      <c r="F263" s="109"/>
    </row>
    <row r="264" ht="19.5" customHeight="1" spans="1:6">
      <c r="A264" s="222"/>
      <c r="B264" s="223" t="s">
        <v>231</v>
      </c>
      <c r="C264" s="224">
        <f>SUM(C265:C267)</f>
        <v>254</v>
      </c>
      <c r="E264" s="109"/>
      <c r="F264" s="109"/>
    </row>
    <row r="265" ht="19.5" customHeight="1" spans="1:6">
      <c r="A265" s="222"/>
      <c r="B265" s="226" t="s">
        <v>44</v>
      </c>
      <c r="C265" s="227">
        <v>205</v>
      </c>
      <c r="E265" s="109"/>
      <c r="F265" s="109"/>
    </row>
    <row r="266" ht="19.5" customHeight="1" spans="1:6">
      <c r="A266" s="222"/>
      <c r="B266" s="226" t="s">
        <v>49</v>
      </c>
      <c r="C266" s="227">
        <v>21</v>
      </c>
      <c r="E266" s="109"/>
      <c r="F266" s="109"/>
    </row>
    <row r="267" ht="19.5" customHeight="1" spans="1:6">
      <c r="A267" s="222"/>
      <c r="B267" s="226" t="s">
        <v>232</v>
      </c>
      <c r="C267" s="227">
        <v>28</v>
      </c>
      <c r="E267" s="109"/>
      <c r="F267" s="109"/>
    </row>
    <row r="268" ht="19.5" customHeight="1" spans="1:6">
      <c r="A268" s="222"/>
      <c r="B268" s="223" t="s">
        <v>233</v>
      </c>
      <c r="C268" s="224">
        <f>C269</f>
        <v>531</v>
      </c>
      <c r="E268" s="109"/>
      <c r="F268" s="109"/>
    </row>
    <row r="269" ht="19.5" customHeight="1" spans="1:6">
      <c r="A269" s="222"/>
      <c r="B269" s="226" t="s">
        <v>234</v>
      </c>
      <c r="C269" s="227">
        <v>531</v>
      </c>
      <c r="E269" s="109"/>
      <c r="F269" s="109"/>
    </row>
    <row r="270" ht="19.5" customHeight="1" spans="1:6">
      <c r="A270" s="222"/>
      <c r="B270" s="223" t="s">
        <v>235</v>
      </c>
      <c r="C270" s="224">
        <f>C271+C274+C276</f>
        <v>604</v>
      </c>
      <c r="E270" s="109"/>
      <c r="F270" s="109"/>
    </row>
    <row r="271" ht="19.5" customHeight="1" spans="1:6">
      <c r="A271" s="222"/>
      <c r="B271" s="223" t="s">
        <v>236</v>
      </c>
      <c r="C271" s="224">
        <f>SUM(C272:C273)</f>
        <v>222</v>
      </c>
      <c r="E271" s="109"/>
      <c r="F271" s="109"/>
    </row>
    <row r="272" ht="19.5" customHeight="1" spans="1:6">
      <c r="A272" s="222"/>
      <c r="B272" s="226" t="s">
        <v>44</v>
      </c>
      <c r="C272" s="227">
        <v>76</v>
      </c>
      <c r="E272" s="109"/>
      <c r="F272" s="109"/>
    </row>
    <row r="273" ht="19.5" customHeight="1" spans="1:6">
      <c r="A273" s="222"/>
      <c r="B273" s="226" t="s">
        <v>237</v>
      </c>
      <c r="C273" s="227">
        <v>146</v>
      </c>
      <c r="E273" s="109"/>
      <c r="F273" s="109"/>
    </row>
    <row r="274" s="135" customFormat="1" ht="19.5" customHeight="1" spans="1:3">
      <c r="A274" s="229"/>
      <c r="B274" s="223" t="s">
        <v>238</v>
      </c>
      <c r="C274" s="224">
        <f>SUM(C275:C275)</f>
        <v>358</v>
      </c>
    </row>
    <row r="275" s="135" customFormat="1" ht="19.5" customHeight="1" spans="1:3">
      <c r="A275" s="229"/>
      <c r="B275" s="226" t="s">
        <v>239</v>
      </c>
      <c r="C275" s="227">
        <v>358</v>
      </c>
    </row>
    <row r="276" s="135" customFormat="1" ht="19.5" customHeight="1" spans="1:3">
      <c r="A276" s="229"/>
      <c r="B276" s="223" t="s">
        <v>240</v>
      </c>
      <c r="C276" s="224">
        <f>C277</f>
        <v>24</v>
      </c>
    </row>
    <row r="277" s="135" customFormat="1" ht="19.5" customHeight="1" spans="1:3">
      <c r="A277" s="229"/>
      <c r="B277" s="226" t="s">
        <v>241</v>
      </c>
      <c r="C277" s="227">
        <v>24</v>
      </c>
    </row>
    <row r="278" s="135" customFormat="1" ht="19.5" customHeight="1" spans="1:3">
      <c r="A278" s="229"/>
      <c r="B278" s="223" t="s">
        <v>242</v>
      </c>
      <c r="C278" s="224">
        <f>C279+C283+C285+C287+C289</f>
        <v>32941</v>
      </c>
    </row>
    <row r="279" s="135" customFormat="1" ht="19.5" customHeight="1" spans="1:3">
      <c r="A279" s="229"/>
      <c r="B279" s="223" t="s">
        <v>243</v>
      </c>
      <c r="C279" s="224">
        <f>SUM(C280:C282)</f>
        <v>9215</v>
      </c>
    </row>
    <row r="280" s="135" customFormat="1" ht="19.5" customHeight="1" spans="1:3">
      <c r="A280" s="229"/>
      <c r="B280" s="226" t="s">
        <v>44</v>
      </c>
      <c r="C280" s="227">
        <v>1115</v>
      </c>
    </row>
    <row r="281" s="135" customFormat="1" ht="19.5" customHeight="1" spans="1:3">
      <c r="A281" s="229"/>
      <c r="B281" s="226" t="s">
        <v>45</v>
      </c>
      <c r="C281" s="227">
        <v>21</v>
      </c>
    </row>
    <row r="282" s="135" customFormat="1" ht="19.5" customHeight="1" spans="1:3">
      <c r="A282" s="229"/>
      <c r="B282" s="226" t="s">
        <v>244</v>
      </c>
      <c r="C282" s="227">
        <v>8079</v>
      </c>
    </row>
    <row r="283" s="135" customFormat="1" ht="19.5" customHeight="1" spans="1:3">
      <c r="A283" s="229"/>
      <c r="B283" s="223" t="s">
        <v>245</v>
      </c>
      <c r="C283" s="224">
        <f>C284</f>
        <v>30</v>
      </c>
    </row>
    <row r="284" s="135" customFormat="1" ht="19.5" customHeight="1" spans="1:3">
      <c r="A284" s="229"/>
      <c r="B284" s="226" t="s">
        <v>246</v>
      </c>
      <c r="C284" s="227">
        <v>30</v>
      </c>
    </row>
    <row r="285" s="135" customFormat="1" ht="19.5" customHeight="1" spans="1:3">
      <c r="A285" s="229"/>
      <c r="B285" s="223" t="s">
        <v>247</v>
      </c>
      <c r="C285" s="224">
        <f>SUM(C286:C286)</f>
        <v>17585</v>
      </c>
    </row>
    <row r="286" s="135" customFormat="1" ht="19.5" customHeight="1" spans="1:3">
      <c r="A286" s="229"/>
      <c r="B286" s="226" t="s">
        <v>248</v>
      </c>
      <c r="C286" s="227">
        <v>17585</v>
      </c>
    </row>
    <row r="287" s="135" customFormat="1" ht="19.5" customHeight="1" spans="1:3">
      <c r="A287" s="229"/>
      <c r="B287" s="223" t="s">
        <v>249</v>
      </c>
      <c r="C287" s="224">
        <f>C288</f>
        <v>3232</v>
      </c>
    </row>
    <row r="288" s="135" customFormat="1" ht="19.5" customHeight="1" spans="1:3">
      <c r="A288" s="229"/>
      <c r="B288" s="226" t="s">
        <v>250</v>
      </c>
      <c r="C288" s="227">
        <v>3232</v>
      </c>
    </row>
    <row r="289" s="135" customFormat="1" ht="19.5" customHeight="1" spans="1:3">
      <c r="A289" s="229"/>
      <c r="B289" s="223" t="s">
        <v>251</v>
      </c>
      <c r="C289" s="224">
        <f>C290</f>
        <v>2879</v>
      </c>
    </row>
    <row r="290" s="135" customFormat="1" ht="19.5" customHeight="1" spans="1:3">
      <c r="A290" s="229"/>
      <c r="B290" s="226" t="s">
        <v>252</v>
      </c>
      <c r="C290" s="227">
        <v>2879</v>
      </c>
    </row>
    <row r="291" s="135" customFormat="1" ht="19.5" customHeight="1" spans="1:3">
      <c r="A291" s="229"/>
      <c r="B291" s="223" t="s">
        <v>253</v>
      </c>
      <c r="C291" s="224">
        <f>C292+C304+C314+C321+C326+C331</f>
        <v>36835</v>
      </c>
    </row>
    <row r="292" s="135" customFormat="1" ht="19.5" customHeight="1" spans="1:3">
      <c r="A292" s="229"/>
      <c r="B292" s="223" t="s">
        <v>254</v>
      </c>
      <c r="C292" s="224">
        <f>SUM(C293:C303)</f>
        <v>10872</v>
      </c>
    </row>
    <row r="293" s="135" customFormat="1" ht="19.5" customHeight="1" spans="1:3">
      <c r="A293" s="229"/>
      <c r="B293" s="226" t="s">
        <v>44</v>
      </c>
      <c r="C293" s="227">
        <v>603</v>
      </c>
    </row>
    <row r="294" s="135" customFormat="1" ht="19.5" customHeight="1" spans="1:3">
      <c r="A294" s="229"/>
      <c r="B294" s="226" t="s">
        <v>45</v>
      </c>
      <c r="C294" s="227">
        <v>3</v>
      </c>
    </row>
    <row r="295" s="135" customFormat="1" ht="19.5" customHeight="1" spans="1:3">
      <c r="A295" s="229"/>
      <c r="B295" s="226" t="s">
        <v>49</v>
      </c>
      <c r="C295" s="227">
        <v>1942</v>
      </c>
    </row>
    <row r="296" s="135" customFormat="1" ht="19.5" customHeight="1" spans="1:3">
      <c r="A296" s="229"/>
      <c r="B296" s="226" t="s">
        <v>255</v>
      </c>
      <c r="C296" s="227">
        <v>9</v>
      </c>
    </row>
    <row r="297" s="135" customFormat="1" ht="19.5" customHeight="1" spans="1:3">
      <c r="A297" s="229"/>
      <c r="B297" s="226" t="s">
        <v>256</v>
      </c>
      <c r="C297" s="227">
        <v>28</v>
      </c>
    </row>
    <row r="298" s="135" customFormat="1" ht="19.5" customHeight="1" spans="1:3">
      <c r="A298" s="229"/>
      <c r="B298" s="226" t="s">
        <v>257</v>
      </c>
      <c r="C298" s="227">
        <v>17</v>
      </c>
    </row>
    <row r="299" s="135" customFormat="1" ht="19.5" customHeight="1" spans="1:3">
      <c r="A299" s="229"/>
      <c r="B299" s="226" t="s">
        <v>258</v>
      </c>
      <c r="C299" s="227">
        <v>1259</v>
      </c>
    </row>
    <row r="300" s="135" customFormat="1" ht="19.5" customHeight="1" spans="1:3">
      <c r="A300" s="229"/>
      <c r="B300" s="226" t="s">
        <v>259</v>
      </c>
      <c r="C300" s="227">
        <v>5</v>
      </c>
    </row>
    <row r="301" s="135" customFormat="1" ht="19.5" customHeight="1" spans="1:3">
      <c r="A301" s="229"/>
      <c r="B301" s="226" t="s">
        <v>260</v>
      </c>
      <c r="C301" s="227">
        <v>10</v>
      </c>
    </row>
    <row r="302" s="135" customFormat="1" ht="19.5" customHeight="1" spans="1:3">
      <c r="A302" s="229"/>
      <c r="B302" s="226" t="s">
        <v>261</v>
      </c>
      <c r="C302" s="227">
        <v>1360</v>
      </c>
    </row>
    <row r="303" s="135" customFormat="1" ht="19.5" customHeight="1" spans="1:3">
      <c r="A303" s="229"/>
      <c r="B303" s="226" t="s">
        <v>262</v>
      </c>
      <c r="C303" s="227">
        <v>5636</v>
      </c>
    </row>
    <row r="304" s="135" customFormat="1" ht="19.5" customHeight="1" spans="1:3">
      <c r="A304" s="229"/>
      <c r="B304" s="223" t="s">
        <v>263</v>
      </c>
      <c r="C304" s="224">
        <f>SUM(C305:C313)</f>
        <v>2858</v>
      </c>
    </row>
    <row r="305" s="135" customFormat="1" ht="19.5" customHeight="1" spans="1:3">
      <c r="A305" s="229"/>
      <c r="B305" s="226" t="s">
        <v>44</v>
      </c>
      <c r="C305" s="227">
        <v>246</v>
      </c>
    </row>
    <row r="306" s="135" customFormat="1" ht="19.5" customHeight="1" spans="1:3">
      <c r="A306" s="229"/>
      <c r="B306" s="226" t="s">
        <v>45</v>
      </c>
      <c r="C306" s="227">
        <v>2</v>
      </c>
    </row>
    <row r="307" s="135" customFormat="1" ht="19.5" customHeight="1" spans="1:3">
      <c r="A307" s="229"/>
      <c r="B307" s="226" t="s">
        <v>264</v>
      </c>
      <c r="C307" s="227">
        <v>373</v>
      </c>
    </row>
    <row r="308" s="135" customFormat="1" ht="19.5" customHeight="1" spans="1:3">
      <c r="A308" s="229"/>
      <c r="B308" s="226" t="s">
        <v>265</v>
      </c>
      <c r="C308" s="227">
        <v>35</v>
      </c>
    </row>
    <row r="309" s="135" customFormat="1" ht="19.5" customHeight="1" spans="1:3">
      <c r="A309" s="229"/>
      <c r="B309" s="226" t="s">
        <v>266</v>
      </c>
      <c r="C309" s="227">
        <v>108</v>
      </c>
    </row>
    <row r="310" s="135" customFormat="1" ht="19.5" customHeight="1" spans="1:3">
      <c r="A310" s="229"/>
      <c r="B310" s="226" t="s">
        <v>267</v>
      </c>
      <c r="C310" s="227">
        <v>2</v>
      </c>
    </row>
    <row r="311" s="135" customFormat="1" ht="19.5" customHeight="1" spans="1:3">
      <c r="A311" s="229"/>
      <c r="B311" s="226" t="s">
        <v>268</v>
      </c>
      <c r="C311" s="227">
        <v>2</v>
      </c>
    </row>
    <row r="312" s="109" customFormat="1" ht="19.5" customHeight="1" spans="1:3">
      <c r="A312" s="229"/>
      <c r="B312" s="226" t="s">
        <v>269</v>
      </c>
      <c r="C312" s="227">
        <v>496</v>
      </c>
    </row>
    <row r="313" s="109" customFormat="1" ht="19.5" customHeight="1" spans="1:3">
      <c r="A313" s="229"/>
      <c r="B313" s="226" t="s">
        <v>270</v>
      </c>
      <c r="C313" s="227">
        <v>1594</v>
      </c>
    </row>
    <row r="314" s="109" customFormat="1" ht="19.5" customHeight="1" spans="1:3">
      <c r="A314" s="229"/>
      <c r="B314" s="223" t="s">
        <v>271</v>
      </c>
      <c r="C314" s="224">
        <f>SUM(C315:C320)</f>
        <v>9135</v>
      </c>
    </row>
    <row r="315" s="109" customFormat="1" ht="19.5" customHeight="1" spans="1:3">
      <c r="A315" s="229"/>
      <c r="B315" s="226" t="s">
        <v>44</v>
      </c>
      <c r="C315" s="227">
        <v>202</v>
      </c>
    </row>
    <row r="316" s="109" customFormat="1" ht="19.5" customHeight="1" spans="1:3">
      <c r="A316" s="229"/>
      <c r="B316" s="226" t="s">
        <v>272</v>
      </c>
      <c r="C316" s="227">
        <v>221</v>
      </c>
    </row>
    <row r="317" s="109" customFormat="1" ht="19.5" customHeight="1" spans="1:3">
      <c r="A317" s="229"/>
      <c r="B317" s="226" t="s">
        <v>273</v>
      </c>
      <c r="C317" s="227">
        <v>124</v>
      </c>
    </row>
    <row r="318" s="109" customFormat="1" ht="19.5" customHeight="1" spans="1:3">
      <c r="A318" s="229"/>
      <c r="B318" s="226" t="s">
        <v>274</v>
      </c>
      <c r="C318" s="227">
        <v>607</v>
      </c>
    </row>
    <row r="319" s="135" customFormat="1" ht="19.5" customHeight="1" spans="1:6">
      <c r="A319" s="229"/>
      <c r="B319" s="226" t="s">
        <v>275</v>
      </c>
      <c r="C319" s="227">
        <v>137</v>
      </c>
      <c r="E319" s="109"/>
      <c r="F319" s="109"/>
    </row>
    <row r="320" s="135" customFormat="1" ht="19.5" customHeight="1" spans="1:6">
      <c r="A320" s="229"/>
      <c r="B320" s="226" t="s">
        <v>276</v>
      </c>
      <c r="C320" s="227">
        <v>7844</v>
      </c>
      <c r="E320" s="109"/>
      <c r="F320" s="109"/>
    </row>
    <row r="321" s="135" customFormat="1" ht="19.5" customHeight="1" spans="1:6">
      <c r="A321" s="229"/>
      <c r="B321" s="223" t="s">
        <v>277</v>
      </c>
      <c r="C321" s="224">
        <f>SUM(C322:C325)</f>
        <v>4955</v>
      </c>
      <c r="E321" s="109"/>
      <c r="F321" s="109"/>
    </row>
    <row r="322" s="135" customFormat="1" ht="19.5" customHeight="1" spans="1:6">
      <c r="A322" s="229"/>
      <c r="B322" s="226" t="s">
        <v>44</v>
      </c>
      <c r="C322" s="227">
        <v>65</v>
      </c>
      <c r="E322" s="109"/>
      <c r="F322" s="109"/>
    </row>
    <row r="323" s="135" customFormat="1" ht="19.5" customHeight="1" spans="1:6">
      <c r="A323" s="229"/>
      <c r="B323" s="226" t="s">
        <v>278</v>
      </c>
      <c r="C323" s="227">
        <v>78</v>
      </c>
      <c r="E323" s="109"/>
      <c r="F323" s="109"/>
    </row>
    <row r="324" s="135" customFormat="1" ht="19.5" customHeight="1" spans="1:6">
      <c r="A324" s="229"/>
      <c r="B324" s="226" t="s">
        <v>49</v>
      </c>
      <c r="C324" s="227">
        <v>212</v>
      </c>
      <c r="E324" s="109"/>
      <c r="F324" s="109"/>
    </row>
    <row r="325" s="135" customFormat="1" ht="19.5" customHeight="1" spans="1:6">
      <c r="A325" s="229"/>
      <c r="B325" s="226" t="s">
        <v>279</v>
      </c>
      <c r="C325" s="227">
        <v>4600</v>
      </c>
      <c r="E325" s="109"/>
      <c r="F325" s="109"/>
    </row>
    <row r="326" s="135" customFormat="1" ht="19.5" customHeight="1" spans="1:6">
      <c r="A326" s="229"/>
      <c r="B326" s="223" t="s">
        <v>280</v>
      </c>
      <c r="C326" s="224">
        <f>SUM(C327:C330)</f>
        <v>344</v>
      </c>
      <c r="E326" s="109"/>
      <c r="F326" s="109"/>
    </row>
    <row r="327" s="135" customFormat="1" ht="19.5" customHeight="1" spans="1:6">
      <c r="A327" s="229"/>
      <c r="B327" s="226" t="s">
        <v>281</v>
      </c>
      <c r="C327" s="227">
        <v>171</v>
      </c>
      <c r="E327" s="109"/>
      <c r="F327" s="109"/>
    </row>
    <row r="328" s="135" customFormat="1" ht="19.5" customHeight="1" spans="1:6">
      <c r="A328" s="229"/>
      <c r="B328" s="226" t="s">
        <v>282</v>
      </c>
      <c r="C328" s="227">
        <v>10</v>
      </c>
      <c r="E328" s="109"/>
      <c r="F328" s="109"/>
    </row>
    <row r="329" s="135" customFormat="1" ht="19.5" customHeight="1" spans="1:6">
      <c r="A329" s="229"/>
      <c r="B329" s="226" t="s">
        <v>283</v>
      </c>
      <c r="C329" s="227">
        <v>145</v>
      </c>
      <c r="E329" s="109"/>
      <c r="F329" s="109"/>
    </row>
    <row r="330" s="135" customFormat="1" ht="19.5" customHeight="1" spans="1:6">
      <c r="A330" s="229"/>
      <c r="B330" s="226" t="s">
        <v>284</v>
      </c>
      <c r="C330" s="227">
        <v>18</v>
      </c>
      <c r="E330" s="109"/>
      <c r="F330" s="109"/>
    </row>
    <row r="331" s="135" customFormat="1" ht="19.5" customHeight="1" spans="1:6">
      <c r="A331" s="229"/>
      <c r="B331" s="223" t="s">
        <v>285</v>
      </c>
      <c r="C331" s="224">
        <f>SUM(C332:C332)</f>
        <v>8671</v>
      </c>
      <c r="E331" s="109"/>
      <c r="F331" s="109"/>
    </row>
    <row r="332" s="135" customFormat="1" ht="19.5" customHeight="1" spans="1:6">
      <c r="A332" s="229"/>
      <c r="B332" s="226" t="s">
        <v>286</v>
      </c>
      <c r="C332" s="227">
        <v>8671</v>
      </c>
      <c r="E332" s="109"/>
      <c r="F332" s="109"/>
    </row>
    <row r="333" s="135" customFormat="1" ht="19.5" customHeight="1" spans="1:6">
      <c r="A333" s="229"/>
      <c r="B333" s="223" t="s">
        <v>287</v>
      </c>
      <c r="C333" s="224">
        <f>C334+C341</f>
        <v>5467</v>
      </c>
      <c r="E333" s="109"/>
      <c r="F333" s="109"/>
    </row>
    <row r="334" s="135" customFormat="1" ht="19.5" customHeight="1" spans="1:6">
      <c r="A334" s="229"/>
      <c r="B334" s="223" t="s">
        <v>288</v>
      </c>
      <c r="C334" s="224">
        <f>SUM(C335:C340)</f>
        <v>5070</v>
      </c>
      <c r="E334" s="109"/>
      <c r="F334" s="109"/>
    </row>
    <row r="335" s="135" customFormat="1" ht="19.5" customHeight="1" spans="1:6">
      <c r="A335" s="229"/>
      <c r="B335" s="226" t="s">
        <v>44</v>
      </c>
      <c r="C335" s="227">
        <v>441</v>
      </c>
      <c r="E335" s="109"/>
      <c r="F335" s="109"/>
    </row>
    <row r="336" s="135" customFormat="1" ht="19.5" customHeight="1" spans="1:6">
      <c r="A336" s="229"/>
      <c r="B336" s="226" t="s">
        <v>45</v>
      </c>
      <c r="C336" s="227">
        <v>5</v>
      </c>
      <c r="E336" s="109"/>
      <c r="F336" s="109"/>
    </row>
    <row r="337" s="135" customFormat="1" ht="19.5" customHeight="1" spans="1:6">
      <c r="A337" s="229"/>
      <c r="B337" s="226" t="s">
        <v>289</v>
      </c>
      <c r="C337" s="227">
        <v>971</v>
      </c>
      <c r="E337" s="109"/>
      <c r="F337" s="109"/>
    </row>
    <row r="338" s="135" customFormat="1" ht="19.5" customHeight="1" spans="1:6">
      <c r="A338" s="229"/>
      <c r="B338" s="226" t="s">
        <v>290</v>
      </c>
      <c r="C338" s="227">
        <v>766</v>
      </c>
      <c r="E338" s="109"/>
      <c r="F338" s="109"/>
    </row>
    <row r="339" s="135" customFormat="1" ht="19.5" customHeight="1" spans="1:6">
      <c r="A339" s="229"/>
      <c r="B339" s="226" t="s">
        <v>291</v>
      </c>
      <c r="C339" s="227">
        <v>9</v>
      </c>
      <c r="E339" s="109"/>
      <c r="F339" s="109"/>
    </row>
    <row r="340" s="135" customFormat="1" ht="19.5" customHeight="1" spans="1:6">
      <c r="A340" s="229"/>
      <c r="B340" s="226" t="s">
        <v>292</v>
      </c>
      <c r="C340" s="227">
        <v>2878</v>
      </c>
      <c r="E340" s="109"/>
      <c r="F340" s="109"/>
    </row>
    <row r="341" s="135" customFormat="1" ht="19.5" customHeight="1" spans="1:6">
      <c r="A341" s="229"/>
      <c r="B341" s="223" t="s">
        <v>293</v>
      </c>
      <c r="C341" s="224">
        <f>SUM(C342:C342)</f>
        <v>397</v>
      </c>
      <c r="E341" s="109"/>
      <c r="F341" s="109"/>
    </row>
    <row r="342" s="135" customFormat="1" ht="19.5" customHeight="1" spans="1:6">
      <c r="A342" s="229"/>
      <c r="B342" s="226" t="s">
        <v>294</v>
      </c>
      <c r="C342" s="227">
        <v>397</v>
      </c>
      <c r="E342" s="109"/>
      <c r="F342" s="109"/>
    </row>
    <row r="343" s="135" customFormat="1" ht="19.5" customHeight="1" spans="1:6">
      <c r="A343" s="229"/>
      <c r="B343" s="223" t="s">
        <v>295</v>
      </c>
      <c r="C343" s="224">
        <f>C344+C346</f>
        <v>1156</v>
      </c>
      <c r="E343" s="109"/>
      <c r="F343" s="109"/>
    </row>
    <row r="344" s="109" customFormat="1" ht="19.5" customHeight="1" spans="1:6">
      <c r="A344" s="229">
        <v>2110101</v>
      </c>
      <c r="B344" s="223" t="s">
        <v>296</v>
      </c>
      <c r="C344" s="224">
        <f>SUM(C345:C345)</f>
        <v>772</v>
      </c>
      <c r="E344" s="110"/>
      <c r="F344" s="110"/>
    </row>
    <row r="345" s="109" customFormat="1" ht="19.5" customHeight="1" spans="1:6">
      <c r="A345" s="229"/>
      <c r="B345" s="226" t="s">
        <v>297</v>
      </c>
      <c r="C345" s="227">
        <v>772</v>
      </c>
      <c r="E345" s="110"/>
      <c r="F345" s="110"/>
    </row>
    <row r="346" s="109" customFormat="1" ht="19.5" customHeight="1" spans="1:6">
      <c r="A346" s="229"/>
      <c r="B346" s="223" t="s">
        <v>298</v>
      </c>
      <c r="C346" s="224">
        <f>SUM(C347:C348)</f>
        <v>384</v>
      </c>
      <c r="E346" s="110"/>
      <c r="F346" s="110"/>
    </row>
    <row r="347" s="109" customFormat="1" ht="19.5" customHeight="1" spans="1:6">
      <c r="A347" s="229"/>
      <c r="B347" s="226" t="s">
        <v>299</v>
      </c>
      <c r="C347" s="227">
        <v>20</v>
      </c>
      <c r="E347" s="110"/>
      <c r="F347" s="110"/>
    </row>
    <row r="348" s="109" customFormat="1" ht="19.5" customHeight="1" spans="1:6">
      <c r="A348" s="229"/>
      <c r="B348" s="226" t="s">
        <v>300</v>
      </c>
      <c r="C348" s="227">
        <v>364</v>
      </c>
      <c r="E348" s="110"/>
      <c r="F348" s="110"/>
    </row>
    <row r="349" s="109" customFormat="1" ht="19.5" customHeight="1" spans="1:6">
      <c r="A349" s="229"/>
      <c r="B349" s="223" t="s">
        <v>301</v>
      </c>
      <c r="C349" s="224">
        <f>C350+C354+C356</f>
        <v>1522</v>
      </c>
      <c r="E349" s="110"/>
      <c r="F349" s="110"/>
    </row>
    <row r="350" s="109" customFormat="1" ht="19.5" customHeight="1" spans="1:6">
      <c r="A350" s="229"/>
      <c r="B350" s="223" t="s">
        <v>302</v>
      </c>
      <c r="C350" s="224">
        <f>SUM(C351:C353)</f>
        <v>168</v>
      </c>
      <c r="E350" s="110"/>
      <c r="F350" s="110"/>
    </row>
    <row r="351" s="109" customFormat="1" ht="19.5" customHeight="1" spans="1:6">
      <c r="A351" s="229"/>
      <c r="B351" s="226" t="s">
        <v>44</v>
      </c>
      <c r="C351" s="227">
        <v>43</v>
      </c>
      <c r="E351" s="110"/>
      <c r="F351" s="110"/>
    </row>
    <row r="352" s="109" customFormat="1" ht="19.5" customHeight="1" spans="1:6">
      <c r="A352" s="229"/>
      <c r="B352" s="226" t="s">
        <v>45</v>
      </c>
      <c r="C352" s="227">
        <v>40</v>
      </c>
      <c r="E352" s="110"/>
      <c r="F352" s="110"/>
    </row>
    <row r="353" s="109" customFormat="1" ht="19.5" customHeight="1" spans="1:6">
      <c r="A353" s="229"/>
      <c r="B353" s="226" t="s">
        <v>303</v>
      </c>
      <c r="C353" s="227">
        <v>85</v>
      </c>
      <c r="E353" s="110"/>
      <c r="F353" s="110"/>
    </row>
    <row r="354" s="109" customFormat="1" ht="19.5" customHeight="1" spans="1:6">
      <c r="A354" s="229"/>
      <c r="B354" s="223" t="s">
        <v>304</v>
      </c>
      <c r="C354" s="224">
        <f>SUM(C355:C355)</f>
        <v>55</v>
      </c>
      <c r="E354" s="110"/>
      <c r="F354" s="110"/>
    </row>
    <row r="355" s="109" customFormat="1" ht="19.5" customHeight="1" spans="1:6">
      <c r="A355" s="229"/>
      <c r="B355" s="226" t="s">
        <v>305</v>
      </c>
      <c r="C355" s="227">
        <v>55</v>
      </c>
      <c r="E355" s="110"/>
      <c r="F355" s="110"/>
    </row>
    <row r="356" s="109" customFormat="1" ht="19.5" customHeight="1" spans="1:6">
      <c r="A356" s="229"/>
      <c r="B356" s="223" t="s">
        <v>306</v>
      </c>
      <c r="C356" s="224">
        <f>SUM(C357:C357)</f>
        <v>1299</v>
      </c>
      <c r="E356" s="110"/>
      <c r="F356" s="110"/>
    </row>
    <row r="357" s="109" customFormat="1" ht="19.5" customHeight="1" spans="1:6">
      <c r="A357" s="229"/>
      <c r="B357" s="226" t="s">
        <v>307</v>
      </c>
      <c r="C357" s="227">
        <v>1299</v>
      </c>
      <c r="E357" s="110"/>
      <c r="F357" s="110"/>
    </row>
    <row r="358" s="109" customFormat="1" ht="19.5" customHeight="1" spans="1:6">
      <c r="A358" s="229"/>
      <c r="B358" s="223" t="s">
        <v>308</v>
      </c>
      <c r="C358" s="224">
        <f>C359+C362</f>
        <v>146</v>
      </c>
      <c r="E358" s="110"/>
      <c r="F358" s="110"/>
    </row>
    <row r="359" s="109" customFormat="1" ht="19.5" customHeight="1" spans="1:6">
      <c r="A359" s="229"/>
      <c r="B359" s="223" t="s">
        <v>309</v>
      </c>
      <c r="C359" s="224">
        <f>SUM(C360:C361)</f>
        <v>70</v>
      </c>
      <c r="E359" s="110"/>
      <c r="F359" s="110"/>
    </row>
    <row r="360" s="109" customFormat="1" ht="19.5" customHeight="1" spans="1:6">
      <c r="A360" s="229"/>
      <c r="B360" s="226" t="s">
        <v>44</v>
      </c>
      <c r="C360" s="227">
        <v>64</v>
      </c>
      <c r="E360" s="110"/>
      <c r="F360" s="110"/>
    </row>
    <row r="361" s="109" customFormat="1" ht="19.5" customHeight="1" spans="1:6">
      <c r="A361" s="229"/>
      <c r="B361" s="226" t="s">
        <v>310</v>
      </c>
      <c r="C361" s="227">
        <v>6</v>
      </c>
      <c r="E361" s="110"/>
      <c r="F361" s="110"/>
    </row>
    <row r="362" s="109" customFormat="1" ht="19.5" customHeight="1" spans="1:6">
      <c r="A362" s="229"/>
      <c r="B362" s="223" t="s">
        <v>311</v>
      </c>
      <c r="C362" s="224">
        <f>SUM(C363:C365)</f>
        <v>76</v>
      </c>
      <c r="E362" s="110"/>
      <c r="F362" s="110"/>
    </row>
    <row r="363" s="109" customFormat="1" ht="19.5" customHeight="1" spans="1:6">
      <c r="A363" s="229"/>
      <c r="B363" s="226" t="s">
        <v>44</v>
      </c>
      <c r="C363" s="227">
        <v>8</v>
      </c>
      <c r="E363" s="110"/>
      <c r="F363" s="110"/>
    </row>
    <row r="364" s="109" customFormat="1" ht="19.5" customHeight="1" spans="1:6">
      <c r="A364" s="229"/>
      <c r="B364" s="226" t="s">
        <v>312</v>
      </c>
      <c r="C364" s="227">
        <v>31</v>
      </c>
      <c r="E364" s="110"/>
      <c r="F364" s="110"/>
    </row>
    <row r="365" s="109" customFormat="1" ht="19.5" customHeight="1" spans="1:6">
      <c r="A365" s="229"/>
      <c r="B365" s="226" t="s">
        <v>313</v>
      </c>
      <c r="C365" s="227">
        <v>37</v>
      </c>
      <c r="E365" s="110"/>
      <c r="F365" s="110"/>
    </row>
    <row r="366" s="109" customFormat="1" ht="19.5" customHeight="1" spans="1:6">
      <c r="A366" s="229"/>
      <c r="B366" s="223" t="s">
        <v>314</v>
      </c>
      <c r="C366" s="224">
        <f>C367+C373</f>
        <v>7568</v>
      </c>
      <c r="E366" s="110"/>
      <c r="F366" s="110"/>
    </row>
    <row r="367" s="109" customFormat="1" ht="19.5" customHeight="1" spans="1:6">
      <c r="A367" s="229"/>
      <c r="B367" s="223" t="s">
        <v>315</v>
      </c>
      <c r="C367" s="224">
        <f>SUM(C368:C372)</f>
        <v>1222</v>
      </c>
      <c r="E367" s="110"/>
      <c r="F367" s="110"/>
    </row>
    <row r="368" s="109" customFormat="1" ht="19.5" customHeight="1" spans="1:6">
      <c r="A368" s="229"/>
      <c r="B368" s="226" t="s">
        <v>316</v>
      </c>
      <c r="C368" s="227">
        <v>114</v>
      </c>
      <c r="E368" s="110"/>
      <c r="F368" s="110"/>
    </row>
    <row r="369" s="109" customFormat="1" ht="19.5" customHeight="1" spans="1:6">
      <c r="A369" s="229"/>
      <c r="B369" s="226" t="s">
        <v>317</v>
      </c>
      <c r="C369" s="227">
        <v>35</v>
      </c>
      <c r="E369" s="110"/>
      <c r="F369" s="110"/>
    </row>
    <row r="370" s="109" customFormat="1" ht="19.5" customHeight="1" spans="1:6">
      <c r="A370" s="229"/>
      <c r="B370" s="226" t="s">
        <v>318</v>
      </c>
      <c r="C370" s="227">
        <v>148</v>
      </c>
      <c r="E370" s="110"/>
      <c r="F370" s="110"/>
    </row>
    <row r="371" s="109" customFormat="1" ht="19.5" customHeight="1" spans="1:6">
      <c r="A371" s="229"/>
      <c r="B371" s="226" t="s">
        <v>319</v>
      </c>
      <c r="C371" s="227">
        <v>924</v>
      </c>
      <c r="E371" s="110"/>
      <c r="F371" s="110"/>
    </row>
    <row r="372" s="109" customFormat="1" ht="19.5" customHeight="1" spans="1:6">
      <c r="A372" s="229"/>
      <c r="B372" s="226" t="s">
        <v>320</v>
      </c>
      <c r="C372" s="227">
        <v>1</v>
      </c>
      <c r="E372" s="110"/>
      <c r="F372" s="110"/>
    </row>
    <row r="373" s="109" customFormat="1" ht="19.5" customHeight="1" spans="1:6">
      <c r="A373" s="229"/>
      <c r="B373" s="223" t="s">
        <v>321</v>
      </c>
      <c r="C373" s="224">
        <f>SUM(C374)</f>
        <v>6346</v>
      </c>
      <c r="E373" s="110"/>
      <c r="F373" s="110"/>
    </row>
    <row r="374" s="109" customFormat="1" ht="19.5" customHeight="1" spans="1:6">
      <c r="A374" s="229"/>
      <c r="B374" s="226" t="s">
        <v>322</v>
      </c>
      <c r="C374" s="227">
        <v>6346</v>
      </c>
      <c r="E374" s="110"/>
      <c r="F374" s="110"/>
    </row>
    <row r="375" s="109" customFormat="1" ht="19.5" customHeight="1" spans="1:6">
      <c r="A375" s="229"/>
      <c r="B375" s="223" t="s">
        <v>323</v>
      </c>
      <c r="C375" s="224">
        <f>C376</f>
        <v>90</v>
      </c>
      <c r="E375" s="110"/>
      <c r="F375" s="110"/>
    </row>
    <row r="376" s="109" customFormat="1" ht="19.5" customHeight="1" spans="1:6">
      <c r="A376" s="229"/>
      <c r="B376" s="223" t="s">
        <v>324</v>
      </c>
      <c r="C376" s="224">
        <f>SUM(C377)</f>
        <v>90</v>
      </c>
      <c r="E376" s="110"/>
      <c r="F376" s="110"/>
    </row>
    <row r="377" s="109" customFormat="1" ht="19.5" customHeight="1" spans="1:6">
      <c r="A377" s="229"/>
      <c r="B377" s="226" t="s">
        <v>325</v>
      </c>
      <c r="C377" s="227">
        <v>90</v>
      </c>
      <c r="E377" s="110"/>
      <c r="F377" s="110"/>
    </row>
    <row r="378" s="109" customFormat="1" ht="19.5" customHeight="1" spans="1:6">
      <c r="A378" s="229"/>
      <c r="B378" s="223" t="s">
        <v>326</v>
      </c>
      <c r="C378" s="224">
        <f>C379+C384+C389+C391+C393+C395</f>
        <v>2192</v>
      </c>
      <c r="E378" s="110"/>
      <c r="F378" s="110"/>
    </row>
    <row r="379" ht="19.5" customHeight="1" spans="1:3">
      <c r="A379" s="229">
        <v>2110102</v>
      </c>
      <c r="B379" s="223" t="s">
        <v>327</v>
      </c>
      <c r="C379" s="224">
        <f>SUM(C380:C383)</f>
        <v>764</v>
      </c>
    </row>
    <row r="380" s="135" customFormat="1" ht="19.5" customHeight="1" spans="1:6">
      <c r="A380" s="229"/>
      <c r="B380" s="226" t="s">
        <v>44</v>
      </c>
      <c r="C380" s="227">
        <v>563</v>
      </c>
      <c r="E380" s="110"/>
      <c r="F380" s="110"/>
    </row>
    <row r="381" s="135" customFormat="1" ht="19.5" customHeight="1" spans="1:6">
      <c r="A381" s="229"/>
      <c r="B381" s="226" t="s">
        <v>45</v>
      </c>
      <c r="C381" s="227">
        <v>10</v>
      </c>
      <c r="E381" s="110"/>
      <c r="F381" s="110"/>
    </row>
    <row r="382" s="135" customFormat="1" ht="19.5" customHeight="1" spans="1:6">
      <c r="A382" s="229"/>
      <c r="B382" s="226" t="s">
        <v>49</v>
      </c>
      <c r="C382" s="227">
        <v>181</v>
      </c>
      <c r="E382" s="110"/>
      <c r="F382" s="110"/>
    </row>
    <row r="383" s="135" customFormat="1" ht="19.5" customHeight="1" spans="1:6">
      <c r="A383" s="229"/>
      <c r="B383" s="226" t="s">
        <v>328</v>
      </c>
      <c r="C383" s="227">
        <v>10</v>
      </c>
      <c r="E383" s="110"/>
      <c r="F383" s="110"/>
    </row>
    <row r="384" s="135" customFormat="1" ht="19.5" customHeight="1" spans="1:6">
      <c r="A384" s="229"/>
      <c r="B384" s="223" t="s">
        <v>329</v>
      </c>
      <c r="C384" s="224">
        <f>SUM(C385:C388)</f>
        <v>1016</v>
      </c>
      <c r="E384" s="110"/>
      <c r="F384" s="110"/>
    </row>
    <row r="385" s="135" customFormat="1" ht="19.5" customHeight="1" spans="1:6">
      <c r="A385" s="229"/>
      <c r="B385" s="226" t="s">
        <v>44</v>
      </c>
      <c r="C385" s="227">
        <v>464</v>
      </c>
      <c r="E385" s="110"/>
      <c r="F385" s="110"/>
    </row>
    <row r="386" s="135" customFormat="1" ht="19.5" customHeight="1" spans="1:6">
      <c r="A386" s="229"/>
      <c r="B386" s="226" t="s">
        <v>49</v>
      </c>
      <c r="C386" s="227">
        <v>166</v>
      </c>
      <c r="E386" s="110"/>
      <c r="F386" s="110"/>
    </row>
    <row r="387" s="135" customFormat="1" ht="19.5" customHeight="1" spans="1:6">
      <c r="A387" s="229"/>
      <c r="B387" s="226" t="s">
        <v>330</v>
      </c>
      <c r="C387" s="227">
        <v>383</v>
      </c>
      <c r="E387" s="110"/>
      <c r="F387" s="110"/>
    </row>
    <row r="388" s="135" customFormat="1" ht="19.5" customHeight="1" spans="1:6">
      <c r="A388" s="229"/>
      <c r="B388" s="226" t="s">
        <v>331</v>
      </c>
      <c r="C388" s="227">
        <v>3</v>
      </c>
      <c r="E388" s="110"/>
      <c r="F388" s="110"/>
    </row>
    <row r="389" s="135" customFormat="1" ht="19.5" customHeight="1" spans="1:6">
      <c r="A389" s="229"/>
      <c r="B389" s="223" t="s">
        <v>332</v>
      </c>
      <c r="C389" s="224">
        <f>SUM(C390)</f>
        <v>25</v>
      </c>
      <c r="E389" s="110"/>
      <c r="F389" s="110"/>
    </row>
    <row r="390" s="135" customFormat="1" ht="19.5" customHeight="1" spans="1:6">
      <c r="A390" s="229"/>
      <c r="B390" s="226" t="s">
        <v>333</v>
      </c>
      <c r="C390" s="227">
        <v>25</v>
      </c>
      <c r="E390" s="110"/>
      <c r="F390" s="110"/>
    </row>
    <row r="391" s="135" customFormat="1" ht="19.5" customHeight="1" spans="1:6">
      <c r="A391" s="229"/>
      <c r="B391" s="223" t="s">
        <v>334</v>
      </c>
      <c r="C391" s="224">
        <f>SUM(C392)</f>
        <v>26</v>
      </c>
      <c r="E391" s="110"/>
      <c r="F391" s="110"/>
    </row>
    <row r="392" s="135" customFormat="1" ht="19.5" customHeight="1" spans="1:6">
      <c r="A392" s="229"/>
      <c r="B392" s="226" t="s">
        <v>335</v>
      </c>
      <c r="C392" s="227">
        <v>26</v>
      </c>
      <c r="E392" s="110"/>
      <c r="F392" s="110"/>
    </row>
    <row r="393" s="135" customFormat="1" ht="19.5" customHeight="1" spans="1:6">
      <c r="A393" s="229"/>
      <c r="B393" s="223" t="s">
        <v>336</v>
      </c>
      <c r="C393" s="224">
        <f>C394</f>
        <v>3</v>
      </c>
      <c r="E393" s="110"/>
      <c r="F393" s="110"/>
    </row>
    <row r="394" s="135" customFormat="1" ht="19.5" customHeight="1" spans="1:6">
      <c r="A394" s="229"/>
      <c r="B394" s="226" t="s">
        <v>337</v>
      </c>
      <c r="C394" s="227">
        <v>3</v>
      </c>
      <c r="E394" s="110"/>
      <c r="F394" s="110"/>
    </row>
    <row r="395" s="135" customFormat="1" ht="19.5" customHeight="1" spans="1:6">
      <c r="A395" s="229"/>
      <c r="B395" s="223" t="s">
        <v>338</v>
      </c>
      <c r="C395" s="224">
        <f>C396</f>
        <v>358</v>
      </c>
      <c r="E395" s="110"/>
      <c r="F395" s="110"/>
    </row>
    <row r="396" s="135" customFormat="1" ht="19.5" customHeight="1" spans="1:6">
      <c r="A396" s="229"/>
      <c r="B396" s="226" t="s">
        <v>339</v>
      </c>
      <c r="C396" s="227">
        <v>358</v>
      </c>
      <c r="E396" s="110"/>
      <c r="F396" s="110"/>
    </row>
    <row r="397" s="135" customFormat="1" ht="19.5" customHeight="1" spans="1:6">
      <c r="A397" s="229"/>
      <c r="B397" s="223" t="s">
        <v>340</v>
      </c>
      <c r="C397" s="224">
        <f>C398</f>
        <v>4388</v>
      </c>
      <c r="E397" s="110"/>
      <c r="F397" s="110"/>
    </row>
    <row r="398" s="135" customFormat="1" ht="19.5" customHeight="1" spans="1:6">
      <c r="A398" s="229"/>
      <c r="B398" s="223" t="s">
        <v>341</v>
      </c>
      <c r="C398" s="224">
        <f>C399</f>
        <v>4388</v>
      </c>
      <c r="E398" s="110"/>
      <c r="F398" s="110"/>
    </row>
    <row r="399" s="135" customFormat="1" ht="19.5" customHeight="1" spans="1:6">
      <c r="A399" s="229"/>
      <c r="B399" s="226" t="s">
        <v>342</v>
      </c>
      <c r="C399" s="227">
        <v>4388</v>
      </c>
      <c r="E399" s="110"/>
      <c r="F399" s="110"/>
    </row>
    <row r="400" s="135" customFormat="1" ht="19.5" customHeight="1" spans="1:6">
      <c r="A400" s="229"/>
      <c r="B400" s="223" t="s">
        <v>343</v>
      </c>
      <c r="C400" s="224">
        <v>5435</v>
      </c>
      <c r="E400" s="110"/>
      <c r="F400" s="110"/>
    </row>
    <row r="401" s="135" customFormat="1" ht="19.5" customHeight="1" spans="1:6">
      <c r="A401" s="229"/>
      <c r="B401" s="223" t="s">
        <v>344</v>
      </c>
      <c r="C401" s="224">
        <v>5435</v>
      </c>
      <c r="E401" s="110"/>
      <c r="F401" s="110"/>
    </row>
    <row r="402" s="135" customFormat="1" ht="19.5" customHeight="1" spans="1:6">
      <c r="A402" s="229"/>
      <c r="B402" s="226" t="s">
        <v>345</v>
      </c>
      <c r="C402" s="227">
        <v>5435</v>
      </c>
      <c r="E402" s="110"/>
      <c r="F402" s="110"/>
    </row>
    <row r="403" s="135" customFormat="1" ht="19.5" customHeight="1" spans="1:6">
      <c r="A403" s="229"/>
      <c r="B403" s="223" t="s">
        <v>346</v>
      </c>
      <c r="C403" s="224">
        <v>30</v>
      </c>
      <c r="E403" s="110"/>
      <c r="F403" s="110"/>
    </row>
    <row r="404" s="135" customFormat="1" ht="19.5" customHeight="1" spans="1:6">
      <c r="A404" s="229"/>
      <c r="B404" s="223" t="s">
        <v>347</v>
      </c>
      <c r="C404" s="224">
        <v>30</v>
      </c>
      <c r="E404" s="110"/>
      <c r="F404" s="110"/>
    </row>
    <row r="405" s="135" customFormat="1" ht="19.5" customHeight="1" spans="1:6">
      <c r="A405" s="229"/>
      <c r="B405" s="230" t="s">
        <v>348</v>
      </c>
      <c r="C405" s="231">
        <f>SUM(C6,C105,C123,C143,C153,C169,C231,C270,C278,C291,C333,C343,C349,C358,C366,C375,C378,C397,C400,C403)</f>
        <v>199238</v>
      </c>
      <c r="E405" s="110"/>
      <c r="F405" s="110"/>
    </row>
    <row r="406" s="135" customFormat="1" ht="19.5" customHeight="1" spans="1:6">
      <c r="A406" s="229"/>
      <c r="B406" s="110"/>
      <c r="C406" s="214"/>
      <c r="E406" s="110"/>
      <c r="F406" s="110"/>
    </row>
    <row r="407" s="135" customFormat="1" ht="19.5" customHeight="1" spans="1:6">
      <c r="A407" s="229"/>
      <c r="B407" s="110"/>
      <c r="C407" s="214"/>
      <c r="E407" s="110"/>
      <c r="F407" s="110"/>
    </row>
    <row r="408" s="135" customFormat="1" ht="19.5" customHeight="1" spans="1:6">
      <c r="A408" s="229"/>
      <c r="B408" s="110"/>
      <c r="C408" s="214"/>
      <c r="E408" s="110"/>
      <c r="F408" s="110"/>
    </row>
    <row r="409" s="135" customFormat="1" ht="19.5" customHeight="1" spans="1:6">
      <c r="A409" s="229"/>
      <c r="B409" s="110"/>
      <c r="C409" s="214"/>
      <c r="E409" s="110"/>
      <c r="F409" s="110"/>
    </row>
    <row r="410" s="135" customFormat="1" ht="19.5" customHeight="1" spans="1:6">
      <c r="A410" s="229"/>
      <c r="B410" s="110"/>
      <c r="C410" s="214"/>
      <c r="E410" s="110"/>
      <c r="F410" s="110"/>
    </row>
    <row r="411" s="135" customFormat="1" ht="19.5" customHeight="1" spans="1:6">
      <c r="A411" s="229"/>
      <c r="B411" s="110"/>
      <c r="C411" s="214"/>
      <c r="E411" s="110"/>
      <c r="F411" s="110"/>
    </row>
    <row r="412" s="135" customFormat="1" ht="19.5" customHeight="1" spans="1:6">
      <c r="A412" s="229"/>
      <c r="B412" s="110"/>
      <c r="C412" s="214"/>
      <c r="E412" s="110"/>
      <c r="F412" s="110"/>
    </row>
    <row r="413" s="135" customFormat="1" ht="19.5" customHeight="1" spans="1:6">
      <c r="A413" s="229"/>
      <c r="B413" s="110"/>
      <c r="C413" s="214"/>
      <c r="E413" s="110"/>
      <c r="F413" s="110"/>
    </row>
    <row r="414" s="135" customFormat="1" ht="19.5" customHeight="1" spans="1:6">
      <c r="A414" s="229"/>
      <c r="B414" s="110"/>
      <c r="C414" s="214"/>
      <c r="E414" s="110"/>
      <c r="F414" s="110"/>
    </row>
    <row r="415" s="135" customFormat="1" ht="19.5" customHeight="1" spans="1:6">
      <c r="A415" s="229"/>
      <c r="B415" s="110"/>
      <c r="C415" s="214"/>
      <c r="E415" s="110"/>
      <c r="F415" s="110"/>
    </row>
    <row r="416" s="135" customFormat="1" ht="19.5" customHeight="1" spans="1:6">
      <c r="A416" s="229"/>
      <c r="B416" s="110"/>
      <c r="C416" s="214"/>
      <c r="E416" s="110"/>
      <c r="F416" s="110"/>
    </row>
    <row r="417" s="135" customFormat="1" ht="19.5" customHeight="1" spans="1:6">
      <c r="A417" s="229"/>
      <c r="B417" s="110"/>
      <c r="C417" s="214"/>
      <c r="E417" s="110"/>
      <c r="F417" s="110"/>
    </row>
    <row r="418" s="135" customFormat="1" ht="19.5" customHeight="1" spans="1:6">
      <c r="A418" s="229"/>
      <c r="B418" s="110"/>
      <c r="C418" s="214"/>
      <c r="E418" s="110"/>
      <c r="F418" s="110"/>
    </row>
    <row r="419" s="135" customFormat="1" ht="19.5" customHeight="1" spans="1:6">
      <c r="A419" s="229"/>
      <c r="B419" s="110"/>
      <c r="C419" s="214"/>
      <c r="E419" s="110"/>
      <c r="F419" s="110"/>
    </row>
    <row r="420" s="135" customFormat="1" ht="19.5" customHeight="1" spans="1:6">
      <c r="A420" s="229"/>
      <c r="B420" s="110"/>
      <c r="C420" s="214"/>
      <c r="E420" s="110"/>
      <c r="F420" s="110"/>
    </row>
    <row r="421" s="135" customFormat="1" ht="19.5" customHeight="1" spans="1:6">
      <c r="A421" s="229"/>
      <c r="B421" s="110"/>
      <c r="C421" s="214"/>
      <c r="E421" s="110"/>
      <c r="F421" s="110"/>
    </row>
    <row r="422" s="135" customFormat="1" ht="19.5" customHeight="1" spans="1:6">
      <c r="A422" s="229"/>
      <c r="B422" s="110"/>
      <c r="C422" s="214"/>
      <c r="E422" s="110"/>
      <c r="F422" s="110"/>
    </row>
    <row r="423" s="135" customFormat="1" ht="19.5" customHeight="1" spans="1:6">
      <c r="A423" s="229"/>
      <c r="B423" s="110"/>
      <c r="C423" s="214"/>
      <c r="E423" s="110"/>
      <c r="F423" s="110"/>
    </row>
    <row r="424" s="135" customFormat="1" ht="19.5" customHeight="1" spans="1:6">
      <c r="A424" s="229"/>
      <c r="B424" s="110"/>
      <c r="C424" s="214"/>
      <c r="E424" s="110"/>
      <c r="F424" s="110"/>
    </row>
    <row r="425" s="135" customFormat="1" ht="19.5" customHeight="1" spans="1:6">
      <c r="A425" s="229"/>
      <c r="B425" s="110"/>
      <c r="C425" s="214"/>
      <c r="E425" s="110"/>
      <c r="F425" s="110"/>
    </row>
    <row r="426" s="135" customFormat="1" ht="19.5" customHeight="1" spans="1:6">
      <c r="A426" s="229"/>
      <c r="B426" s="110"/>
      <c r="C426" s="214"/>
      <c r="E426" s="110"/>
      <c r="F426" s="110"/>
    </row>
    <row r="427" s="135" customFormat="1" ht="19.5" customHeight="1" spans="1:6">
      <c r="A427" s="229"/>
      <c r="B427" s="110"/>
      <c r="C427" s="214"/>
      <c r="E427" s="110"/>
      <c r="F427" s="110"/>
    </row>
    <row r="428" s="135" customFormat="1" ht="19.5" customHeight="1" spans="1:6">
      <c r="A428" s="229"/>
      <c r="B428" s="110"/>
      <c r="C428" s="214"/>
      <c r="E428" s="110"/>
      <c r="F428" s="110"/>
    </row>
    <row r="429" s="135" customFormat="1" ht="19.5" customHeight="1" spans="1:6">
      <c r="A429" s="229"/>
      <c r="B429" s="110"/>
      <c r="C429" s="214"/>
      <c r="E429" s="110"/>
      <c r="F429" s="110"/>
    </row>
    <row r="430" s="135" customFormat="1" ht="19.5" customHeight="1" spans="1:6">
      <c r="A430" s="229"/>
      <c r="B430" s="110"/>
      <c r="C430" s="214"/>
      <c r="E430" s="110"/>
      <c r="F430" s="110"/>
    </row>
    <row r="431" s="135" customFormat="1" ht="19.5" customHeight="1" spans="1:6">
      <c r="A431" s="229"/>
      <c r="B431" s="110"/>
      <c r="C431" s="214"/>
      <c r="E431" s="110"/>
      <c r="F431" s="110"/>
    </row>
    <row r="432" s="135" customFormat="1" ht="19.5" customHeight="1" spans="1:6">
      <c r="A432" s="229"/>
      <c r="B432" s="110"/>
      <c r="C432" s="214"/>
      <c r="E432" s="110"/>
      <c r="F432" s="110"/>
    </row>
    <row r="433" s="135" customFormat="1" ht="19.5" customHeight="1" spans="1:6">
      <c r="A433" s="229"/>
      <c r="B433" s="110"/>
      <c r="C433" s="214"/>
      <c r="E433" s="110"/>
      <c r="F433" s="110"/>
    </row>
    <row r="434" s="135" customFormat="1" ht="19.5" customHeight="1" spans="1:6">
      <c r="A434" s="229"/>
      <c r="B434" s="110"/>
      <c r="C434" s="214"/>
      <c r="E434" s="110"/>
      <c r="F434" s="110"/>
    </row>
    <row r="435" s="135" customFormat="1" ht="19.5" customHeight="1" spans="1:6">
      <c r="A435" s="229"/>
      <c r="B435" s="110"/>
      <c r="C435" s="214"/>
      <c r="E435" s="110"/>
      <c r="F435" s="110"/>
    </row>
    <row r="436" s="135" customFormat="1" ht="19.5" customHeight="1" spans="1:6">
      <c r="A436" s="229"/>
      <c r="B436" s="110"/>
      <c r="C436" s="214"/>
      <c r="E436" s="110"/>
      <c r="F436" s="110"/>
    </row>
    <row r="437" s="135" customFormat="1" ht="19.5" customHeight="1" spans="1:6">
      <c r="A437" s="229"/>
      <c r="B437" s="110"/>
      <c r="C437" s="214"/>
      <c r="E437" s="110"/>
      <c r="F437" s="110"/>
    </row>
    <row r="438" s="135" customFormat="1" ht="19.5" customHeight="1" spans="1:6">
      <c r="A438" s="229"/>
      <c r="B438" s="110"/>
      <c r="C438" s="214"/>
      <c r="E438" s="110"/>
      <c r="F438" s="110"/>
    </row>
    <row r="439" s="135" customFormat="1" ht="19.5" customHeight="1" spans="1:6">
      <c r="A439" s="229"/>
      <c r="B439" s="110"/>
      <c r="C439" s="214"/>
      <c r="E439" s="110"/>
      <c r="F439" s="110"/>
    </row>
    <row r="440" s="135" customFormat="1" ht="19.5" customHeight="1" spans="1:6">
      <c r="A440" s="229"/>
      <c r="B440" s="110"/>
      <c r="C440" s="214"/>
      <c r="E440" s="110"/>
      <c r="F440" s="110"/>
    </row>
    <row r="441" s="109" customFormat="1" ht="19.5" customHeight="1" spans="1:6">
      <c r="A441" s="229">
        <v>2110199</v>
      </c>
      <c r="B441" s="110"/>
      <c r="C441" s="214"/>
      <c r="E441" s="110"/>
      <c r="F441" s="110"/>
    </row>
    <row r="442" s="109" customFormat="1" ht="19.5" customHeight="1" spans="1:3">
      <c r="A442" s="229">
        <v>21103</v>
      </c>
      <c r="B442" s="110"/>
      <c r="C442" s="214"/>
    </row>
    <row r="443" ht="19.5" customHeight="1" spans="1:1">
      <c r="A443" s="229">
        <v>2110399</v>
      </c>
    </row>
    <row r="444" ht="19.5" customHeight="1" spans="1:6">
      <c r="A444" s="229">
        <v>21104</v>
      </c>
      <c r="E444" s="109"/>
      <c r="F444" s="109"/>
    </row>
    <row r="445" ht="19.5" customHeight="1" spans="1:1">
      <c r="A445" s="229">
        <v>2110401</v>
      </c>
    </row>
    <row r="446" s="109" customFormat="1" ht="19.5" customHeight="1" spans="1:3">
      <c r="A446" s="229">
        <v>21199</v>
      </c>
      <c r="B446" s="110"/>
      <c r="C446" s="214"/>
    </row>
    <row r="447" ht="19.5" customHeight="1" spans="1:1">
      <c r="A447" s="229">
        <v>2119999</v>
      </c>
    </row>
    <row r="448" s="109" customFormat="1" ht="19.5" customHeight="1" spans="1:3">
      <c r="A448" s="229">
        <v>212</v>
      </c>
      <c r="B448" s="110"/>
      <c r="C448" s="214"/>
    </row>
    <row r="449" ht="19.5" customHeight="1" spans="1:1">
      <c r="A449" s="229">
        <v>21201</v>
      </c>
    </row>
    <row r="450" s="109" customFormat="1" ht="19.5" customHeight="1" spans="1:3">
      <c r="A450" s="229">
        <v>2120101</v>
      </c>
      <c r="B450" s="110"/>
      <c r="C450" s="214"/>
    </row>
    <row r="451" ht="19.5" customHeight="1" spans="1:6">
      <c r="A451" s="229">
        <v>2120102</v>
      </c>
      <c r="E451" s="109"/>
      <c r="F451" s="109"/>
    </row>
    <row r="452" ht="19.5" customHeight="1" spans="1:1">
      <c r="A452" s="229">
        <v>2120199</v>
      </c>
    </row>
    <row r="453" s="109" customFormat="1" ht="19.5" customHeight="1" spans="1:6">
      <c r="A453" s="229">
        <v>21202</v>
      </c>
      <c r="B453" s="110"/>
      <c r="C453" s="214"/>
      <c r="E453" s="110"/>
      <c r="F453" s="110"/>
    </row>
    <row r="454" ht="19.5" customHeight="1" spans="1:1">
      <c r="A454" s="229">
        <v>2120201</v>
      </c>
    </row>
    <row r="455" s="109" customFormat="1" ht="19.5" customHeight="1" spans="1:6">
      <c r="A455" s="229">
        <v>21203</v>
      </c>
      <c r="B455" s="110"/>
      <c r="C455" s="214"/>
      <c r="E455" s="110"/>
      <c r="F455" s="110"/>
    </row>
    <row r="456" s="109" customFormat="1" ht="19.5" customHeight="1" spans="1:6">
      <c r="A456" s="229">
        <v>2120399</v>
      </c>
      <c r="B456" s="110"/>
      <c r="C456" s="214"/>
      <c r="E456" s="110"/>
      <c r="F456" s="110"/>
    </row>
    <row r="457" ht="19.5" customHeight="1" spans="1:1">
      <c r="A457" s="229">
        <v>21205</v>
      </c>
    </row>
    <row r="458" ht="19.5" customHeight="1" spans="1:1">
      <c r="A458" s="229">
        <v>2120501</v>
      </c>
    </row>
    <row r="459" ht="19.5" customHeight="1" spans="1:1">
      <c r="A459" s="229">
        <v>21299</v>
      </c>
    </row>
    <row r="460" s="109" customFormat="1" ht="19.5" customHeight="1" spans="1:6">
      <c r="A460" s="229">
        <v>2129999</v>
      </c>
      <c r="B460" s="110"/>
      <c r="C460" s="214"/>
      <c r="E460" s="110"/>
      <c r="F460" s="110"/>
    </row>
    <row r="461" ht="19.5" customHeight="1" spans="1:1">
      <c r="A461" s="229">
        <v>213</v>
      </c>
    </row>
    <row r="462" s="109" customFormat="1" ht="19.5" customHeight="1" spans="1:6">
      <c r="A462" s="229">
        <v>21301</v>
      </c>
      <c r="B462" s="110"/>
      <c r="C462" s="214"/>
      <c r="E462" s="110"/>
      <c r="F462" s="110"/>
    </row>
    <row r="463" ht="19.5" customHeight="1" spans="1:1">
      <c r="A463" s="229">
        <v>2130101</v>
      </c>
    </row>
    <row r="464" s="109" customFormat="1" ht="19.5" customHeight="1" spans="1:6">
      <c r="A464" s="229">
        <v>2130104</v>
      </c>
      <c r="B464" s="110"/>
      <c r="C464" s="214"/>
      <c r="E464" s="110"/>
      <c r="F464" s="110"/>
    </row>
    <row r="465" ht="19.5" customHeight="1" spans="1:1">
      <c r="A465" s="229">
        <v>2130106</v>
      </c>
    </row>
    <row r="466" s="109" customFormat="1" ht="19.5" customHeight="1" spans="1:6">
      <c r="A466" s="229">
        <v>2130108</v>
      </c>
      <c r="B466" s="110"/>
      <c r="C466" s="214"/>
      <c r="E466" s="110"/>
      <c r="F466" s="110"/>
    </row>
    <row r="467" ht="19.5" customHeight="1" spans="1:6">
      <c r="A467" s="229">
        <v>2130109</v>
      </c>
      <c r="E467" s="109"/>
      <c r="F467" s="109"/>
    </row>
    <row r="468" s="109" customFormat="1" ht="19.5" customHeight="1" spans="1:6">
      <c r="A468" s="229">
        <v>2130120</v>
      </c>
      <c r="B468" s="110"/>
      <c r="C468" s="214"/>
      <c r="E468" s="110"/>
      <c r="F468" s="110"/>
    </row>
    <row r="469" s="109" customFormat="1" ht="19.5" customHeight="1" spans="1:6">
      <c r="A469" s="229">
        <v>2130122</v>
      </c>
      <c r="B469" s="110"/>
      <c r="C469" s="214"/>
      <c r="E469" s="110"/>
      <c r="F469" s="110"/>
    </row>
    <row r="470" ht="19.5" customHeight="1" spans="1:1">
      <c r="A470" s="229">
        <v>2130135</v>
      </c>
    </row>
    <row r="471" ht="19.5" customHeight="1" spans="1:1">
      <c r="A471" s="229">
        <v>2130142</v>
      </c>
    </row>
    <row r="472" ht="19.5" customHeight="1" spans="1:1">
      <c r="A472" s="229">
        <v>2130152</v>
      </c>
    </row>
    <row r="473" ht="19.5" customHeight="1" spans="1:1">
      <c r="A473" s="229">
        <v>2130153</v>
      </c>
    </row>
    <row r="474" ht="19.5" customHeight="1" spans="1:1">
      <c r="A474" s="229">
        <v>2130199</v>
      </c>
    </row>
    <row r="475" ht="19.5" customHeight="1" spans="1:1">
      <c r="A475" s="229">
        <v>21302</v>
      </c>
    </row>
    <row r="476" ht="19.5" customHeight="1" spans="1:1">
      <c r="A476" s="229">
        <v>2130201</v>
      </c>
    </row>
    <row r="477" ht="19.5" customHeight="1" spans="1:6">
      <c r="A477" s="229">
        <v>2130202</v>
      </c>
      <c r="E477" s="109"/>
      <c r="F477" s="109"/>
    </row>
    <row r="478" ht="19.5" customHeight="1" spans="1:1">
      <c r="A478" s="229">
        <v>2130204</v>
      </c>
    </row>
    <row r="479" ht="19.5" customHeight="1" spans="1:1">
      <c r="A479" s="229">
        <v>2130205</v>
      </c>
    </row>
    <row r="480" ht="19.5" customHeight="1" spans="1:1">
      <c r="A480" s="229">
        <v>2130206</v>
      </c>
    </row>
    <row r="481" ht="19.5" customHeight="1" spans="1:1">
      <c r="A481" s="229">
        <v>2130207</v>
      </c>
    </row>
    <row r="482" ht="19.5" customHeight="1" spans="1:1">
      <c r="A482" s="229">
        <v>2130209</v>
      </c>
    </row>
    <row r="483" ht="19.5" customHeight="1" spans="1:1">
      <c r="A483" s="229">
        <v>2130234</v>
      </c>
    </row>
    <row r="484" ht="19.5" customHeight="1" spans="1:1">
      <c r="A484" s="229">
        <v>2130299</v>
      </c>
    </row>
    <row r="485" s="109" customFormat="1" ht="19.5" customHeight="1" spans="1:6">
      <c r="A485" s="229">
        <v>21303</v>
      </c>
      <c r="B485" s="110"/>
      <c r="C485" s="214"/>
      <c r="E485" s="110"/>
      <c r="F485" s="110"/>
    </row>
    <row r="486" ht="19.5" customHeight="1" spans="1:6">
      <c r="A486" s="229">
        <v>2130301</v>
      </c>
      <c r="E486" s="109"/>
      <c r="F486" s="109"/>
    </row>
    <row r="487" ht="19.5" customHeight="1" spans="1:1">
      <c r="A487" s="229">
        <v>2130302</v>
      </c>
    </row>
    <row r="488" ht="19.5" customHeight="1" spans="1:1">
      <c r="A488" s="229">
        <v>2130305</v>
      </c>
    </row>
    <row r="489" ht="19.5" customHeight="1" spans="1:1">
      <c r="A489" s="229">
        <v>2130306</v>
      </c>
    </row>
    <row r="490" ht="19.5" customHeight="1" spans="1:1">
      <c r="A490" s="229">
        <v>2130315</v>
      </c>
    </row>
    <row r="491" ht="19.5" customHeight="1" spans="1:6">
      <c r="A491" s="229">
        <v>2130334</v>
      </c>
      <c r="E491" s="109"/>
      <c r="F491" s="109"/>
    </row>
    <row r="492" ht="19.5" customHeight="1" spans="1:1">
      <c r="A492" s="229">
        <v>2130399</v>
      </c>
    </row>
    <row r="493" ht="19.5" customHeight="1" spans="1:1">
      <c r="A493" s="229">
        <v>21305</v>
      </c>
    </row>
    <row r="494" ht="19.5" customHeight="1" spans="1:1">
      <c r="A494" s="229">
        <v>2130501</v>
      </c>
    </row>
    <row r="495" s="109" customFormat="1" ht="19.5" customHeight="1" spans="1:6">
      <c r="A495" s="229">
        <v>2130502</v>
      </c>
      <c r="B495" s="110"/>
      <c r="C495" s="214"/>
      <c r="E495" s="110"/>
      <c r="F495" s="110"/>
    </row>
    <row r="496" ht="19.5" customHeight="1" spans="1:6">
      <c r="A496" s="229">
        <v>2130550</v>
      </c>
      <c r="E496" s="109"/>
      <c r="F496" s="109"/>
    </row>
    <row r="497" ht="19.5" customHeight="1" spans="1:1">
      <c r="A497" s="229">
        <v>2130599</v>
      </c>
    </row>
    <row r="498" ht="19.5" customHeight="1" spans="1:6">
      <c r="A498" s="229">
        <v>21307</v>
      </c>
      <c r="E498" s="109"/>
      <c r="F498" s="109"/>
    </row>
    <row r="499" ht="19.5" customHeight="1" spans="1:1">
      <c r="A499" s="229">
        <v>2130701</v>
      </c>
    </row>
    <row r="500" ht="19.5" customHeight="1" spans="1:6">
      <c r="A500" s="229">
        <v>2130706</v>
      </c>
      <c r="E500" s="109"/>
      <c r="F500" s="109"/>
    </row>
    <row r="501" ht="19.5" customHeight="1" spans="1:6">
      <c r="A501" s="229">
        <v>2130799</v>
      </c>
      <c r="E501" s="109"/>
      <c r="F501" s="109"/>
    </row>
    <row r="502" ht="19.5" customHeight="1" spans="1:1">
      <c r="A502" s="229">
        <v>21308</v>
      </c>
    </row>
    <row r="503" ht="19.5" customHeight="1" spans="1:1">
      <c r="A503" s="229">
        <v>2130803</v>
      </c>
    </row>
    <row r="504" s="109" customFormat="1" ht="19.5" customHeight="1" spans="1:6">
      <c r="A504" s="229">
        <v>21399</v>
      </c>
      <c r="B504" s="110"/>
      <c r="C504" s="214"/>
      <c r="E504" s="110"/>
      <c r="F504" s="110"/>
    </row>
    <row r="505" ht="19.5" customHeight="1" spans="1:1">
      <c r="A505" s="229">
        <v>2139999</v>
      </c>
    </row>
    <row r="506" ht="19.5" customHeight="1" spans="1:1">
      <c r="A506" s="229">
        <v>214</v>
      </c>
    </row>
    <row r="507" ht="19.5" customHeight="1" spans="1:5">
      <c r="A507" s="229">
        <v>21401</v>
      </c>
      <c r="E507" s="232"/>
    </row>
    <row r="508" ht="19.5" customHeight="1" spans="1:5">
      <c r="A508" s="229">
        <v>2140101</v>
      </c>
      <c r="E508" s="232"/>
    </row>
    <row r="509" s="109" customFormat="1" ht="19.5" customHeight="1" spans="1:5">
      <c r="A509" s="229">
        <v>2140102</v>
      </c>
      <c r="B509" s="110"/>
      <c r="C509" s="214"/>
      <c r="E509" s="232"/>
    </row>
    <row r="510" ht="19.5" customHeight="1" spans="1:5">
      <c r="A510" s="229">
        <v>2140104</v>
      </c>
      <c r="E510" s="232"/>
    </row>
    <row r="511" ht="19.5" customHeight="1" spans="1:6">
      <c r="A511" s="229">
        <v>2140106</v>
      </c>
      <c r="E511" s="232"/>
      <c r="F511" s="109"/>
    </row>
    <row r="512" ht="19.5" customHeight="1" spans="1:5">
      <c r="A512" s="229">
        <v>2140110</v>
      </c>
      <c r="E512" s="135"/>
    </row>
    <row r="513" ht="19.5" customHeight="1" spans="1:6">
      <c r="A513" s="229">
        <v>2140199</v>
      </c>
      <c r="E513" s="109"/>
      <c r="F513" s="109"/>
    </row>
    <row r="514" s="109" customFormat="1" ht="19.5" customHeight="1" spans="1:3">
      <c r="A514" s="229">
        <v>21406</v>
      </c>
      <c r="B514" s="110"/>
      <c r="C514" s="214"/>
    </row>
    <row r="515" ht="19.5" customHeight="1" spans="1:1">
      <c r="A515" s="229">
        <v>2140602</v>
      </c>
    </row>
    <row r="516" s="109" customFormat="1" ht="19.5" customHeight="1" spans="1:3">
      <c r="A516" s="229">
        <v>21499</v>
      </c>
      <c r="B516" s="110"/>
      <c r="C516" s="214"/>
    </row>
    <row r="517" ht="19.5" customHeight="1" spans="1:1">
      <c r="A517" s="229">
        <v>2149999</v>
      </c>
    </row>
    <row r="518" s="109" customFormat="1" ht="19.5" customHeight="1" spans="1:6">
      <c r="A518" s="229">
        <v>215</v>
      </c>
      <c r="B518" s="110"/>
      <c r="C518" s="214"/>
      <c r="E518" s="110"/>
      <c r="F518" s="110"/>
    </row>
    <row r="519" s="109" customFormat="1" ht="19.5" customHeight="1" spans="1:3">
      <c r="A519" s="229">
        <v>21502</v>
      </c>
      <c r="B519" s="110"/>
      <c r="C519" s="214"/>
    </row>
    <row r="520" ht="19.5" customHeight="1" spans="1:6">
      <c r="A520" s="229">
        <v>2150299</v>
      </c>
      <c r="E520" s="109"/>
      <c r="F520" s="109"/>
    </row>
    <row r="521" ht="19.5" customHeight="1" spans="1:1">
      <c r="A521" s="229">
        <v>21505</v>
      </c>
    </row>
    <row r="522" ht="19.5" customHeight="1" spans="1:1">
      <c r="A522" s="229">
        <v>2150501</v>
      </c>
    </row>
    <row r="523" ht="19.5" customHeight="1" spans="1:1">
      <c r="A523" s="229">
        <v>2150502</v>
      </c>
    </row>
    <row r="524" ht="19.5" customHeight="1" spans="1:6">
      <c r="A524" s="229">
        <v>2150550</v>
      </c>
      <c r="E524" s="109"/>
      <c r="F524" s="109"/>
    </row>
    <row r="525" ht="19.5" customHeight="1" spans="1:1">
      <c r="A525" s="229">
        <v>21508</v>
      </c>
    </row>
    <row r="526" ht="19.5" customHeight="1" spans="1:6">
      <c r="A526" s="229">
        <v>2150805</v>
      </c>
      <c r="E526" s="109"/>
      <c r="F526" s="109"/>
    </row>
    <row r="527" s="109" customFormat="1" ht="19.5" customHeight="1" spans="1:3">
      <c r="A527" s="229">
        <v>2150899</v>
      </c>
      <c r="B527" s="110"/>
      <c r="C527" s="214"/>
    </row>
    <row r="528" ht="19.5" customHeight="1" spans="1:1">
      <c r="A528" s="229">
        <v>21599</v>
      </c>
    </row>
    <row r="529" s="109" customFormat="1" ht="19.5" customHeight="1" spans="1:3">
      <c r="A529" s="229">
        <v>2159999</v>
      </c>
      <c r="B529" s="110"/>
      <c r="C529" s="214"/>
    </row>
    <row r="530" ht="19.5" customHeight="1" spans="1:6">
      <c r="A530" s="229">
        <v>216</v>
      </c>
      <c r="E530" s="109"/>
      <c r="F530" s="109"/>
    </row>
    <row r="531" s="109" customFormat="1" ht="19.5" customHeight="1" spans="1:6">
      <c r="A531" s="229">
        <v>21602</v>
      </c>
      <c r="B531" s="110"/>
      <c r="C531" s="214"/>
      <c r="E531" s="110"/>
      <c r="F531" s="110"/>
    </row>
    <row r="532" s="109" customFormat="1" ht="19.5" customHeight="1" spans="1:6">
      <c r="A532" s="229">
        <v>2160201</v>
      </c>
      <c r="B532" s="110"/>
      <c r="C532" s="214"/>
      <c r="E532" s="110"/>
      <c r="F532" s="110"/>
    </row>
    <row r="533" ht="19.5" customHeight="1" spans="1:1">
      <c r="A533" s="229">
        <v>2160202</v>
      </c>
    </row>
    <row r="534" s="109" customFormat="1" ht="19.5" customHeight="1" spans="1:3">
      <c r="A534" s="229">
        <v>2160250</v>
      </c>
      <c r="B534" s="110"/>
      <c r="C534" s="214"/>
    </row>
    <row r="535" ht="19.5" customHeight="1" spans="1:1">
      <c r="A535" s="229">
        <v>2160299</v>
      </c>
    </row>
    <row r="536" ht="19.5" customHeight="1" spans="1:1">
      <c r="A536" s="229">
        <v>21606</v>
      </c>
    </row>
    <row r="537" s="109" customFormat="1" ht="19.5" customHeight="1" spans="1:6">
      <c r="A537" s="229">
        <v>2160699</v>
      </c>
      <c r="B537" s="110"/>
      <c r="C537" s="214"/>
      <c r="E537" s="110"/>
      <c r="F537" s="110"/>
    </row>
    <row r="538" s="109" customFormat="1" ht="19.5" customHeight="1" spans="1:3">
      <c r="A538" s="229">
        <v>21699</v>
      </c>
      <c r="B538" s="110"/>
      <c r="C538" s="214"/>
    </row>
    <row r="539" ht="19.5" customHeight="1" spans="1:6">
      <c r="A539" s="229">
        <v>2169999</v>
      </c>
      <c r="E539" s="109"/>
      <c r="F539" s="109"/>
    </row>
    <row r="540" ht="19.5" customHeight="1" spans="1:1">
      <c r="A540" s="229">
        <v>220</v>
      </c>
    </row>
    <row r="541" ht="19.5" customHeight="1" spans="1:1">
      <c r="A541" s="229">
        <v>22001</v>
      </c>
    </row>
    <row r="542" s="109" customFormat="1" ht="19.5" customHeight="1" spans="1:6">
      <c r="A542" s="229">
        <v>2200101</v>
      </c>
      <c r="B542" s="110"/>
      <c r="C542" s="214"/>
      <c r="E542" s="110"/>
      <c r="F542" s="110"/>
    </row>
    <row r="543" ht="19.5" customHeight="1" spans="1:6">
      <c r="A543" s="229">
        <v>2200102</v>
      </c>
      <c r="E543" s="109"/>
      <c r="F543" s="109"/>
    </row>
    <row r="544" s="109" customFormat="1" ht="19.5" customHeight="1" spans="1:6">
      <c r="A544" s="229">
        <v>2200104</v>
      </c>
      <c r="B544" s="110"/>
      <c r="C544" s="214"/>
      <c r="E544" s="110"/>
      <c r="F544" s="110"/>
    </row>
    <row r="545" s="109" customFormat="1" ht="19.5" customHeight="1" spans="1:3">
      <c r="A545" s="229">
        <v>2200199</v>
      </c>
      <c r="B545" s="110"/>
      <c r="C545" s="214"/>
    </row>
    <row r="546" ht="19.5" customHeight="1" spans="1:6">
      <c r="A546" s="229">
        <v>22005</v>
      </c>
      <c r="E546" s="109"/>
      <c r="F546" s="109"/>
    </row>
    <row r="547" s="109" customFormat="1" ht="19.5" customHeight="1" spans="1:6">
      <c r="A547" s="229">
        <v>2200501</v>
      </c>
      <c r="B547" s="110"/>
      <c r="C547" s="214"/>
      <c r="E547" s="110"/>
      <c r="F547" s="110"/>
    </row>
    <row r="548" s="109" customFormat="1" ht="19.5" customHeight="1" spans="1:3">
      <c r="A548" s="229">
        <v>2200504</v>
      </c>
      <c r="B548" s="110"/>
      <c r="C548" s="214"/>
    </row>
    <row r="549" ht="19.5" customHeight="1" spans="1:1">
      <c r="A549" s="229">
        <v>2200509</v>
      </c>
    </row>
    <row r="550" ht="19.5" customHeight="1" spans="1:6">
      <c r="A550" s="229">
        <v>221</v>
      </c>
      <c r="E550" s="109"/>
      <c r="F550" s="109"/>
    </row>
    <row r="551" ht="19.5" customHeight="1" spans="1:6">
      <c r="A551" s="229">
        <v>22101</v>
      </c>
      <c r="E551" s="109"/>
      <c r="F551" s="109"/>
    </row>
    <row r="552" s="109" customFormat="1" ht="19.5" customHeight="1" spans="1:6">
      <c r="A552" s="229">
        <v>2210102</v>
      </c>
      <c r="B552" s="110"/>
      <c r="C552" s="214"/>
      <c r="E552" s="110"/>
      <c r="F552" s="110"/>
    </row>
    <row r="553" ht="19.5" customHeight="1" spans="1:1">
      <c r="A553" s="229">
        <v>2210103</v>
      </c>
    </row>
    <row r="554" ht="19.5" customHeight="1" spans="1:1">
      <c r="A554" s="229">
        <v>2210105</v>
      </c>
    </row>
    <row r="555" ht="19.5" customHeight="1" spans="1:1">
      <c r="A555" s="229">
        <v>2210106</v>
      </c>
    </row>
    <row r="556" s="109" customFormat="1" ht="19.5" customHeight="1" spans="1:6">
      <c r="A556" s="229">
        <v>2210108</v>
      </c>
      <c r="B556" s="110"/>
      <c r="C556" s="214"/>
      <c r="E556" s="110"/>
      <c r="F556" s="110"/>
    </row>
    <row r="557" s="109" customFormat="1" ht="19.5" customHeight="1" spans="1:3">
      <c r="A557" s="229">
        <v>2210199</v>
      </c>
      <c r="B557" s="110"/>
      <c r="C557" s="214"/>
    </row>
    <row r="558" ht="19.5" customHeight="1" spans="1:1">
      <c r="A558" s="229">
        <v>22102</v>
      </c>
    </row>
    <row r="559" ht="19.5" customHeight="1" spans="1:1">
      <c r="A559" s="229">
        <v>2210201</v>
      </c>
    </row>
    <row r="560" ht="19.5" customHeight="1" spans="1:6">
      <c r="A560" s="229">
        <v>222</v>
      </c>
      <c r="E560" s="109"/>
      <c r="F560" s="109"/>
    </row>
    <row r="561" s="109" customFormat="1" ht="19.5" customHeight="1" spans="1:6">
      <c r="A561" s="229">
        <v>22201</v>
      </c>
      <c r="B561" s="110"/>
      <c r="C561" s="214"/>
      <c r="E561" s="110"/>
      <c r="F561" s="110"/>
    </row>
    <row r="562" ht="19.5" customHeight="1" spans="1:6">
      <c r="A562" s="229">
        <v>2220199</v>
      </c>
      <c r="E562" s="109"/>
      <c r="F562" s="109"/>
    </row>
    <row r="563" s="109" customFormat="1" ht="19.5" customHeight="1" spans="1:6">
      <c r="A563" s="229">
        <v>22205</v>
      </c>
      <c r="B563" s="110"/>
      <c r="C563" s="214"/>
      <c r="E563" s="110"/>
      <c r="F563" s="110"/>
    </row>
    <row r="564" s="109" customFormat="1" ht="19.5" customHeight="1" spans="1:6">
      <c r="A564" s="229">
        <v>2220511</v>
      </c>
      <c r="B564" s="110"/>
      <c r="C564" s="214"/>
      <c r="E564" s="110"/>
      <c r="F564" s="110"/>
    </row>
    <row r="565" ht="19.5" customHeight="1" spans="1:1">
      <c r="A565" s="229">
        <v>224</v>
      </c>
    </row>
    <row r="566" s="109" customFormat="1" ht="19.5" customHeight="1" spans="1:3">
      <c r="A566" s="229">
        <v>22401</v>
      </c>
      <c r="B566" s="110"/>
      <c r="C566" s="214"/>
    </row>
    <row r="567" ht="19.5" customHeight="1" spans="1:1">
      <c r="A567" s="229">
        <v>2240101</v>
      </c>
    </row>
    <row r="568" s="109" customFormat="1" ht="19.5" customHeight="1" spans="1:3">
      <c r="A568" s="229">
        <v>2240102</v>
      </c>
      <c r="B568" s="110"/>
      <c r="C568" s="214"/>
    </row>
    <row r="569" s="109" customFormat="1" ht="19.5" customHeight="1" spans="1:6">
      <c r="A569" s="229">
        <v>2240106</v>
      </c>
      <c r="B569" s="110"/>
      <c r="C569" s="214"/>
      <c r="E569" s="110"/>
      <c r="F569" s="110"/>
    </row>
    <row r="570" ht="19.5" customHeight="1" spans="1:6">
      <c r="A570" s="229">
        <v>2240108</v>
      </c>
      <c r="E570" s="109"/>
      <c r="F570" s="109"/>
    </row>
    <row r="571" ht="19.5" customHeight="1" spans="1:6">
      <c r="A571" s="229">
        <v>2240109</v>
      </c>
      <c r="E571" s="109"/>
      <c r="F571" s="109"/>
    </row>
    <row r="572" ht="19.5" customHeight="1" spans="1:1">
      <c r="A572" s="229">
        <v>2240150</v>
      </c>
    </row>
    <row r="573" ht="19.5" customHeight="1" spans="1:6">
      <c r="A573" s="229">
        <v>2240199</v>
      </c>
      <c r="E573" s="109"/>
      <c r="F573" s="109"/>
    </row>
    <row r="574" ht="19.5" customHeight="1" spans="1:6">
      <c r="A574" s="229">
        <v>22402</v>
      </c>
      <c r="E574" s="109"/>
      <c r="F574" s="109"/>
    </row>
    <row r="575" s="109" customFormat="1" ht="19.5" customHeight="1" spans="1:6">
      <c r="A575" s="229">
        <v>2240201</v>
      </c>
      <c r="B575" s="110"/>
      <c r="C575" s="214"/>
      <c r="E575" s="110"/>
      <c r="F575" s="110"/>
    </row>
    <row r="576" ht="19.5" customHeight="1" spans="1:1">
      <c r="A576" s="229">
        <v>2240204</v>
      </c>
    </row>
    <row r="577" ht="19.5" customHeight="1" spans="1:1">
      <c r="A577" s="229">
        <v>2240299</v>
      </c>
    </row>
    <row r="578" s="109" customFormat="1" ht="19.5" customHeight="1" spans="1:6">
      <c r="A578" s="229">
        <v>22404</v>
      </c>
      <c r="B578" s="110"/>
      <c r="C578" s="214"/>
      <c r="E578" s="110"/>
      <c r="F578" s="110"/>
    </row>
    <row r="579" ht="19.5" customHeight="1" spans="1:1">
      <c r="A579" s="229">
        <v>2240401</v>
      </c>
    </row>
    <row r="580" s="109" customFormat="1" ht="19.5" customHeight="1" spans="1:6">
      <c r="A580" s="229">
        <v>2240404</v>
      </c>
      <c r="B580" s="110"/>
      <c r="C580" s="214"/>
      <c r="E580" s="110"/>
      <c r="F580" s="110"/>
    </row>
    <row r="581" ht="19.5" customHeight="1" spans="1:1">
      <c r="A581" s="229">
        <v>2240450</v>
      </c>
    </row>
    <row r="582" ht="19.5" customHeight="1" spans="1:1">
      <c r="A582" s="229">
        <v>2240499</v>
      </c>
    </row>
    <row r="583" ht="19.5" customHeight="1" spans="1:1">
      <c r="A583" s="229">
        <v>22406</v>
      </c>
    </row>
    <row r="584" s="109" customFormat="1" ht="19.5" customHeight="1" spans="1:6">
      <c r="A584" s="229">
        <v>2240601</v>
      </c>
      <c r="B584" s="110"/>
      <c r="C584" s="214"/>
      <c r="E584" s="110"/>
      <c r="F584" s="110"/>
    </row>
    <row r="585" ht="19.5" customHeight="1" spans="1:1">
      <c r="A585" s="229">
        <v>22407</v>
      </c>
    </row>
    <row r="586" s="109" customFormat="1" ht="19.5" customHeight="1" spans="1:6">
      <c r="A586" s="229">
        <v>2240703</v>
      </c>
      <c r="B586" s="110"/>
      <c r="C586" s="214"/>
      <c r="E586" s="110"/>
      <c r="F586" s="110"/>
    </row>
    <row r="587" ht="19.5" customHeight="1" spans="1:1">
      <c r="A587" s="229">
        <v>22499</v>
      </c>
    </row>
    <row r="588" s="109" customFormat="1" ht="19.5" customHeight="1" spans="1:6">
      <c r="A588" s="229">
        <v>2249999</v>
      </c>
      <c r="B588" s="110"/>
      <c r="C588" s="214"/>
      <c r="E588" s="110"/>
      <c r="F588" s="110"/>
    </row>
    <row r="589" s="109" customFormat="1" ht="19.5" customHeight="1" spans="1:6">
      <c r="A589" s="229">
        <v>232</v>
      </c>
      <c r="B589" s="110"/>
      <c r="C589" s="214"/>
      <c r="E589" s="110"/>
      <c r="F589" s="110"/>
    </row>
    <row r="590" ht="19.5" customHeight="1" spans="1:1">
      <c r="A590" s="229">
        <v>23203</v>
      </c>
    </row>
    <row r="591" s="109" customFormat="1" ht="19.5" customHeight="1" spans="1:6">
      <c r="A591" s="229">
        <v>2320301</v>
      </c>
      <c r="B591" s="110"/>
      <c r="C591" s="214"/>
      <c r="E591" s="110"/>
      <c r="F591" s="110"/>
    </row>
    <row r="592" s="109" customFormat="1" ht="19.5" customHeight="1" spans="1:6">
      <c r="A592" s="229">
        <v>233</v>
      </c>
      <c r="B592" s="110"/>
      <c r="C592" s="214"/>
      <c r="E592" s="110"/>
      <c r="F592" s="110"/>
    </row>
    <row r="593" ht="19.5" customHeight="1" spans="1:1">
      <c r="A593" s="229">
        <v>23303</v>
      </c>
    </row>
  </sheetData>
  <autoFilter ref="A5:C594">
    <extLst/>
  </autoFilter>
  <mergeCells count="4">
    <mergeCell ref="B2:C2"/>
    <mergeCell ref="A4:A5"/>
    <mergeCell ref="B4:B5"/>
    <mergeCell ref="C4:C5"/>
  </mergeCells>
  <printOptions horizontalCentered="1"/>
  <pageMargins left="0.78740157480315" right="0.78740157480315" top="0.78740157480315" bottom="0.78740157480315" header="0.590551181102362" footer="0.31496062992126"/>
  <pageSetup paperSize="9" scale="9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F31" sqref="F31"/>
    </sheetView>
  </sheetViews>
  <sheetFormatPr defaultColWidth="9.125" defaultRowHeight="15.75" outlineLevelCol="7"/>
  <cols>
    <col min="1" max="1" width="30.5" style="81" customWidth="1"/>
    <col min="2" max="3" width="10.75" style="82" customWidth="1"/>
    <col min="4" max="4" width="10.75" style="186" customWidth="1"/>
    <col min="5" max="5" width="33" style="81" customWidth="1"/>
    <col min="6" max="8" width="10.75" style="82" customWidth="1"/>
    <col min="9" max="16384" width="9.125" style="81"/>
  </cols>
  <sheetData>
    <row r="1" s="62" customFormat="1" ht="18.75" spans="1:8">
      <c r="A1" s="83"/>
      <c r="B1" s="66"/>
      <c r="C1" s="66"/>
      <c r="D1" s="187"/>
      <c r="F1" s="66"/>
      <c r="G1" s="66"/>
      <c r="H1" s="66"/>
    </row>
    <row r="2" ht="36.75" customHeight="1" spans="1:8">
      <c r="A2" s="188" t="s">
        <v>349</v>
      </c>
      <c r="B2" s="188"/>
      <c r="C2" s="188"/>
      <c r="D2" s="188"/>
      <c r="E2" s="188"/>
      <c r="F2" s="188"/>
      <c r="G2" s="188"/>
      <c r="H2" s="188"/>
    </row>
    <row r="3" ht="16.9" customHeight="1" spans="1:8">
      <c r="A3" s="85" t="s">
        <v>350</v>
      </c>
      <c r="B3" s="85"/>
      <c r="C3" s="85"/>
      <c r="D3" s="85"/>
      <c r="E3" s="85"/>
      <c r="F3" s="85"/>
      <c r="G3" s="85"/>
      <c r="H3" s="85"/>
    </row>
    <row r="4" ht="24.75" customHeight="1" spans="1:8">
      <c r="A4" s="189" t="s">
        <v>2</v>
      </c>
      <c r="B4" s="190" t="s">
        <v>4</v>
      </c>
      <c r="C4" s="191"/>
      <c r="D4" s="192"/>
      <c r="E4" s="189" t="s">
        <v>2</v>
      </c>
      <c r="F4" s="190" t="s">
        <v>4</v>
      </c>
      <c r="G4" s="191"/>
      <c r="H4" s="192"/>
    </row>
    <row r="5" ht="24.75" customHeight="1" spans="1:8">
      <c r="A5" s="193"/>
      <c r="B5" s="194" t="s">
        <v>351</v>
      </c>
      <c r="C5" s="195" t="s">
        <v>8</v>
      </c>
      <c r="D5" s="196"/>
      <c r="E5" s="193"/>
      <c r="F5" s="194" t="s">
        <v>351</v>
      </c>
      <c r="G5" s="195" t="s">
        <v>8</v>
      </c>
      <c r="H5" s="196"/>
    </row>
    <row r="6" ht="38.25" customHeight="1" spans="1:8">
      <c r="A6" s="197"/>
      <c r="B6" s="198"/>
      <c r="C6" s="199" t="s">
        <v>10</v>
      </c>
      <c r="D6" s="200" t="s">
        <v>11</v>
      </c>
      <c r="E6" s="197"/>
      <c r="F6" s="198"/>
      <c r="G6" s="199" t="s">
        <v>10</v>
      </c>
      <c r="H6" s="201" t="s">
        <v>11</v>
      </c>
    </row>
    <row r="7" ht="36.75" customHeight="1" spans="1:8">
      <c r="A7" s="202" t="s">
        <v>352</v>
      </c>
      <c r="B7" s="99">
        <f>SUM(C7:D7)</f>
        <v>83795</v>
      </c>
      <c r="C7" s="99">
        <f>'2023年公共收入执行表'!D31</f>
        <v>83798</v>
      </c>
      <c r="D7" s="102">
        <f>'2023年公共收入执行表'!E31</f>
        <v>-3</v>
      </c>
      <c r="E7" s="90" t="s">
        <v>353</v>
      </c>
      <c r="F7" s="99">
        <f>SUM(G7:H7)</f>
        <v>199238</v>
      </c>
      <c r="G7" s="99">
        <f>'2023年公共支出执行表'!C405</f>
        <v>199238</v>
      </c>
      <c r="H7" s="99"/>
    </row>
    <row r="8" ht="36.75" customHeight="1" spans="1:8">
      <c r="A8" s="202" t="s">
        <v>354</v>
      </c>
      <c r="B8" s="99">
        <f>SUM(C8:D8)</f>
        <v>150249</v>
      </c>
      <c r="C8" s="99">
        <f>SUM(C9:C11)</f>
        <v>150246</v>
      </c>
      <c r="D8" s="102">
        <v>3</v>
      </c>
      <c r="E8" s="90" t="s">
        <v>355</v>
      </c>
      <c r="F8" s="99">
        <f>SUM(G8:H8)</f>
        <v>30437</v>
      </c>
      <c r="G8" s="99">
        <v>30437</v>
      </c>
      <c r="H8" s="99"/>
    </row>
    <row r="9" ht="36.75" customHeight="1" spans="1:8">
      <c r="A9" s="203" t="s">
        <v>356</v>
      </c>
      <c r="B9" s="204">
        <f>SUM(C9:D9)</f>
        <v>9083</v>
      </c>
      <c r="C9" s="204">
        <v>9083</v>
      </c>
      <c r="D9" s="205"/>
      <c r="E9" s="202" t="s">
        <v>357</v>
      </c>
      <c r="F9" s="99">
        <f>SUM(G9:H9)</f>
        <v>33407</v>
      </c>
      <c r="G9" s="99">
        <f>SUM(G10)</f>
        <v>33407</v>
      </c>
      <c r="H9" s="99"/>
    </row>
    <row r="10" ht="36.75" customHeight="1" spans="1:8">
      <c r="A10" s="203" t="s">
        <v>358</v>
      </c>
      <c r="B10" s="204">
        <f>SUM(C10:D10)</f>
        <v>108498</v>
      </c>
      <c r="C10" s="204">
        <v>108495</v>
      </c>
      <c r="D10" s="205">
        <v>3</v>
      </c>
      <c r="E10" s="203" t="s">
        <v>359</v>
      </c>
      <c r="F10" s="204">
        <f>SUM(G10:H10)</f>
        <v>33407</v>
      </c>
      <c r="G10" s="204">
        <v>33407</v>
      </c>
      <c r="H10" s="99"/>
    </row>
    <row r="11" ht="36.75" customHeight="1" spans="1:8">
      <c r="A11" s="203" t="s">
        <v>360</v>
      </c>
      <c r="B11" s="204">
        <f>SUM(C11:D11)</f>
        <v>32668</v>
      </c>
      <c r="C11" s="206">
        <v>32668</v>
      </c>
      <c r="D11" s="207"/>
      <c r="E11" s="203"/>
      <c r="F11" s="204">
        <f>SUM(G11:H11)</f>
        <v>0</v>
      </c>
      <c r="G11" s="204"/>
      <c r="H11" s="204"/>
    </row>
    <row r="12" ht="36.75" customHeight="1" spans="1:8">
      <c r="A12" s="203"/>
      <c r="B12" s="204"/>
      <c r="C12" s="204"/>
      <c r="D12" s="205"/>
      <c r="E12" s="208"/>
      <c r="F12" s="204"/>
      <c r="G12" s="204"/>
      <c r="H12" s="204"/>
    </row>
    <row r="13" ht="36.75" customHeight="1" spans="1:8">
      <c r="A13" s="202" t="s">
        <v>361</v>
      </c>
      <c r="B13" s="99">
        <f>SUM(C13:D13)</f>
        <v>37313</v>
      </c>
      <c r="C13" s="102">
        <f>SUM(C14)</f>
        <v>37313</v>
      </c>
      <c r="D13" s="102">
        <f>SUM(D14)</f>
        <v>0</v>
      </c>
      <c r="E13" s="90"/>
      <c r="F13" s="204"/>
      <c r="G13" s="204"/>
      <c r="H13" s="204"/>
    </row>
    <row r="14" ht="36.75" customHeight="1" spans="1:8">
      <c r="A14" s="203" t="s">
        <v>362</v>
      </c>
      <c r="B14" s="204">
        <f>SUM(C14:D14)</f>
        <v>37313</v>
      </c>
      <c r="C14" s="204">
        <v>37313</v>
      </c>
      <c r="D14" s="205"/>
      <c r="E14" s="208"/>
      <c r="F14" s="204"/>
      <c r="G14" s="204"/>
      <c r="H14" s="204"/>
    </row>
    <row r="15" ht="36.75" customHeight="1" spans="1:8">
      <c r="A15" s="202" t="s">
        <v>363</v>
      </c>
      <c r="B15" s="99">
        <f>SUM(C15:D15)</f>
        <v>26186</v>
      </c>
      <c r="C15" s="99">
        <v>26186</v>
      </c>
      <c r="D15" s="102"/>
      <c r="E15" s="208"/>
      <c r="F15" s="204"/>
      <c r="G15" s="204"/>
      <c r="H15" s="204"/>
    </row>
    <row r="16" ht="36.75" customHeight="1" spans="1:8">
      <c r="A16" s="202" t="s">
        <v>364</v>
      </c>
      <c r="B16" s="99">
        <f>SUM(C16:D16)</f>
        <v>1425</v>
      </c>
      <c r="C16" s="99">
        <v>1425</v>
      </c>
      <c r="D16" s="102"/>
      <c r="E16" s="90" t="s">
        <v>365</v>
      </c>
      <c r="F16" s="99">
        <f>SUM(G16:H16)</f>
        <v>195</v>
      </c>
      <c r="G16" s="99">
        <v>195</v>
      </c>
      <c r="H16" s="99"/>
    </row>
    <row r="17" ht="36.75" customHeight="1" spans="1:8">
      <c r="A17" s="202" t="s">
        <v>366</v>
      </c>
      <c r="B17" s="99">
        <f>SUM(C17:D17)</f>
        <v>1200</v>
      </c>
      <c r="C17" s="99">
        <v>1200</v>
      </c>
      <c r="D17" s="99">
        <f>SUM(D18:D19)</f>
        <v>0</v>
      </c>
      <c r="E17" s="90" t="s">
        <v>367</v>
      </c>
      <c r="F17" s="102">
        <f>SUM(G17:H17)</f>
        <v>36891</v>
      </c>
      <c r="G17" s="102">
        <f>C21-G7-G8-G9-G16</f>
        <v>36891</v>
      </c>
      <c r="H17" s="102">
        <f>D21-H7-H8-H9-H16</f>
        <v>0</v>
      </c>
    </row>
    <row r="18" ht="36.75" customHeight="1" spans="1:8">
      <c r="A18" s="209" t="s">
        <v>368</v>
      </c>
      <c r="B18" s="204">
        <f>SUM(C18:D18)</f>
        <v>1200</v>
      </c>
      <c r="C18" s="204">
        <v>1200</v>
      </c>
      <c r="D18" s="204"/>
      <c r="E18" s="209" t="s">
        <v>369</v>
      </c>
      <c r="F18" s="204">
        <f>SUM(G18:H18)</f>
        <v>22119</v>
      </c>
      <c r="G18" s="206">
        <v>22119</v>
      </c>
      <c r="H18" s="204"/>
    </row>
    <row r="19" ht="36.75" customHeight="1" spans="1:8">
      <c r="A19" s="209" t="s">
        <v>370</v>
      </c>
      <c r="B19" s="204">
        <f>SUM(C19:D19)</f>
        <v>0</v>
      </c>
      <c r="C19" s="204"/>
      <c r="D19" s="204"/>
      <c r="E19" s="209" t="s">
        <v>371</v>
      </c>
      <c r="F19" s="205">
        <f>SUM(G19:H19)</f>
        <v>14772</v>
      </c>
      <c r="G19" s="210">
        <f>G17-G18</f>
        <v>14772</v>
      </c>
      <c r="H19" s="210">
        <f>H17-H18</f>
        <v>0</v>
      </c>
    </row>
    <row r="20" ht="36.75" customHeight="1" spans="1:8">
      <c r="A20" s="86"/>
      <c r="B20" s="204"/>
      <c r="C20" s="204"/>
      <c r="D20" s="205"/>
      <c r="E20" s="209"/>
      <c r="F20" s="211"/>
      <c r="G20" s="211"/>
      <c r="H20" s="211"/>
    </row>
    <row r="21" ht="36.75" customHeight="1" spans="1:8">
      <c r="A21" s="86" t="s">
        <v>372</v>
      </c>
      <c r="B21" s="99">
        <f>SUM(B7,B8,B13,B15,B16,B17)</f>
        <v>300168</v>
      </c>
      <c r="C21" s="99">
        <f>SUM(C7,C8,C13,C15,C16,C17)</f>
        <v>300168</v>
      </c>
      <c r="D21" s="102">
        <f>SUM(D7,D8,D13,D15,D16,D17)</f>
        <v>0</v>
      </c>
      <c r="E21" s="103" t="s">
        <v>373</v>
      </c>
      <c r="F21" s="102">
        <f>SUM(F7,F8,F9,F16,F17)</f>
        <v>300168</v>
      </c>
      <c r="G21" s="102">
        <f>SUM(G7,G8,G9,G16,G17)</f>
        <v>300168</v>
      </c>
      <c r="H21" s="102">
        <f>SUM(H7,H8,H9,H16,H17)</f>
        <v>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rintOptions horizontalCentered="1"/>
  <pageMargins left="0.78740157480315" right="0.78740157480315" top="0.78740157480315" bottom="0.78740157480315" header="0" footer="0"/>
  <pageSetup paperSize="9" scale="68" orientation="portrait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8"/>
  <sheetViews>
    <sheetView zoomScale="80" zoomScaleNormal="80" workbookViewId="0">
      <selection activeCell="F31" sqref="F31"/>
    </sheetView>
  </sheetViews>
  <sheetFormatPr defaultColWidth="45.5" defaultRowHeight="15.75" outlineLevelCol="1"/>
  <cols>
    <col min="1" max="1" width="60.25" style="175" customWidth="1"/>
    <col min="2" max="2" width="37.375" style="176" customWidth="1"/>
    <col min="3" max="3" width="6.625" style="175" customWidth="1"/>
    <col min="4" max="16384" width="45.5" style="175"/>
  </cols>
  <sheetData>
    <row r="1" s="174" customFormat="1" ht="24" customHeight="1" spans="1:2">
      <c r="A1" s="177"/>
      <c r="B1" s="176"/>
    </row>
    <row r="2" ht="32.25" customHeight="1" spans="1:2">
      <c r="A2" s="178" t="s">
        <v>374</v>
      </c>
      <c r="B2" s="178"/>
    </row>
    <row r="3" ht="21.75" customHeight="1" spans="1:2">
      <c r="A3" s="174"/>
      <c r="B3" s="176" t="s">
        <v>350</v>
      </c>
    </row>
    <row r="4" ht="36" customHeight="1" spans="1:2">
      <c r="A4" s="179" t="s">
        <v>2</v>
      </c>
      <c r="B4" s="180" t="s">
        <v>4</v>
      </c>
    </row>
    <row r="5" ht="31.5" customHeight="1" spans="1:2">
      <c r="A5" s="181" t="s">
        <v>375</v>
      </c>
      <c r="B5" s="182">
        <f>SUM(B6,B12,B36)</f>
        <v>150246.382387</v>
      </c>
    </row>
    <row r="6" ht="23.25" customHeight="1" spans="1:2">
      <c r="A6" s="74" t="s">
        <v>376</v>
      </c>
      <c r="B6" s="182">
        <f>SUM(B7:B11)</f>
        <v>9083</v>
      </c>
    </row>
    <row r="7" ht="23.25" customHeight="1" spans="1:2">
      <c r="A7" s="183" t="s">
        <v>377</v>
      </c>
      <c r="B7" s="184">
        <v>4184</v>
      </c>
    </row>
    <row r="8" ht="23.25" customHeight="1" spans="1:2">
      <c r="A8" s="183" t="s">
        <v>378</v>
      </c>
      <c r="B8" s="184">
        <v>5186</v>
      </c>
    </row>
    <row r="9" ht="23.25" customHeight="1" spans="1:2">
      <c r="A9" s="183" t="s">
        <v>379</v>
      </c>
      <c r="B9" s="184">
        <v>-1145</v>
      </c>
    </row>
    <row r="10" ht="23.25" customHeight="1" spans="1:2">
      <c r="A10" s="183" t="s">
        <v>380</v>
      </c>
      <c r="B10" s="184">
        <v>192</v>
      </c>
    </row>
    <row r="11" ht="23.25" customHeight="1" spans="1:2">
      <c r="A11" s="183" t="s">
        <v>381</v>
      </c>
      <c r="B11" s="184">
        <v>666</v>
      </c>
    </row>
    <row r="12" ht="23.25" customHeight="1" spans="1:2">
      <c r="A12" s="181" t="s">
        <v>382</v>
      </c>
      <c r="B12" s="182">
        <f>SUM(B13:B35)</f>
        <v>108495</v>
      </c>
    </row>
    <row r="13" ht="23.25" customHeight="1" spans="1:2">
      <c r="A13" s="183" t="s">
        <v>383</v>
      </c>
      <c r="B13" s="184">
        <v>31767</v>
      </c>
    </row>
    <row r="14" ht="23.25" customHeight="1" spans="1:2">
      <c r="A14" s="183" t="s">
        <v>384</v>
      </c>
      <c r="B14" s="184">
        <v>3039</v>
      </c>
    </row>
    <row r="15" ht="23.25" customHeight="1" spans="1:2">
      <c r="A15" s="183" t="s">
        <v>385</v>
      </c>
      <c r="B15" s="184">
        <v>3699</v>
      </c>
    </row>
    <row r="16" ht="23.25" customHeight="1" spans="1:2">
      <c r="A16" s="183" t="s">
        <v>386</v>
      </c>
      <c r="B16" s="184">
        <v>2035</v>
      </c>
    </row>
    <row r="17" ht="23.25" customHeight="1" spans="1:2">
      <c r="A17" s="183" t="s">
        <v>387</v>
      </c>
      <c r="B17" s="184">
        <v>7116</v>
      </c>
    </row>
    <row r="18" ht="23.25" customHeight="1" spans="1:2">
      <c r="A18" s="183" t="s">
        <v>388</v>
      </c>
      <c r="B18" s="184">
        <v>1147</v>
      </c>
    </row>
    <row r="19" ht="23.25" customHeight="1" spans="1:2">
      <c r="A19" s="183" t="s">
        <v>389</v>
      </c>
      <c r="B19" s="184"/>
    </row>
    <row r="20" ht="23.25" customHeight="1" spans="1:2">
      <c r="A20" s="183" t="s">
        <v>390</v>
      </c>
      <c r="B20" s="184">
        <v>5620</v>
      </c>
    </row>
    <row r="21" ht="23.25" customHeight="1" spans="1:2">
      <c r="A21" s="183" t="s">
        <v>391</v>
      </c>
      <c r="B21" s="184">
        <v>-396</v>
      </c>
    </row>
    <row r="22" ht="23.25" customHeight="1" spans="1:2">
      <c r="A22" s="183" t="s">
        <v>392</v>
      </c>
      <c r="B22" s="185">
        <v>1200</v>
      </c>
    </row>
    <row r="23" ht="23.25" customHeight="1" spans="1:2">
      <c r="A23" s="183" t="s">
        <v>393</v>
      </c>
      <c r="B23" s="184">
        <v>8735</v>
      </c>
    </row>
    <row r="24" ht="23.25" customHeight="1" spans="1:2">
      <c r="A24" s="183" t="s">
        <v>394</v>
      </c>
      <c r="B24" s="185">
        <v>4830</v>
      </c>
    </row>
    <row r="25" ht="23.25" customHeight="1" spans="1:2">
      <c r="A25" s="183" t="s">
        <v>395</v>
      </c>
      <c r="B25" s="184">
        <v>117</v>
      </c>
    </row>
    <row r="26" ht="23.25" customHeight="1" spans="1:2">
      <c r="A26" s="183" t="s">
        <v>396</v>
      </c>
      <c r="B26" s="184">
        <v>6985</v>
      </c>
    </row>
    <row r="27" ht="23.25" customHeight="1" spans="1:2">
      <c r="A27" s="183" t="s">
        <v>397</v>
      </c>
      <c r="B27" s="184">
        <v>131</v>
      </c>
    </row>
    <row r="28" ht="23.25" customHeight="1" spans="1:2">
      <c r="A28" s="183" t="s">
        <v>398</v>
      </c>
      <c r="B28" s="184">
        <v>4280</v>
      </c>
    </row>
    <row r="29" ht="23.25" customHeight="1" spans="1:2">
      <c r="A29" s="183" t="s">
        <v>399</v>
      </c>
      <c r="B29" s="184">
        <v>3662</v>
      </c>
    </row>
    <row r="30" ht="23.25" customHeight="1" spans="1:2">
      <c r="A30" s="183" t="s">
        <v>400</v>
      </c>
      <c r="B30" s="184">
        <v>74</v>
      </c>
    </row>
    <row r="31" ht="23.25" customHeight="1" spans="1:2">
      <c r="A31" s="183" t="s">
        <v>401</v>
      </c>
      <c r="B31" s="184">
        <v>19973</v>
      </c>
    </row>
    <row r="32" ht="23.25" customHeight="1" spans="1:2">
      <c r="A32" s="183" t="s">
        <v>402</v>
      </c>
      <c r="B32" s="184">
        <v>860</v>
      </c>
    </row>
    <row r="33" ht="23.25" customHeight="1" spans="1:2">
      <c r="A33" s="183" t="s">
        <v>403</v>
      </c>
      <c r="B33" s="184">
        <v>2230</v>
      </c>
    </row>
    <row r="34" ht="23.25" customHeight="1" spans="1:2">
      <c r="A34" s="183" t="s">
        <v>404</v>
      </c>
      <c r="B34" s="184"/>
    </row>
    <row r="35" ht="23.25" customHeight="1" spans="1:2">
      <c r="A35" s="183" t="s">
        <v>405</v>
      </c>
      <c r="B35" s="184">
        <v>1391</v>
      </c>
    </row>
    <row r="36" ht="23.25" customHeight="1" spans="1:2">
      <c r="A36" s="74" t="s">
        <v>406</v>
      </c>
      <c r="B36" s="182">
        <f>SUM(B37:B55)</f>
        <v>32668.382387</v>
      </c>
    </row>
    <row r="37" ht="23.25" customHeight="1" spans="1:2">
      <c r="A37" s="183" t="s">
        <v>407</v>
      </c>
      <c r="B37" s="184">
        <v>104.99</v>
      </c>
    </row>
    <row r="38" ht="23.25" customHeight="1" spans="1:2">
      <c r="A38" s="183" t="s">
        <v>408</v>
      </c>
      <c r="B38" s="184"/>
    </row>
    <row r="39" ht="23.25" customHeight="1" spans="1:2">
      <c r="A39" s="183" t="s">
        <v>409</v>
      </c>
      <c r="B39" s="184">
        <v>135.545</v>
      </c>
    </row>
    <row r="40" ht="23.25" customHeight="1" spans="1:2">
      <c r="A40" s="183" t="s">
        <v>410</v>
      </c>
      <c r="B40" s="184">
        <v>119.5197</v>
      </c>
    </row>
    <row r="41" ht="23.25" customHeight="1" spans="1:2">
      <c r="A41" s="183" t="s">
        <v>411</v>
      </c>
      <c r="B41" s="184">
        <v>89.501</v>
      </c>
    </row>
    <row r="42" ht="23.25" customHeight="1" spans="1:2">
      <c r="A42" s="183" t="s">
        <v>412</v>
      </c>
      <c r="B42" s="184">
        <v>708.3555</v>
      </c>
    </row>
    <row r="43" ht="23.25" customHeight="1" spans="1:2">
      <c r="A43" s="183" t="s">
        <v>413</v>
      </c>
      <c r="B43" s="184">
        <v>995.369937</v>
      </c>
    </row>
    <row r="44" ht="23.25" customHeight="1" spans="1:2">
      <c r="A44" s="183" t="s">
        <v>414</v>
      </c>
      <c r="B44" s="184">
        <v>903</v>
      </c>
    </row>
    <row r="45" ht="23.25" customHeight="1" spans="1:2">
      <c r="A45" s="183" t="s">
        <v>415</v>
      </c>
      <c r="B45" s="184">
        <v>3019.7</v>
      </c>
    </row>
    <row r="46" ht="23.25" customHeight="1" spans="1:2">
      <c r="A46" s="183" t="s">
        <v>416</v>
      </c>
      <c r="B46" s="184">
        <v>3951.925</v>
      </c>
    </row>
    <row r="47" ht="23.25" customHeight="1" spans="1:2">
      <c r="A47" s="183" t="s">
        <v>417</v>
      </c>
      <c r="B47" s="184">
        <v>555.169</v>
      </c>
    </row>
    <row r="48" ht="23.25" customHeight="1" spans="1:2">
      <c r="A48" s="183" t="s">
        <v>418</v>
      </c>
      <c r="B48" s="184">
        <v>1395.85</v>
      </c>
    </row>
    <row r="49" ht="23.25" customHeight="1" spans="1:2">
      <c r="A49" s="183" t="s">
        <v>419</v>
      </c>
      <c r="B49" s="184">
        <v>692.93725</v>
      </c>
    </row>
    <row r="50" ht="23.25" customHeight="1" spans="1:2">
      <c r="A50" s="183" t="s">
        <v>420</v>
      </c>
      <c r="B50" s="184"/>
    </row>
    <row r="51" ht="23.25" customHeight="1" spans="1:2">
      <c r="A51" s="183" t="s">
        <v>421</v>
      </c>
      <c r="B51" s="184">
        <v>12</v>
      </c>
    </row>
    <row r="52" ht="23.25" customHeight="1" spans="1:2">
      <c r="A52" s="183" t="s">
        <v>422</v>
      </c>
      <c r="B52" s="184">
        <v>14492</v>
      </c>
    </row>
    <row r="53" ht="23.25" customHeight="1" spans="1:2">
      <c r="A53" s="183" t="s">
        <v>423</v>
      </c>
      <c r="B53" s="184">
        <v>38</v>
      </c>
    </row>
    <row r="54" ht="23.25" customHeight="1" spans="1:2">
      <c r="A54" s="183" t="s">
        <v>424</v>
      </c>
      <c r="B54" s="184">
        <v>911.52</v>
      </c>
    </row>
    <row r="55" ht="23.25" customHeight="1" spans="1:2">
      <c r="A55" s="183" t="s">
        <v>425</v>
      </c>
      <c r="B55" s="184">
        <v>4543</v>
      </c>
    </row>
    <row r="56" ht="22.5" customHeight="1"/>
    <row r="57" ht="22.5" customHeight="1"/>
    <row r="58" ht="22.5" customHeight="1"/>
  </sheetData>
  <mergeCells count="1">
    <mergeCell ref="A2:B2"/>
  </mergeCells>
  <printOptions horizontalCentered="1"/>
  <pageMargins left="0.78740157480315" right="0.78740157480315" top="0.78740157480315" bottom="0.78740157480315" header="0" footer="0"/>
  <pageSetup paperSize="9" scale="89" firstPageNumber="126" fitToHeight="0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zoomScale="90" zoomScaleNormal="90" workbookViewId="0">
      <selection activeCell="F31" sqref="F31"/>
    </sheetView>
  </sheetViews>
  <sheetFormatPr defaultColWidth="9" defaultRowHeight="15" outlineLevelCol="1"/>
  <cols>
    <col min="1" max="1" width="45.25" style="159" customWidth="1"/>
    <col min="2" max="2" width="37.875" style="159" customWidth="1"/>
    <col min="3" max="3" width="3.25" style="159" customWidth="1"/>
    <col min="4" max="16384" width="9" style="159"/>
  </cols>
  <sheetData>
    <row r="1" s="157" customFormat="1" ht="21.75" customHeight="1" spans="1:1">
      <c r="A1" s="160"/>
    </row>
    <row r="2" ht="22.5" spans="1:2">
      <c r="A2" s="161" t="s">
        <v>426</v>
      </c>
      <c r="B2" s="161"/>
    </row>
    <row r="3" ht="20.25" customHeight="1" spans="1:2">
      <c r="A3" s="162"/>
      <c r="B3" s="163" t="s">
        <v>350</v>
      </c>
    </row>
    <row r="4" s="158" customFormat="1" ht="28.9" customHeight="1" spans="1:2">
      <c r="A4" s="164" t="s">
        <v>427</v>
      </c>
      <c r="B4" s="165" t="s">
        <v>4</v>
      </c>
    </row>
    <row r="5" ht="15.75" customHeight="1" spans="1:2">
      <c r="A5" s="166" t="s">
        <v>428</v>
      </c>
      <c r="B5" s="167">
        <f>SUM(B6:B9)</f>
        <v>25239</v>
      </c>
    </row>
    <row r="6" ht="15.75" customHeight="1" spans="1:2">
      <c r="A6" s="168" t="s">
        <v>429</v>
      </c>
      <c r="B6" s="169">
        <v>15826</v>
      </c>
    </row>
    <row r="7" ht="15.75" customHeight="1" spans="1:2">
      <c r="A7" s="168" t="s">
        <v>430</v>
      </c>
      <c r="B7" s="169">
        <v>4556</v>
      </c>
    </row>
    <row r="8" ht="15.75" customHeight="1" spans="1:2">
      <c r="A8" s="168" t="s">
        <v>431</v>
      </c>
      <c r="B8" s="169">
        <v>2121</v>
      </c>
    </row>
    <row r="9" ht="15.75" customHeight="1" spans="1:2">
      <c r="A9" s="168" t="s">
        <v>432</v>
      </c>
      <c r="B9" s="169">
        <v>2736</v>
      </c>
    </row>
    <row r="10" ht="15.75" customHeight="1" spans="1:2">
      <c r="A10" s="170" t="s">
        <v>433</v>
      </c>
      <c r="B10" s="167">
        <f>SUM(B11:B20)</f>
        <v>38912</v>
      </c>
    </row>
    <row r="11" ht="15.75" customHeight="1" spans="1:2">
      <c r="A11" s="168" t="s">
        <v>434</v>
      </c>
      <c r="B11" s="169">
        <v>4102</v>
      </c>
    </row>
    <row r="12" ht="15.75" customHeight="1" spans="1:2">
      <c r="A12" s="171" t="s">
        <v>435</v>
      </c>
      <c r="B12" s="169">
        <v>145</v>
      </c>
    </row>
    <row r="13" ht="15.75" customHeight="1" spans="1:2">
      <c r="A13" s="168" t="s">
        <v>436</v>
      </c>
      <c r="B13" s="169">
        <v>107</v>
      </c>
    </row>
    <row r="14" ht="15.75" customHeight="1" spans="1:2">
      <c r="A14" s="168" t="s">
        <v>437</v>
      </c>
      <c r="B14" s="169">
        <v>13</v>
      </c>
    </row>
    <row r="15" ht="15.75" customHeight="1" spans="1:2">
      <c r="A15" s="168" t="s">
        <v>438</v>
      </c>
      <c r="B15" s="169">
        <v>5835</v>
      </c>
    </row>
    <row r="16" ht="15.75" customHeight="1" spans="1:2">
      <c r="A16" s="168" t="s">
        <v>439</v>
      </c>
      <c r="B16" s="169">
        <v>67</v>
      </c>
    </row>
    <row r="17" ht="15.75" customHeight="1" spans="1:2">
      <c r="A17" s="168" t="s">
        <v>440</v>
      </c>
      <c r="B17" s="169"/>
    </row>
    <row r="18" ht="15.75" customHeight="1" spans="1:2">
      <c r="A18" s="168" t="s">
        <v>441</v>
      </c>
      <c r="B18" s="169">
        <v>477</v>
      </c>
    </row>
    <row r="19" ht="15.75" customHeight="1" spans="1:2">
      <c r="A19" s="168" t="s">
        <v>442</v>
      </c>
      <c r="B19" s="169">
        <v>310</v>
      </c>
    </row>
    <row r="20" ht="15.75" customHeight="1" spans="1:2">
      <c r="A20" s="168" t="s">
        <v>443</v>
      </c>
      <c r="B20" s="169">
        <v>27856</v>
      </c>
    </row>
    <row r="21" ht="15.75" customHeight="1" spans="1:2">
      <c r="A21" s="170" t="s">
        <v>444</v>
      </c>
      <c r="B21" s="167">
        <f>SUM(B22:B28)</f>
        <v>31893</v>
      </c>
    </row>
    <row r="22" ht="15.75" customHeight="1" spans="1:2">
      <c r="A22" s="168" t="s">
        <v>445</v>
      </c>
      <c r="B22" s="169"/>
    </row>
    <row r="23" ht="15.75" customHeight="1" spans="1:2">
      <c r="A23" s="168" t="s">
        <v>446</v>
      </c>
      <c r="B23" s="169">
        <v>8581</v>
      </c>
    </row>
    <row r="24" ht="15.75" customHeight="1" spans="1:2">
      <c r="A24" s="168" t="s">
        <v>447</v>
      </c>
      <c r="B24" s="169"/>
    </row>
    <row r="25" ht="15.75" customHeight="1" spans="1:2">
      <c r="A25" s="168" t="s">
        <v>448</v>
      </c>
      <c r="B25" s="169">
        <v>11335</v>
      </c>
    </row>
    <row r="26" ht="15.75" customHeight="1" spans="1:2">
      <c r="A26" s="168" t="s">
        <v>449</v>
      </c>
      <c r="B26" s="169">
        <v>179</v>
      </c>
    </row>
    <row r="27" ht="15.75" customHeight="1" spans="1:2">
      <c r="A27" s="168" t="s">
        <v>450</v>
      </c>
      <c r="B27" s="169">
        <v>46</v>
      </c>
    </row>
    <row r="28" ht="15.75" customHeight="1" spans="1:2">
      <c r="A28" s="168" t="s">
        <v>451</v>
      </c>
      <c r="B28" s="169">
        <v>11752</v>
      </c>
    </row>
    <row r="29" ht="15.75" customHeight="1" spans="1:2">
      <c r="A29" s="170" t="s">
        <v>452</v>
      </c>
      <c r="B29" s="167">
        <f>SUM(B30:B35)</f>
        <v>809</v>
      </c>
    </row>
    <row r="30" ht="15.75" customHeight="1" spans="1:2">
      <c r="A30" s="168" t="s">
        <v>445</v>
      </c>
      <c r="B30" s="169">
        <v>10</v>
      </c>
    </row>
    <row r="31" ht="15.75" customHeight="1" spans="1:2">
      <c r="A31" s="168" t="s">
        <v>446</v>
      </c>
      <c r="B31" s="169"/>
    </row>
    <row r="32" ht="15.75" customHeight="1" spans="1:2">
      <c r="A32" s="168" t="s">
        <v>447</v>
      </c>
      <c r="B32" s="169"/>
    </row>
    <row r="33" ht="15.75" customHeight="1" spans="1:2">
      <c r="A33" s="168" t="s">
        <v>449</v>
      </c>
      <c r="B33" s="169">
        <v>138</v>
      </c>
    </row>
    <row r="34" ht="15.75" customHeight="1" spans="1:2">
      <c r="A34" s="168" t="s">
        <v>450</v>
      </c>
      <c r="B34" s="169"/>
    </row>
    <row r="35" ht="15.75" customHeight="1" spans="1:2">
      <c r="A35" s="168" t="s">
        <v>451</v>
      </c>
      <c r="B35" s="169">
        <v>661</v>
      </c>
    </row>
    <row r="36" ht="15.75" customHeight="1" spans="1:2">
      <c r="A36" s="170" t="s">
        <v>453</v>
      </c>
      <c r="B36" s="167">
        <f>SUM(B37:B39)</f>
        <v>62020</v>
      </c>
    </row>
    <row r="37" ht="15.75" customHeight="1" spans="1:2">
      <c r="A37" s="168" t="s">
        <v>454</v>
      </c>
      <c r="B37" s="169">
        <v>45808</v>
      </c>
    </row>
    <row r="38" ht="15.75" customHeight="1" spans="1:2">
      <c r="A38" s="168" t="s">
        <v>455</v>
      </c>
      <c r="B38" s="169">
        <v>16212</v>
      </c>
    </row>
    <row r="39" ht="15.75" customHeight="1" spans="1:2">
      <c r="A39" s="168" t="s">
        <v>456</v>
      </c>
      <c r="B39" s="169"/>
    </row>
    <row r="40" ht="15.75" customHeight="1" spans="1:2">
      <c r="A40" s="170" t="s">
        <v>457</v>
      </c>
      <c r="B40" s="167">
        <f>SUM(B41:B42)</f>
        <v>4675</v>
      </c>
    </row>
    <row r="41" ht="15.75" customHeight="1" spans="1:2">
      <c r="A41" s="168" t="s">
        <v>458</v>
      </c>
      <c r="B41" s="169">
        <v>4673</v>
      </c>
    </row>
    <row r="42" ht="15.75" customHeight="1" spans="1:2">
      <c r="A42" s="168" t="s">
        <v>459</v>
      </c>
      <c r="B42" s="169">
        <v>2</v>
      </c>
    </row>
    <row r="43" ht="15.75" customHeight="1" spans="1:2">
      <c r="A43" s="170" t="s">
        <v>460</v>
      </c>
      <c r="B43" s="167">
        <f>SUM(B44:B46)</f>
        <v>1818</v>
      </c>
    </row>
    <row r="44" ht="15.75" customHeight="1" spans="1:2">
      <c r="A44" s="168" t="s">
        <v>461</v>
      </c>
      <c r="B44" s="169">
        <v>162</v>
      </c>
    </row>
    <row r="45" ht="15.75" customHeight="1" spans="1:2">
      <c r="A45" s="171" t="s">
        <v>462</v>
      </c>
      <c r="B45" s="169"/>
    </row>
    <row r="46" ht="15.75" customHeight="1" spans="1:2">
      <c r="A46" s="168" t="s">
        <v>463</v>
      </c>
      <c r="B46" s="169">
        <v>1656</v>
      </c>
    </row>
    <row r="47" ht="15.75" customHeight="1" spans="1:2">
      <c r="A47" s="170" t="s">
        <v>464</v>
      </c>
      <c r="B47" s="167">
        <f>SUM(B48:B51)</f>
        <v>12138</v>
      </c>
    </row>
    <row r="48" ht="15.75" customHeight="1" spans="1:2">
      <c r="A48" s="168" t="s">
        <v>465</v>
      </c>
      <c r="B48" s="169">
        <v>12030</v>
      </c>
    </row>
    <row r="49" ht="15.75" customHeight="1" spans="1:2">
      <c r="A49" s="168" t="s">
        <v>466</v>
      </c>
      <c r="B49" s="169"/>
    </row>
    <row r="50" ht="15.75" customHeight="1" spans="1:2">
      <c r="A50" s="168" t="s">
        <v>467</v>
      </c>
      <c r="B50" s="169"/>
    </row>
    <row r="51" ht="15.75" customHeight="1" spans="1:2">
      <c r="A51" s="168" t="s">
        <v>468</v>
      </c>
      <c r="B51" s="169">
        <v>108</v>
      </c>
    </row>
    <row r="52" ht="15.75" customHeight="1" spans="1:2">
      <c r="A52" s="170" t="s">
        <v>469</v>
      </c>
      <c r="B52" s="167">
        <f>SUM(B53:B57)</f>
        <v>16146</v>
      </c>
    </row>
    <row r="53" ht="15.75" customHeight="1" spans="1:2">
      <c r="A53" s="168" t="s">
        <v>470</v>
      </c>
      <c r="B53" s="169">
        <v>8027</v>
      </c>
    </row>
    <row r="54" ht="15.75" customHeight="1" spans="1:2">
      <c r="A54" s="168" t="s">
        <v>471</v>
      </c>
      <c r="B54" s="169">
        <v>283</v>
      </c>
    </row>
    <row r="55" ht="15.75" customHeight="1" spans="1:2">
      <c r="A55" s="168" t="s">
        <v>472</v>
      </c>
      <c r="B55" s="169">
        <v>1170</v>
      </c>
    </row>
    <row r="56" ht="15.75" customHeight="1" spans="1:2">
      <c r="A56" s="168" t="s">
        <v>473</v>
      </c>
      <c r="B56" s="169">
        <v>1663</v>
      </c>
    </row>
    <row r="57" ht="15.75" customHeight="1" spans="1:2">
      <c r="A57" s="168" t="s">
        <v>474</v>
      </c>
      <c r="B57" s="169">
        <v>5003</v>
      </c>
    </row>
    <row r="58" ht="15.75" customHeight="1" spans="1:2">
      <c r="A58" s="170" t="s">
        <v>475</v>
      </c>
      <c r="B58" s="172"/>
    </row>
    <row r="59" ht="15.75" customHeight="1" spans="1:2">
      <c r="A59" s="168" t="s">
        <v>476</v>
      </c>
      <c r="B59" s="169"/>
    </row>
    <row r="60" ht="15.75" customHeight="1" spans="1:2">
      <c r="A60" s="168" t="s">
        <v>477</v>
      </c>
      <c r="B60" s="169"/>
    </row>
    <row r="61" ht="15.75" customHeight="1" spans="1:2">
      <c r="A61" s="170" t="s">
        <v>478</v>
      </c>
      <c r="B61" s="167">
        <f>SUM(B62:B65)</f>
        <v>5465</v>
      </c>
    </row>
    <row r="62" ht="15.75" customHeight="1" spans="1:2">
      <c r="A62" s="168" t="s">
        <v>479</v>
      </c>
      <c r="B62" s="169">
        <v>5435</v>
      </c>
    </row>
    <row r="63" ht="15.75" customHeight="1" spans="1:2">
      <c r="A63" s="168" t="s">
        <v>480</v>
      </c>
      <c r="B63" s="169"/>
    </row>
    <row r="64" ht="15.75" customHeight="1" spans="1:2">
      <c r="A64" s="168" t="s">
        <v>481</v>
      </c>
      <c r="B64" s="169">
        <v>30</v>
      </c>
    </row>
    <row r="65" ht="15.75" customHeight="1" spans="1:2">
      <c r="A65" s="168" t="s">
        <v>482</v>
      </c>
      <c r="B65" s="169"/>
    </row>
    <row r="66" ht="15.75" customHeight="1" spans="1:2">
      <c r="A66" s="170" t="s">
        <v>483</v>
      </c>
      <c r="B66" s="167">
        <f>SUM(B67:B71)</f>
        <v>123</v>
      </c>
    </row>
    <row r="67" ht="15.75" customHeight="1" spans="1:2">
      <c r="A67" s="168" t="s">
        <v>484</v>
      </c>
      <c r="B67" s="169"/>
    </row>
    <row r="68" ht="15.75" customHeight="1" spans="1:2">
      <c r="A68" s="168" t="s">
        <v>485</v>
      </c>
      <c r="B68" s="169"/>
    </row>
    <row r="69" ht="15.75" customHeight="1" spans="1:2">
      <c r="A69" s="168" t="s">
        <v>486</v>
      </c>
      <c r="B69" s="169"/>
    </row>
    <row r="70" ht="15.75" spans="1:2">
      <c r="A70" s="168" t="s">
        <v>487</v>
      </c>
      <c r="B70" s="169"/>
    </row>
    <row r="71" ht="15.75" spans="1:2">
      <c r="A71" s="168" t="s">
        <v>488</v>
      </c>
      <c r="B71" s="169">
        <v>123</v>
      </c>
    </row>
    <row r="72" ht="15.75" spans="1:2">
      <c r="A72" s="173" t="s">
        <v>489</v>
      </c>
      <c r="B72" s="167">
        <f>SUM(B5,B10,B21,B29,B36,B40,B47,B52,B58,B61,B43,B66)</f>
        <v>199238</v>
      </c>
    </row>
  </sheetData>
  <mergeCells count="1">
    <mergeCell ref="A2:B2"/>
  </mergeCells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zoomScale="90" zoomScaleNormal="90" workbookViewId="0">
      <selection activeCell="F31" sqref="F31"/>
    </sheetView>
  </sheetViews>
  <sheetFormatPr defaultColWidth="9" defaultRowHeight="15" outlineLevelCol="1"/>
  <cols>
    <col min="1" max="1" width="45.375" style="159" customWidth="1"/>
    <col min="2" max="2" width="37.875" style="159" customWidth="1"/>
    <col min="3" max="3" width="3.25" style="159" customWidth="1"/>
    <col min="4" max="16384" width="9" style="159"/>
  </cols>
  <sheetData>
    <row r="1" s="157" customFormat="1" ht="21.75" customHeight="1" spans="1:1">
      <c r="A1" s="160"/>
    </row>
    <row r="2" ht="22.5" spans="1:2">
      <c r="A2" s="161" t="s">
        <v>490</v>
      </c>
      <c r="B2" s="161"/>
    </row>
    <row r="3" ht="20.25" customHeight="1" spans="1:2">
      <c r="A3" s="162"/>
      <c r="B3" s="163" t="s">
        <v>350</v>
      </c>
    </row>
    <row r="4" s="158" customFormat="1" ht="28.9" customHeight="1" spans="1:2">
      <c r="A4" s="164" t="s">
        <v>427</v>
      </c>
      <c r="B4" s="165" t="s">
        <v>4</v>
      </c>
    </row>
    <row r="5" ht="15.75" customHeight="1" spans="1:2">
      <c r="A5" s="166" t="s">
        <v>428</v>
      </c>
      <c r="B5" s="167">
        <f>SUM(B6:B9)</f>
        <v>25239</v>
      </c>
    </row>
    <row r="6" ht="15.75" customHeight="1" spans="1:2">
      <c r="A6" s="168" t="s">
        <v>429</v>
      </c>
      <c r="B6" s="169">
        <v>15826</v>
      </c>
    </row>
    <row r="7" ht="15.75" customHeight="1" spans="1:2">
      <c r="A7" s="168" t="s">
        <v>430</v>
      </c>
      <c r="B7" s="169">
        <v>4556</v>
      </c>
    </row>
    <row r="8" ht="15.75" customHeight="1" spans="1:2">
      <c r="A8" s="168" t="s">
        <v>431</v>
      </c>
      <c r="B8" s="169">
        <v>2121</v>
      </c>
    </row>
    <row r="9" ht="15.75" customHeight="1" spans="1:2">
      <c r="A9" s="168" t="s">
        <v>432</v>
      </c>
      <c r="B9" s="169">
        <v>2736</v>
      </c>
    </row>
    <row r="10" ht="15.75" customHeight="1" spans="1:2">
      <c r="A10" s="170" t="s">
        <v>433</v>
      </c>
      <c r="B10" s="167">
        <f>SUM(B11:B20)</f>
        <v>38912</v>
      </c>
    </row>
    <row r="11" ht="15.75" customHeight="1" spans="1:2">
      <c r="A11" s="168" t="s">
        <v>434</v>
      </c>
      <c r="B11" s="169">
        <v>4102</v>
      </c>
    </row>
    <row r="12" ht="15.75" customHeight="1" spans="1:2">
      <c r="A12" s="171" t="s">
        <v>435</v>
      </c>
      <c r="B12" s="169">
        <v>145</v>
      </c>
    </row>
    <row r="13" ht="15.75" customHeight="1" spans="1:2">
      <c r="A13" s="168" t="s">
        <v>436</v>
      </c>
      <c r="B13" s="169">
        <v>107</v>
      </c>
    </row>
    <row r="14" ht="15.75" customHeight="1" spans="1:2">
      <c r="A14" s="168" t="s">
        <v>437</v>
      </c>
      <c r="B14" s="169">
        <v>13</v>
      </c>
    </row>
    <row r="15" ht="15.75" customHeight="1" spans="1:2">
      <c r="A15" s="168" t="s">
        <v>438</v>
      </c>
      <c r="B15" s="169">
        <v>5835</v>
      </c>
    </row>
    <row r="16" ht="15.75" customHeight="1" spans="1:2">
      <c r="A16" s="168" t="s">
        <v>439</v>
      </c>
      <c r="B16" s="169">
        <v>67</v>
      </c>
    </row>
    <row r="17" ht="15.75" customHeight="1" spans="1:2">
      <c r="A17" s="168" t="s">
        <v>440</v>
      </c>
      <c r="B17" s="169"/>
    </row>
    <row r="18" ht="15.75" customHeight="1" spans="1:2">
      <c r="A18" s="168" t="s">
        <v>441</v>
      </c>
      <c r="B18" s="169">
        <v>477</v>
      </c>
    </row>
    <row r="19" ht="15.75" customHeight="1" spans="1:2">
      <c r="A19" s="168" t="s">
        <v>442</v>
      </c>
      <c r="B19" s="169">
        <v>310</v>
      </c>
    </row>
    <row r="20" ht="15.75" customHeight="1" spans="1:2">
      <c r="A20" s="168" t="s">
        <v>443</v>
      </c>
      <c r="B20" s="169">
        <v>27856</v>
      </c>
    </row>
    <row r="21" ht="15.75" customHeight="1" spans="1:2">
      <c r="A21" s="170" t="s">
        <v>444</v>
      </c>
      <c r="B21" s="167" t="s">
        <v>33</v>
      </c>
    </row>
    <row r="22" ht="15.75" customHeight="1" spans="1:2">
      <c r="A22" s="168" t="s">
        <v>445</v>
      </c>
      <c r="B22" s="169" t="s">
        <v>33</v>
      </c>
    </row>
    <row r="23" ht="15.75" customHeight="1" spans="1:2">
      <c r="A23" s="168" t="s">
        <v>446</v>
      </c>
      <c r="B23" s="169" t="s">
        <v>33</v>
      </c>
    </row>
    <row r="24" ht="15.75" customHeight="1" spans="1:2">
      <c r="A24" s="168" t="s">
        <v>447</v>
      </c>
      <c r="B24" s="169" t="s">
        <v>33</v>
      </c>
    </row>
    <row r="25" ht="15.75" customHeight="1" spans="1:2">
      <c r="A25" s="168" t="s">
        <v>448</v>
      </c>
      <c r="B25" s="169" t="s">
        <v>33</v>
      </c>
    </row>
    <row r="26" ht="15.75" customHeight="1" spans="1:2">
      <c r="A26" s="168" t="s">
        <v>449</v>
      </c>
      <c r="B26" s="169" t="s">
        <v>33</v>
      </c>
    </row>
    <row r="27" ht="15.75" customHeight="1" spans="1:2">
      <c r="A27" s="168" t="s">
        <v>450</v>
      </c>
      <c r="B27" s="169" t="s">
        <v>33</v>
      </c>
    </row>
    <row r="28" ht="15.75" customHeight="1" spans="1:2">
      <c r="A28" s="168" t="s">
        <v>451</v>
      </c>
      <c r="B28" s="169" t="s">
        <v>33</v>
      </c>
    </row>
    <row r="29" ht="15.75" customHeight="1" spans="1:2">
      <c r="A29" s="170" t="s">
        <v>452</v>
      </c>
      <c r="B29" s="167" t="s">
        <v>33</v>
      </c>
    </row>
    <row r="30" ht="15.75" customHeight="1" spans="1:2">
      <c r="A30" s="168" t="s">
        <v>445</v>
      </c>
      <c r="B30" s="169" t="s">
        <v>33</v>
      </c>
    </row>
    <row r="31" ht="15.75" customHeight="1" spans="1:2">
      <c r="A31" s="168" t="s">
        <v>446</v>
      </c>
      <c r="B31" s="169" t="s">
        <v>33</v>
      </c>
    </row>
    <row r="32" ht="15.75" customHeight="1" spans="1:2">
      <c r="A32" s="168" t="s">
        <v>447</v>
      </c>
      <c r="B32" s="169" t="s">
        <v>33</v>
      </c>
    </row>
    <row r="33" ht="15.75" customHeight="1" spans="1:2">
      <c r="A33" s="168" t="s">
        <v>449</v>
      </c>
      <c r="B33" s="169" t="s">
        <v>33</v>
      </c>
    </row>
    <row r="34" ht="15.75" customHeight="1" spans="1:2">
      <c r="A34" s="168" t="s">
        <v>450</v>
      </c>
      <c r="B34" s="169" t="s">
        <v>33</v>
      </c>
    </row>
    <row r="35" ht="15.75" customHeight="1" spans="1:2">
      <c r="A35" s="168" t="s">
        <v>451</v>
      </c>
      <c r="B35" s="169" t="s">
        <v>33</v>
      </c>
    </row>
    <row r="36" ht="15.75" customHeight="1" spans="1:2">
      <c r="A36" s="170" t="s">
        <v>453</v>
      </c>
      <c r="B36" s="167">
        <f>SUM(B37:B39)</f>
        <v>62020</v>
      </c>
    </row>
    <row r="37" ht="15.75" customHeight="1" spans="1:2">
      <c r="A37" s="168" t="s">
        <v>454</v>
      </c>
      <c r="B37" s="169">
        <v>45808</v>
      </c>
    </row>
    <row r="38" ht="15.75" customHeight="1" spans="1:2">
      <c r="A38" s="168" t="s">
        <v>455</v>
      </c>
      <c r="B38" s="169">
        <v>16212</v>
      </c>
    </row>
    <row r="39" ht="15.75" customHeight="1" spans="1:2">
      <c r="A39" s="168" t="s">
        <v>456</v>
      </c>
      <c r="B39" s="169"/>
    </row>
    <row r="40" ht="15.75" customHeight="1" spans="1:2">
      <c r="A40" s="170" t="s">
        <v>457</v>
      </c>
      <c r="B40" s="167" t="s">
        <v>33</v>
      </c>
    </row>
    <row r="41" ht="15.75" customHeight="1" spans="1:2">
      <c r="A41" s="168" t="s">
        <v>458</v>
      </c>
      <c r="B41" s="169" t="s">
        <v>33</v>
      </c>
    </row>
    <row r="42" ht="15.75" customHeight="1" spans="1:2">
      <c r="A42" s="168" t="s">
        <v>459</v>
      </c>
      <c r="B42" s="169"/>
    </row>
    <row r="43" ht="15.75" customHeight="1" spans="1:2">
      <c r="A43" s="170" t="s">
        <v>460</v>
      </c>
      <c r="B43" s="167" t="s">
        <v>33</v>
      </c>
    </row>
    <row r="44" ht="15.75" customHeight="1" spans="1:2">
      <c r="A44" s="168" t="s">
        <v>461</v>
      </c>
      <c r="B44" s="169" t="s">
        <v>33</v>
      </c>
    </row>
    <row r="45" ht="15.75" customHeight="1" spans="1:2">
      <c r="A45" s="171" t="s">
        <v>462</v>
      </c>
      <c r="B45" s="169" t="s">
        <v>33</v>
      </c>
    </row>
    <row r="46" ht="15.75" customHeight="1" spans="1:2">
      <c r="A46" s="168" t="s">
        <v>463</v>
      </c>
      <c r="B46" s="169" t="s">
        <v>33</v>
      </c>
    </row>
    <row r="47" ht="15.75" customHeight="1" spans="1:2">
      <c r="A47" s="170" t="s">
        <v>464</v>
      </c>
      <c r="B47" s="167" t="s">
        <v>33</v>
      </c>
    </row>
    <row r="48" ht="15.75" customHeight="1" spans="1:2">
      <c r="A48" s="168" t="s">
        <v>491</v>
      </c>
      <c r="B48" s="169" t="s">
        <v>33</v>
      </c>
    </row>
    <row r="49" ht="15.75" customHeight="1" spans="1:2">
      <c r="A49" s="168" t="s">
        <v>492</v>
      </c>
      <c r="B49" s="169"/>
    </row>
    <row r="50" ht="15.75" customHeight="1" spans="1:2">
      <c r="A50" s="170" t="s">
        <v>469</v>
      </c>
      <c r="B50" s="167">
        <f>SUM(B51:B55)</f>
        <v>16146</v>
      </c>
    </row>
    <row r="51" ht="15.75" customHeight="1" spans="1:2">
      <c r="A51" s="168" t="s">
        <v>470</v>
      </c>
      <c r="B51" s="169">
        <v>8027</v>
      </c>
    </row>
    <row r="52" ht="15.75" customHeight="1" spans="1:2">
      <c r="A52" s="168" t="s">
        <v>471</v>
      </c>
      <c r="B52" s="169">
        <v>283</v>
      </c>
    </row>
    <row r="53" ht="15.75" customHeight="1" spans="1:2">
      <c r="A53" s="168" t="s">
        <v>472</v>
      </c>
      <c r="B53" s="169">
        <v>1170</v>
      </c>
    </row>
    <row r="54" ht="15.75" customHeight="1" spans="1:2">
      <c r="A54" s="168" t="s">
        <v>473</v>
      </c>
      <c r="B54" s="169">
        <v>1663</v>
      </c>
    </row>
    <row r="55" ht="15.75" customHeight="1" spans="1:2">
      <c r="A55" s="168" t="s">
        <v>474</v>
      </c>
      <c r="B55" s="169">
        <v>5003</v>
      </c>
    </row>
    <row r="56" ht="15.75" customHeight="1" spans="1:2">
      <c r="A56" s="170" t="s">
        <v>475</v>
      </c>
      <c r="B56" s="172"/>
    </row>
    <row r="57" ht="15.75" customHeight="1" spans="1:2">
      <c r="A57" s="168" t="s">
        <v>476</v>
      </c>
      <c r="B57" s="169"/>
    </row>
    <row r="58" ht="15.75" customHeight="1" spans="1:2">
      <c r="A58" s="168" t="s">
        <v>477</v>
      </c>
      <c r="B58" s="169"/>
    </row>
    <row r="59" ht="15.75" customHeight="1" spans="1:2">
      <c r="A59" s="170" t="s">
        <v>478</v>
      </c>
      <c r="B59" s="167" t="s">
        <v>33</v>
      </c>
    </row>
    <row r="60" ht="15.75" customHeight="1" spans="1:2">
      <c r="A60" s="168" t="s">
        <v>479</v>
      </c>
      <c r="B60" s="169" t="s">
        <v>33</v>
      </c>
    </row>
    <row r="61" ht="15.75" customHeight="1" spans="1:2">
      <c r="A61" s="168" t="s">
        <v>480</v>
      </c>
      <c r="B61" s="169" t="s">
        <v>33</v>
      </c>
    </row>
    <row r="62" ht="15.75" customHeight="1" spans="1:2">
      <c r="A62" s="168" t="s">
        <v>481</v>
      </c>
      <c r="B62" s="169" t="s">
        <v>33</v>
      </c>
    </row>
    <row r="63" ht="15.75" customHeight="1" spans="1:2">
      <c r="A63" s="168" t="s">
        <v>482</v>
      </c>
      <c r="B63" s="169" t="s">
        <v>33</v>
      </c>
    </row>
    <row r="64" ht="15.75" customHeight="1" spans="1:2">
      <c r="A64" s="170" t="s">
        <v>483</v>
      </c>
      <c r="B64" s="167" t="s">
        <v>33</v>
      </c>
    </row>
    <row r="65" ht="15.75" customHeight="1" spans="1:2">
      <c r="A65" s="168" t="s">
        <v>484</v>
      </c>
      <c r="B65" s="169"/>
    </row>
    <row r="66" ht="15.75" customHeight="1" spans="1:2">
      <c r="A66" s="168" t="s">
        <v>485</v>
      </c>
      <c r="B66" s="169"/>
    </row>
    <row r="67" ht="15.75" customHeight="1" spans="1:2">
      <c r="A67" s="168" t="s">
        <v>486</v>
      </c>
      <c r="B67" s="169"/>
    </row>
    <row r="68" ht="15.75" spans="1:2">
      <c r="A68" s="168" t="s">
        <v>487</v>
      </c>
      <c r="B68" s="169"/>
    </row>
    <row r="69" ht="15.75" spans="1:2">
      <c r="A69" s="168" t="s">
        <v>488</v>
      </c>
      <c r="B69" s="169" t="s">
        <v>33</v>
      </c>
    </row>
    <row r="70" ht="15.75" spans="1:2">
      <c r="A70" s="173" t="s">
        <v>489</v>
      </c>
      <c r="B70" s="167">
        <f>SUM(B5,B10,B21,B29,B36,B40,B47,B50,B56,B59,B43,B64)</f>
        <v>142317</v>
      </c>
    </row>
  </sheetData>
  <mergeCells count="1">
    <mergeCell ref="A2:B2"/>
  </mergeCells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opLeftCell="A5" workbookViewId="0">
      <selection activeCell="F31" sqref="F31"/>
    </sheetView>
  </sheetViews>
  <sheetFormatPr defaultColWidth="48.375" defaultRowHeight="15" outlineLevelCol="1"/>
  <cols>
    <col min="1" max="1" width="48.375" style="26"/>
    <col min="2" max="2" width="34.875" style="49" customWidth="1"/>
    <col min="3" max="16384" width="48.375" style="26"/>
  </cols>
  <sheetData>
    <row r="1" s="48" customFormat="1" ht="24" customHeight="1" spans="1:2">
      <c r="A1" s="155"/>
      <c r="B1" s="50"/>
    </row>
    <row r="2" s="26" customFormat="1" ht="43.5" customHeight="1" spans="1:2">
      <c r="A2" s="28" t="s">
        <v>493</v>
      </c>
      <c r="B2" s="28"/>
    </row>
    <row r="3" s="26" customFormat="1" ht="31.15" customHeight="1" spans="1:2">
      <c r="A3" s="51"/>
      <c r="B3" s="30" t="s">
        <v>494</v>
      </c>
    </row>
    <row r="4" s="26" customFormat="1" ht="72" customHeight="1" spans="1:2">
      <c r="A4" s="52" t="s">
        <v>495</v>
      </c>
      <c r="B4" s="53" t="s">
        <v>496</v>
      </c>
    </row>
    <row r="5" s="26" customFormat="1" ht="92.25" customHeight="1" spans="1:2">
      <c r="A5" s="54" t="s">
        <v>497</v>
      </c>
      <c r="B5" s="55">
        <v>151608</v>
      </c>
    </row>
    <row r="6" s="26" customFormat="1" ht="92.25" customHeight="1" spans="1:2">
      <c r="A6" s="54" t="s">
        <v>498</v>
      </c>
      <c r="B6" s="55">
        <v>37313</v>
      </c>
    </row>
    <row r="7" s="26" customFormat="1" ht="92.25" customHeight="1" spans="1:2">
      <c r="A7" s="54" t="s">
        <v>499</v>
      </c>
      <c r="B7" s="55">
        <v>33407</v>
      </c>
    </row>
    <row r="8" s="26" customFormat="1" ht="92.25" customHeight="1" spans="1:2">
      <c r="A8" s="56" t="s">
        <v>500</v>
      </c>
      <c r="B8" s="57">
        <v>158</v>
      </c>
    </row>
    <row r="9" s="26" customFormat="1" ht="92.25" customHeight="1" spans="1:2">
      <c r="A9" s="54" t="s">
        <v>501</v>
      </c>
      <c r="B9" s="58">
        <v>155514</v>
      </c>
    </row>
    <row r="10" s="26" customFormat="1" ht="29.25" customHeight="1" spans="1:2">
      <c r="A10" s="47" t="s">
        <v>502</v>
      </c>
      <c r="B10" s="59"/>
    </row>
    <row r="11" s="26" customFormat="1" ht="15.75" spans="1:2">
      <c r="A11" s="60"/>
      <c r="B11" s="59"/>
    </row>
    <row r="12" s="26" customFormat="1" ht="15.75" spans="1:2">
      <c r="A12" s="61"/>
      <c r="B12" s="59"/>
    </row>
    <row r="13" s="26" customFormat="1" spans="2:2">
      <c r="B13" s="49"/>
    </row>
    <row r="14" s="26" customFormat="1" spans="2:2">
      <c r="B14" s="49"/>
    </row>
    <row r="15" s="26" customFormat="1" spans="2:2">
      <c r="B15" s="49"/>
    </row>
    <row r="16" s="26" customFormat="1" spans="2:2">
      <c r="B16" s="49"/>
    </row>
    <row r="17" s="26" customFormat="1" spans="2:2">
      <c r="B17" s="49"/>
    </row>
    <row r="18" s="26" customFormat="1" spans="2:2">
      <c r="B18" s="49"/>
    </row>
    <row r="19" s="154" customFormat="1" ht="135" customHeight="1" spans="1:2">
      <c r="A19" s="156"/>
      <c r="B19" s="156"/>
    </row>
  </sheetData>
  <mergeCells count="2">
    <mergeCell ref="A2:B2"/>
    <mergeCell ref="A19:B19"/>
  </mergeCells>
  <printOptions horizontalCentered="1"/>
  <pageMargins left="0.78740157480315" right="0.78740157480315" top="0.78740157480315" bottom="0.78740157480315" header="0.590551181102362" footer="0.15748031496063"/>
  <pageSetup paperSize="9" scale="80" firstPageNumber="12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5" outlineLevelCol="4"/>
  <cols>
    <col min="1" max="1" width="45.625" style="135" customWidth="1"/>
    <col min="2" max="3" width="18.75" style="135" customWidth="1"/>
    <col min="4" max="4" width="18.75" style="136" customWidth="1"/>
    <col min="5" max="5" width="11.75" style="135" hidden="1" customWidth="1"/>
    <col min="6" max="16384" width="9" style="135"/>
  </cols>
  <sheetData>
    <row r="1" s="130" customFormat="1" ht="18.75" spans="1:4">
      <c r="A1" s="137"/>
      <c r="D1" s="138"/>
    </row>
    <row r="2" s="131" customFormat="1" ht="26.25" customHeight="1" spans="1:5">
      <c r="A2" s="139" t="s">
        <v>503</v>
      </c>
      <c r="B2" s="139"/>
      <c r="C2" s="139"/>
      <c r="D2" s="139"/>
      <c r="E2" s="139"/>
    </row>
    <row r="3" ht="20.25" customHeight="1" spans="4:4">
      <c r="D3" s="136" t="s">
        <v>504</v>
      </c>
    </row>
    <row r="4" s="132" customFormat="1" ht="30" customHeight="1" spans="1:5">
      <c r="A4" s="140" t="s">
        <v>2</v>
      </c>
      <c r="B4" s="141" t="s">
        <v>3</v>
      </c>
      <c r="C4" s="142" t="s">
        <v>4</v>
      </c>
      <c r="D4" s="143" t="s">
        <v>9</v>
      </c>
      <c r="E4" s="141" t="s">
        <v>505</v>
      </c>
    </row>
    <row r="5" s="132" customFormat="1" ht="30" customHeight="1" spans="1:5">
      <c r="A5" s="144"/>
      <c r="B5" s="145"/>
      <c r="C5" s="146"/>
      <c r="D5" s="143"/>
      <c r="E5" s="145"/>
    </row>
    <row r="6" s="133" customFormat="1" ht="42" customHeight="1" spans="1:5">
      <c r="A6" s="147" t="s">
        <v>506</v>
      </c>
      <c r="B6" s="148">
        <v>52612</v>
      </c>
      <c r="C6" s="149">
        <v>52635</v>
      </c>
      <c r="D6" s="150">
        <f>C6/B6</f>
        <v>1.0004371626245</v>
      </c>
      <c r="E6" s="149">
        <v>13403</v>
      </c>
    </row>
    <row r="7" s="133" customFormat="1" ht="42" customHeight="1" spans="1:5">
      <c r="A7" s="147" t="s">
        <v>507</v>
      </c>
      <c r="B7" s="148">
        <v>242</v>
      </c>
      <c r="C7" s="149">
        <v>242</v>
      </c>
      <c r="D7" s="150">
        <f>C7/B7</f>
        <v>1</v>
      </c>
      <c r="E7" s="149">
        <v>819</v>
      </c>
    </row>
    <row r="8" s="133" customFormat="1" ht="42" customHeight="1" spans="1:5">
      <c r="A8" s="147" t="s">
        <v>508</v>
      </c>
      <c r="B8" s="148">
        <v>8037</v>
      </c>
      <c r="C8" s="149">
        <v>8037</v>
      </c>
      <c r="D8" s="150">
        <f>C8/B8</f>
        <v>1</v>
      </c>
      <c r="E8" s="149"/>
    </row>
    <row r="9" s="134" customFormat="1" ht="42" customHeight="1" spans="1:5">
      <c r="A9" s="151" t="s">
        <v>509</v>
      </c>
      <c r="B9" s="152">
        <f>SUM(B6:B8)</f>
        <v>60891</v>
      </c>
      <c r="C9" s="152">
        <f>SUM(C6:C8)</f>
        <v>60914</v>
      </c>
      <c r="D9" s="153">
        <f>C9/B9</f>
        <v>1.00037772413</v>
      </c>
      <c r="E9" s="152">
        <f>SUM(E6:E7)</f>
        <v>14222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78740157480315" top="0.78740157480315" bottom="0.78740157480315" header="0.590551181102362" footer="0.31496062992126"/>
  <pageSetup paperSize="9" scale="7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showZeros="0" workbookViewId="0">
      <pane xSplit="2" ySplit="5" topLeftCell="C40" activePane="bottomRight" state="frozen"/>
      <selection/>
      <selection pane="topRight"/>
      <selection pane="bottomLeft"/>
      <selection pane="bottomRight" activeCell="F31" sqref="F31"/>
    </sheetView>
  </sheetViews>
  <sheetFormatPr defaultColWidth="9" defaultRowHeight="18.75" outlineLevelCol="2"/>
  <cols>
    <col min="1" max="1" width="8.25" style="110" hidden="1" customWidth="1"/>
    <col min="2" max="2" width="58.5" style="111" customWidth="1"/>
    <col min="3" max="3" width="22.25" style="83" customWidth="1"/>
    <col min="4" max="4" width="10.5" style="110" customWidth="1"/>
    <col min="5" max="16384" width="9" style="110"/>
  </cols>
  <sheetData>
    <row r="1" s="83" customFormat="1" ht="29.25" customHeight="1" spans="2:2">
      <c r="B1" s="111"/>
    </row>
    <row r="2" s="104" customFormat="1" ht="39.75" customHeight="1" spans="2:3">
      <c r="B2" s="112" t="s">
        <v>510</v>
      </c>
      <c r="C2" s="112"/>
    </row>
    <row r="3" ht="28.5" customHeight="1" spans="2:3">
      <c r="B3" s="113"/>
      <c r="C3" s="114" t="s">
        <v>1</v>
      </c>
    </row>
    <row r="4" s="105" customFormat="1" ht="30.75" customHeight="1" spans="1:3">
      <c r="A4" s="115"/>
      <c r="B4" s="116" t="s">
        <v>41</v>
      </c>
      <c r="C4" s="117" t="s">
        <v>4</v>
      </c>
    </row>
    <row r="5" s="105" customFormat="1" ht="30.75" customHeight="1" spans="1:3">
      <c r="A5" s="118"/>
      <c r="B5" s="119"/>
      <c r="C5" s="120"/>
    </row>
    <row r="6" s="105" customFormat="1" ht="26" customHeight="1" spans="1:3">
      <c r="A6" s="121" t="s">
        <v>511</v>
      </c>
      <c r="B6" s="122" t="s">
        <v>512</v>
      </c>
      <c r="C6" s="123">
        <v>70</v>
      </c>
    </row>
    <row r="7" s="105" customFormat="1" ht="26" customHeight="1" spans="1:3">
      <c r="A7" s="121" t="s">
        <v>513</v>
      </c>
      <c r="B7" s="122" t="s">
        <v>514</v>
      </c>
      <c r="C7" s="123">
        <f>SUM(C8:C9)</f>
        <v>70</v>
      </c>
    </row>
    <row r="8" s="105" customFormat="1" ht="26" customHeight="1" spans="1:3">
      <c r="A8" s="124" t="s">
        <v>515</v>
      </c>
      <c r="B8" s="125" t="s">
        <v>516</v>
      </c>
      <c r="C8" s="126">
        <v>57</v>
      </c>
    </row>
    <row r="9" s="105" customFormat="1" ht="26" customHeight="1" spans="1:3">
      <c r="A9" s="124" t="s">
        <v>517</v>
      </c>
      <c r="B9" s="125" t="s">
        <v>518</v>
      </c>
      <c r="C9" s="126">
        <v>13</v>
      </c>
    </row>
    <row r="10" s="106" customFormat="1" ht="26" customHeight="1" spans="1:3">
      <c r="A10" s="121">
        <v>208</v>
      </c>
      <c r="B10" s="122" t="s">
        <v>519</v>
      </c>
      <c r="C10" s="123">
        <v>956</v>
      </c>
    </row>
    <row r="11" s="106" customFormat="1" ht="26" customHeight="1" spans="1:3">
      <c r="A11" s="121">
        <v>20822</v>
      </c>
      <c r="B11" s="122" t="s">
        <v>520</v>
      </c>
      <c r="C11" s="123">
        <v>956</v>
      </c>
    </row>
    <row r="12" s="107" customFormat="1" ht="26" customHeight="1" spans="1:3">
      <c r="A12" s="127">
        <v>2082201</v>
      </c>
      <c r="B12" s="125" t="s">
        <v>521</v>
      </c>
      <c r="C12" s="126">
        <v>213</v>
      </c>
    </row>
    <row r="13" s="106" customFormat="1" ht="26" customHeight="1" spans="1:3">
      <c r="A13" s="121">
        <v>2082202</v>
      </c>
      <c r="B13" s="125" t="s">
        <v>522</v>
      </c>
      <c r="C13" s="126">
        <v>743</v>
      </c>
    </row>
    <row r="14" s="108" customFormat="1" ht="26" customHeight="1" spans="1:3">
      <c r="A14" s="121">
        <v>212</v>
      </c>
      <c r="B14" s="122" t="s">
        <v>523</v>
      </c>
      <c r="C14" s="123">
        <f>SUM(C15,C21)</f>
        <v>51832</v>
      </c>
    </row>
    <row r="15" s="107" customFormat="1" ht="26" customHeight="1" spans="1:3">
      <c r="A15" s="121">
        <v>21208</v>
      </c>
      <c r="B15" s="122" t="s">
        <v>524</v>
      </c>
      <c r="C15" s="123">
        <f>SUM(C16:C20)</f>
        <v>51590</v>
      </c>
    </row>
    <row r="16" s="83" customFormat="1" ht="26" customHeight="1" spans="1:3">
      <c r="A16" s="127">
        <v>2120801</v>
      </c>
      <c r="B16" s="125" t="s">
        <v>525</v>
      </c>
      <c r="C16" s="126">
        <v>10311</v>
      </c>
    </row>
    <row r="17" s="109" customFormat="1" ht="26" customHeight="1" spans="1:3">
      <c r="A17" s="127">
        <v>2120802</v>
      </c>
      <c r="B17" s="125" t="s">
        <v>526</v>
      </c>
      <c r="C17" s="126">
        <v>36088</v>
      </c>
    </row>
    <row r="18" ht="26" customHeight="1" spans="1:3">
      <c r="A18" s="127">
        <v>2120814</v>
      </c>
      <c r="B18" s="125" t="s">
        <v>527</v>
      </c>
      <c r="C18" s="126">
        <v>3623</v>
      </c>
    </row>
    <row r="19" s="109" customFormat="1" ht="26" customHeight="1" spans="1:3">
      <c r="A19" s="127">
        <v>2120815</v>
      </c>
      <c r="B19" s="125" t="s">
        <v>528</v>
      </c>
      <c r="C19" s="126">
        <v>1443</v>
      </c>
    </row>
    <row r="20" s="109" customFormat="1" ht="26" customHeight="1" spans="1:3">
      <c r="A20" s="124" t="s">
        <v>529</v>
      </c>
      <c r="B20" s="125" t="s">
        <v>530</v>
      </c>
      <c r="C20" s="126">
        <v>125</v>
      </c>
    </row>
    <row r="21" s="109" customFormat="1" ht="26" customHeight="1" spans="1:3">
      <c r="A21" s="121">
        <v>21213</v>
      </c>
      <c r="B21" s="122" t="s">
        <v>531</v>
      </c>
      <c r="C21" s="123">
        <v>242</v>
      </c>
    </row>
    <row r="22" ht="26" customHeight="1" spans="1:3">
      <c r="A22" s="127">
        <v>2121302</v>
      </c>
      <c r="B22" s="125" t="s">
        <v>532</v>
      </c>
      <c r="C22" s="126">
        <v>242</v>
      </c>
    </row>
    <row r="23" s="109" customFormat="1" ht="26" customHeight="1" spans="1:3">
      <c r="A23" s="121">
        <v>213</v>
      </c>
      <c r="B23" s="122" t="s">
        <v>533</v>
      </c>
      <c r="C23" s="123">
        <v>1335</v>
      </c>
    </row>
    <row r="24" ht="26" customHeight="1" spans="1:3">
      <c r="A24" s="121">
        <v>21366</v>
      </c>
      <c r="B24" s="122" t="s">
        <v>534</v>
      </c>
      <c r="C24" s="123">
        <v>1335</v>
      </c>
    </row>
    <row r="25" ht="26" customHeight="1" spans="1:3">
      <c r="A25" s="127">
        <v>2136601</v>
      </c>
      <c r="B25" s="125" t="s">
        <v>522</v>
      </c>
      <c r="C25" s="126">
        <v>1335</v>
      </c>
    </row>
    <row r="26" ht="26" customHeight="1" spans="1:3">
      <c r="A26" s="121">
        <v>229</v>
      </c>
      <c r="B26" s="122" t="s">
        <v>535</v>
      </c>
      <c r="C26" s="123">
        <v>19079</v>
      </c>
    </row>
    <row r="27" ht="26" customHeight="1" spans="1:3">
      <c r="A27" s="121">
        <v>22904</v>
      </c>
      <c r="B27" s="122" t="s">
        <v>536</v>
      </c>
      <c r="C27" s="123">
        <v>18178</v>
      </c>
    </row>
    <row r="28" s="109" customFormat="1" ht="26" customHeight="1" spans="1:3">
      <c r="A28" s="127">
        <v>2290402</v>
      </c>
      <c r="B28" s="125" t="s">
        <v>537</v>
      </c>
      <c r="C28" s="126">
        <v>18178</v>
      </c>
    </row>
    <row r="29" s="109" customFormat="1" ht="26" customHeight="1" spans="1:3">
      <c r="A29" s="121">
        <v>22960</v>
      </c>
      <c r="B29" s="122" t="s">
        <v>538</v>
      </c>
      <c r="C29" s="123">
        <v>361</v>
      </c>
    </row>
    <row r="30" ht="26" customHeight="1" spans="1:3">
      <c r="A30" s="121">
        <v>2296002</v>
      </c>
      <c r="B30" s="125" t="s">
        <v>539</v>
      </c>
      <c r="C30" s="126">
        <v>302</v>
      </c>
    </row>
    <row r="31" ht="26" customHeight="1" spans="1:3">
      <c r="A31" s="127">
        <v>2296003</v>
      </c>
      <c r="B31" s="125" t="s">
        <v>540</v>
      </c>
      <c r="C31" s="126">
        <v>23</v>
      </c>
    </row>
    <row r="32" s="109" customFormat="1" ht="26" customHeight="1" spans="1:3">
      <c r="A32" s="127">
        <v>2296006</v>
      </c>
      <c r="B32" s="125" t="s">
        <v>541</v>
      </c>
      <c r="C32" s="126">
        <v>16</v>
      </c>
    </row>
    <row r="33" s="109" customFormat="1" ht="26" customHeight="1" spans="1:3">
      <c r="A33" s="127">
        <v>2296013</v>
      </c>
      <c r="B33" s="125" t="s">
        <v>542</v>
      </c>
      <c r="C33" s="126">
        <v>17</v>
      </c>
    </row>
    <row r="34" ht="26" customHeight="1" spans="1:3">
      <c r="A34" s="127">
        <v>2296099</v>
      </c>
      <c r="B34" s="125" t="s">
        <v>543</v>
      </c>
      <c r="C34" s="126">
        <v>3</v>
      </c>
    </row>
    <row r="35" ht="26" customHeight="1" spans="1:3">
      <c r="A35" s="121">
        <v>232</v>
      </c>
      <c r="B35" s="122" t="s">
        <v>544</v>
      </c>
      <c r="C35" s="123">
        <f>SUM(C37:C39)</f>
        <v>8122</v>
      </c>
    </row>
    <row r="36" ht="26" customHeight="1" spans="1:3">
      <c r="A36" s="121">
        <v>23204</v>
      </c>
      <c r="B36" s="122" t="s">
        <v>545</v>
      </c>
      <c r="C36" s="123">
        <f>SUM(C37:C39)</f>
        <v>8122</v>
      </c>
    </row>
    <row r="37" ht="26" customHeight="1" spans="1:3">
      <c r="A37" s="127">
        <v>2320411</v>
      </c>
      <c r="B37" s="125" t="s">
        <v>546</v>
      </c>
      <c r="C37" s="126">
        <v>127</v>
      </c>
    </row>
    <row r="38" ht="26" customHeight="1" spans="1:3">
      <c r="A38" s="127">
        <v>2320431</v>
      </c>
      <c r="B38" s="125" t="s">
        <v>547</v>
      </c>
      <c r="C38" s="126">
        <v>1</v>
      </c>
    </row>
    <row r="39" ht="26" customHeight="1" spans="1:3">
      <c r="A39" s="127">
        <v>2320498</v>
      </c>
      <c r="B39" s="125" t="s">
        <v>548</v>
      </c>
      <c r="C39" s="126">
        <v>7994</v>
      </c>
    </row>
    <row r="40" ht="26" customHeight="1" spans="1:3">
      <c r="A40" s="121">
        <v>233</v>
      </c>
      <c r="B40" s="122" t="s">
        <v>549</v>
      </c>
      <c r="C40" s="123">
        <v>44</v>
      </c>
    </row>
    <row r="41" ht="26" customHeight="1" spans="1:3">
      <c r="A41" s="121">
        <v>23304</v>
      </c>
      <c r="B41" s="122" t="s">
        <v>550</v>
      </c>
      <c r="C41" s="123">
        <v>44</v>
      </c>
    </row>
    <row r="42" ht="26" customHeight="1" spans="1:3">
      <c r="A42" s="127">
        <v>2330411</v>
      </c>
      <c r="B42" s="125" t="s">
        <v>551</v>
      </c>
      <c r="C42" s="126">
        <v>1</v>
      </c>
    </row>
    <row r="43" ht="26" customHeight="1" spans="1:3">
      <c r="A43" s="127">
        <v>2330498</v>
      </c>
      <c r="B43" s="125" t="s">
        <v>552</v>
      </c>
      <c r="C43" s="126">
        <v>43</v>
      </c>
    </row>
    <row r="44" ht="27" customHeight="1" spans="1:3">
      <c r="A44" s="124"/>
      <c r="B44" s="128" t="s">
        <v>553</v>
      </c>
      <c r="C44" s="129">
        <f>SUM(C6,C10,C14,C23,C26,C35,C40)</f>
        <v>81438</v>
      </c>
    </row>
    <row r="45" ht="22.5" customHeight="1"/>
    <row r="46" ht="22.5" customHeight="1"/>
    <row r="47" ht="26.25" customHeight="1"/>
  </sheetData>
  <autoFilter ref="A4:D47">
    <extLst/>
  </autoFilter>
  <mergeCells count="4">
    <mergeCell ref="B2:C2"/>
    <mergeCell ref="A4:A5"/>
    <mergeCell ref="B4:B5"/>
    <mergeCell ref="C4:C5"/>
  </mergeCells>
  <printOptions horizontalCentered="1"/>
  <pageMargins left="0.78740157480315" right="0.78740157480315" top="0.78740157480315" bottom="0.78740157480315" header="0.590551181102362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2023年公共收入执行表</vt:lpstr>
      <vt:lpstr>2023年公共支出执行表</vt:lpstr>
      <vt:lpstr>2023公共平衡表</vt:lpstr>
      <vt:lpstr>4上级对市县补助</vt:lpstr>
      <vt:lpstr>2023年一般公共分经济科目支出  </vt:lpstr>
      <vt:lpstr>2023年一般公共经济分类基本支出 </vt:lpstr>
      <vt:lpstr>5-一般债务余额</vt:lpstr>
      <vt:lpstr>2023年基金收入执行表</vt:lpstr>
      <vt:lpstr>2023年基金支出执行表 </vt:lpstr>
      <vt:lpstr>2023基金平衡表</vt:lpstr>
      <vt:lpstr>上级对市县基金补助</vt:lpstr>
      <vt:lpstr>10-专项债务余额</vt:lpstr>
      <vt:lpstr>33-债务汇总</vt:lpstr>
      <vt:lpstr>34-分地区限额汇总</vt:lpstr>
      <vt:lpstr>2023年国有资本经营预算执行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熊鹰</dc:creator>
  <cp:lastModifiedBy>熊鹰</cp:lastModifiedBy>
  <dcterms:created xsi:type="dcterms:W3CDTF">2024-01-31T08:50:54Z</dcterms:created>
  <dcterms:modified xsi:type="dcterms:W3CDTF">2024-01-31T08:53:06Z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8AAEC8EBD1F245CB8C771378A5F00376</vt:lpwstr>
  </property>
  <property fmtid="{D5CDD505-2E9C-101B-9397-08002B2CF9AE}" pid="3" name="KSOProductBuildVer">
    <vt:lpwstr>2052-11.8.6.11825</vt:lpwstr>
  </property>
</Properties>
</file>