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计划安排表" sheetId="2" r:id="rId1"/>
    <sheet name="项目系统分类表" sheetId="3" r:id="rId2"/>
  </sheets>
  <definedNames>
    <definedName name="_xlnm._FilterDatabase" localSheetId="0" hidden="1">计划安排表!$A$4:$GC$68</definedName>
    <definedName name="_xlnm.Print_Titles" localSheetId="0">计划安排表!$2:$4</definedName>
  </definedNames>
  <calcPr calcId="144525"/>
</workbook>
</file>

<file path=xl/sharedStrings.xml><?xml version="1.0" encoding="utf-8"?>
<sst xmlns="http://schemas.openxmlformats.org/spreadsheetml/2006/main" count="511" uniqueCount="264">
  <si>
    <r>
      <rPr>
        <b/>
        <sz val="22"/>
        <rFont val="宋体"/>
        <charset val="134"/>
      </rPr>
      <t>仁和区2023年度财政衔接推进乡村振兴补助资金项目计划表 （2023.1.30</t>
    </r>
    <r>
      <rPr>
        <b/>
        <sz val="22"/>
        <rFont val="宋体"/>
        <charset val="134"/>
      </rPr>
      <t xml:space="preserve">）       </t>
    </r>
  </si>
  <si>
    <t>序号</t>
  </si>
  <si>
    <t>项目实施主体单位</t>
  </si>
  <si>
    <t>建设地点</t>
  </si>
  <si>
    <t>项目类型</t>
  </si>
  <si>
    <t>项目子类型</t>
  </si>
  <si>
    <t>项目名称</t>
  </si>
  <si>
    <t>建设内容
（预估概算，最终以设计为准）</t>
  </si>
  <si>
    <t>建设年限</t>
  </si>
  <si>
    <t>项目投资（万元）</t>
  </si>
  <si>
    <t>资金类别</t>
  </si>
  <si>
    <t>建设方式</t>
  </si>
  <si>
    <t>行业管理单位</t>
  </si>
  <si>
    <t>项目管理部门</t>
  </si>
  <si>
    <t>简明效益</t>
  </si>
  <si>
    <t>总投资
（估算，以财评金额为准）</t>
  </si>
  <si>
    <t>财政专项资金</t>
  </si>
  <si>
    <t>整合资金</t>
  </si>
  <si>
    <t>上年结余</t>
  </si>
  <si>
    <t>自筹（含投劳折资）</t>
  </si>
  <si>
    <t>财政专项资金合计</t>
  </si>
  <si>
    <t>中央资金</t>
  </si>
  <si>
    <t>省级资金</t>
  </si>
  <si>
    <t>市级资金</t>
  </si>
  <si>
    <t>区级资金</t>
  </si>
  <si>
    <t>合计</t>
  </si>
  <si>
    <t>前进镇</t>
  </si>
  <si>
    <t>高峰村</t>
  </si>
  <si>
    <t>产业发展</t>
  </si>
  <si>
    <t>生产项目</t>
  </si>
  <si>
    <t>农田改造项目</t>
  </si>
  <si>
    <t>拟实施三桃产业田埂整理20亩，配套水利设施20亩。田埂主要是采用C15砼浇筑，厚度为25cm。水利设施配套PE管，铺设主管道和支管，采用喷灌。</t>
  </si>
  <si>
    <t>区农业农村局</t>
  </si>
  <si>
    <t>区乡村振兴局</t>
  </si>
  <si>
    <t>项目实施后，可有效提高乡村振兴与农文旅融合发展，吸引游客采摘，增加收入农民收入。</t>
  </si>
  <si>
    <t>高寒蔬菜产业园土地整理项目</t>
  </si>
  <si>
    <t>实施高寒蔬菜产业土地整理40亩，田埂护坡，配套水利设施40亩。田埂主要是采用C15砼浇筑，厚度为25cm。水利设施配套PE管，铺设主管道和支管，采用喷灌。</t>
  </si>
  <si>
    <t>项目实施后，可有效提高乡村振兴与农文旅融合发展，吸引游客采摘，增加农民收入和村集体经济旅游收入。</t>
  </si>
  <si>
    <t>配套设施项目</t>
  </si>
  <si>
    <t>人居环境整治项目</t>
  </si>
  <si>
    <t>在石窝铺区域建设20㎡公共厕所一座，设置污水处理设施1套，规格为10m³/d的处理能力；新建生态停车场2个，停车容量达到40辆，面积500㎡。</t>
  </si>
  <si>
    <t>区文广旅局</t>
  </si>
  <si>
    <t>光明组蓄水池配套项目</t>
  </si>
  <si>
    <t>新建1000m³蓄水池，修建蓄水池采用C25钢筋砼浇筑，壁厚25cm。</t>
  </si>
  <si>
    <t>区水利局</t>
  </si>
  <si>
    <t>农业生产配套设施改造项目</t>
  </si>
  <si>
    <t>对2.2km农业生产人行步道进行改造，铺设青石板、护栏、设置护坡；完善生态座椅等休息区域；增加垃圾桶等环卫设施；对沿线人居环境进行改造。同时对农业产业发展配套设施进行升级改造和新增农文旅标识标牌安装等项目</t>
  </si>
  <si>
    <t>布德镇</t>
  </si>
  <si>
    <t>新桥村</t>
  </si>
  <si>
    <t>产业配套项目</t>
  </si>
  <si>
    <t>建设硬化道路500m，建设1500m沟渠，建设农产品分拣点2处，建设生产步道600m。</t>
  </si>
  <si>
    <t>项目实施后，受益农户42户180人，100亩经改粮示范区可增加粮食产量30万斤，早市蔬菜50万斤，可实现经济收入150多万。基础设施，促进乡村治理。</t>
  </si>
  <si>
    <t>民政村</t>
  </si>
  <si>
    <t>产业服务支撑项目</t>
  </si>
  <si>
    <t>粮经复合种植示范项目</t>
  </si>
  <si>
    <t>在粮经复合示范点新建2.5m宽机耕道450m，双边水沟900m，移栽核心区芒果6000株，新建460㎡的农产品交易点。</t>
  </si>
  <si>
    <t>项目实施后，粮经复合助力产业兴旺，通过打造后玉米产量可以增收3万余斤，体现了粮食产业的稳步发展，同时粮食的安全得到有利保障。</t>
  </si>
  <si>
    <t>乡村建设行动</t>
  </si>
  <si>
    <t>农村基础设施</t>
  </si>
  <si>
    <t>回龙湾生产道路硬化工程</t>
  </si>
  <si>
    <t>对现有弹石路进行硬化，总长1.68km，路面宽3.5m，采用C35砼浇筑，厚度为0.24m。项目直接受益人口118户445人，其中脱贫户22户132人，沿途有芒果120亩，核桃1100亩，花椒700亩，预计增加收入30万元，人均增收670元。</t>
  </si>
  <si>
    <t>区交通局</t>
  </si>
  <si>
    <t>项目实施后，直接受益人口118户445人，其中脱贫户22户132人，沿途有芒果120亩，核桃1100亩，花椒700亩，预计增加收入30万元，人均增收670元方便了群众的出行，改善了群众的生活环境，为农副产品带来了更好的经济效益</t>
  </si>
  <si>
    <t>太平乡</t>
  </si>
  <si>
    <t>红岩村、花山村</t>
  </si>
  <si>
    <t>产业园区配套建设项目（提灌站、管网及道路建设）</t>
  </si>
  <si>
    <t>建设水泵房1座，输水管网4.5km，田间支管网8.3km，2000m³水池3口；100m³水池4口，5至10m³调节水池30口，取水点维修整治（包含太阳能光伏维修），水表150个。土壤改良520亩。</t>
  </si>
  <si>
    <t>项目建成后，受益群众136户426人，其中脱贫户8户25人，该项目的建成可解决4300亩芒果的灌溉问题和800亩芒果运输问题并恢复芒果种植面积520亩。</t>
  </si>
  <si>
    <t>先锋村</t>
  </si>
  <si>
    <t>坪子组产业道路硬化项目</t>
  </si>
  <si>
    <t xml:space="preserve">坪子组产业道路硬化2.5km，路基宽4.0m，路面宽3.5m，采用16cm砂砾石稳定层，硬化路面厚18cm，设30cm×40cm内侧排水沟，道路涉及坪子、灰窝两个村民小组村民出行及产业发展。
</t>
  </si>
  <si>
    <t>受益群众91户321人，其中，脱贫户7户22人、五保户2户2人、低保户1户3人，项目建设地受益彝族、回族、傣族等少数民族40户220人。项目实施后可帮助当地群众发展产业，涉及1200余亩芒果、90余亩水稻种植。</t>
  </si>
  <si>
    <t>大田镇</t>
  </si>
  <si>
    <t>榴园村</t>
  </si>
  <si>
    <t>大田镇榴园村石榴标准示范田品种改良项目</t>
  </si>
  <si>
    <t>石榴标准示范田200亩石榴品种改良</t>
  </si>
  <si>
    <t>该项目涉及受益农户180户，共586人，其中贫困户11户25人，辐射全镇石榴种植户，受益农田1万余亩，预计增收1000余万元。</t>
  </si>
  <si>
    <t>乌喇么村</t>
  </si>
  <si>
    <t>人居环境整治</t>
  </si>
  <si>
    <t>乌喇么村人居环境整治项目</t>
  </si>
  <si>
    <t>建设12m³粪污收集池153口，24m³粪污收集池4口，36m³粪污收集池2口，共计159口；架设管道5070m。</t>
  </si>
  <si>
    <t>该项目涉及收益农户212户，共847人，其中脱贫户70户216人，项目建成后畜禽粪污将得到有效处理及利用，能有效提升乌喇么村人居环境，提高村民幸福感、获得感。</t>
  </si>
  <si>
    <t>下糯禾组提灌站及附属设施建设项目</t>
  </si>
  <si>
    <t>建设引水管道1400m，建设泵房1间15㎡，购置20kw水泵1台及其附属设施，500m³的蓄水池1口。</t>
  </si>
  <si>
    <t>水利局</t>
  </si>
  <si>
    <t>提灌站及附属设施建成后能够基本解决村民生产生活用水，增加灌溉面积580亩，同时兼具森林草原防灭火功能，可有效提高榴园村应对防灾减灾能力。</t>
  </si>
  <si>
    <t>务本乡</t>
  </si>
  <si>
    <t>乌拉村</t>
  </si>
  <si>
    <t>电视路(乌拉桃花谷景区段)改善提升工程</t>
  </si>
  <si>
    <t>对电视路（乌拉桃花谷景区段）2.1km排水沟进行整治，拓宽路面，提升道路通行能力，改善乌拉桃花谷乡村旅游基础设施条件。</t>
  </si>
  <si>
    <t>交通局</t>
  </si>
  <si>
    <t>“乌拉桃花节”期间游客较多，车辆通行和停车不便。项目建成后，将有效拓宽“乌拉桃花谷”核心景区道路路面，提供约200个停车位，同时缓解旅游旺季交通拥堵，提升旅游接待能力和游客体验感。</t>
  </si>
  <si>
    <t>乌拉农产品交易市场及河道整治工程</t>
  </si>
  <si>
    <t>1.乌拉农产品交易市场环境整治提升工程。2.对乌拉河（电视路路口到原务本敬老院段）河道进行疏浚整理，修建简易生产人行步道，农旅产业配套基础设施完善。</t>
  </si>
  <si>
    <t>区农业
农村局、区文广旅局</t>
  </si>
  <si>
    <t>项目建成后，将有效改善乌拉农产品交易市场环境，进一步提升核心区质量；改善产业区环境，进一步擦亮“乌拉桃花节”乡村旅游金字招牌，带动农产品销售和群众增收。</t>
  </si>
  <si>
    <t>大火山村</t>
  </si>
  <si>
    <t>小石林农产品销售场坪建设项目</t>
  </si>
  <si>
    <t>小石林垭口2处简易农产品销售场坪整治，铺设植草砖2100㎡。</t>
  </si>
  <si>
    <t>项目实施后，可有效提高乡村振兴与农文旅融合发展，吸引游客到大黑山游玩，增加农民收入和村集体经济收入。</t>
  </si>
  <si>
    <t>小石林农业生产改善提升工程</t>
  </si>
  <si>
    <t>新建结义石林景区-天空之镜网红打卡点农业生产发展人行步道约2公里.</t>
  </si>
  <si>
    <t>项目建成后，将有效改善大黑山森林公园旅游环境，增强吸引力，促进大火山村农、文、旅融合发展，带动当地农产品销售和农民增收，增加大火山村集体经济收入，为大火山村乡村振兴注入新活力。</t>
  </si>
  <si>
    <t>杨柳树湾子-乌拉山庄引水工程</t>
  </si>
  <si>
    <t>从大火山村飞机湾组杨柳树湾子引水至乌拉山庄，新建提灌站1座，引水管道约3.5km</t>
  </si>
  <si>
    <t>项目建成后可有效解决乌拉山庄恢复经营所需水源问题，有效盘活闲置资产，提升大黑山森林公园旅游接待能力，增加大火山村集体经济收入。</t>
  </si>
  <si>
    <t>同德镇</t>
  </si>
  <si>
    <t>马拉所村龙树组</t>
  </si>
  <si>
    <t>银盘山山坪塘整治项目</t>
  </si>
  <si>
    <t>冲沙涵洞维修，新建斜拉闸1个，更换冲砂闸门，新建溢洪道，塘库清淤，新建排洪沟，新建起闭房及管理房，新建抢险道路2km。</t>
  </si>
  <si>
    <t>项目建成后，可解决道中桥村、马拉所村2000余亩农业生产用水问题。为罟溪口农旅项目持续性提供经营用水。受益群众200余户，其中贫困户34户。</t>
  </si>
  <si>
    <t>共和村大麦地组</t>
  </si>
  <si>
    <t>大麦地至油菜地连接线首段硬化工程</t>
  </si>
  <si>
    <t>水毁道路硬化1.0Km，有效路面宽3.5m，沿线建设防护挡墙及排水设施，每300m建错车道一处，陡坡段架设生命安全防护措施。</t>
  </si>
  <si>
    <t>受益33户136人，其中脱贫户5户24人，果桑、青花椒、早熟蔬菜等产业面积约200亩。</t>
  </si>
  <si>
    <t>道中桥村</t>
  </si>
  <si>
    <t>沃柑基地建设项目</t>
  </si>
  <si>
    <t>新建4.5m宽的硬化道路650m，建设分拣场地500㎡。</t>
  </si>
  <si>
    <t>涉及118户395人，其中脱贫户8户28人。项目采取“农户+集体+社会资本”的模式运作，项目实施后实现三方共赢，促乡村振兴。</t>
  </si>
  <si>
    <t>大龙潭乡</t>
  </si>
  <si>
    <t>大龙潭彝族乡</t>
  </si>
  <si>
    <t>全乡</t>
  </si>
  <si>
    <t>小旱田水厂人饮管网延伸</t>
  </si>
  <si>
    <t>解决全乡5个村10000余人生活用水，本项目采用DN50镀锌钢管（壁厚3.8mm）4540m，输水管DN65镀锌钢管（壁厚3.8mm）12847m，DN80镀锌钢管（壁厚3.8mm）8900m；</t>
  </si>
  <si>
    <t>项目实施后，解决大龙潭村、裕民村、新街村、拉鮓村10000余人生活用水。</t>
  </si>
  <si>
    <t>干坝子</t>
  </si>
  <si>
    <t>大保哨一组生产生活用水管网及蓄水池项目</t>
  </si>
  <si>
    <t>1.大保哨一组金台子、落水洞修建250m³生产用水蓄水池各一口。
2.深井2号至矿山集体饮用水水池胶管更换为铁管2400m；深井2号至毛建祥家地边集体饮用水水池胶管更换为铁管400m；深井1号至毛从贵家地边集体饮用水水池胶管更换为铁管1200m。</t>
  </si>
  <si>
    <t>项目实施后，解决大保哨一组部份土地生产用水，可增加收入农民收入。</t>
  </si>
  <si>
    <t>大龙潭村</t>
  </si>
  <si>
    <t>大龙潭村重点帮扶村集体经济发展项目</t>
  </si>
  <si>
    <t xml:space="preserve">屋顶建设光伏100kw，计划投资90万元，建成后，预计每年发电量16万kw，发电收益7万余元。 </t>
  </si>
  <si>
    <t>项目实施后，预计每年发电量16万千瓦，发电收益7万余元。</t>
  </si>
  <si>
    <t>大龙潭村重点帮扶村项目</t>
  </si>
  <si>
    <t>龙潭山坪塘整治项目，由于年久失修，坝基漏水，山坪塘安全隐患较大，需对溢洪道及坝埂边坡进行整治。（辐射土地面积500余亩，受益人口46户150人，其中脱贫户16户，50余人）</t>
  </si>
  <si>
    <t>项目实施后，能够辐射土地面积500余亩，受益人口46户150人，其中脱贫户16户，50余人。</t>
  </si>
  <si>
    <t>平地镇</t>
  </si>
  <si>
    <t>辣子哨村</t>
  </si>
  <si>
    <t>大村一、二组、小村一、二组人居环境整治项目</t>
  </si>
  <si>
    <t>拆除危旧建筑11处（烤烟棚4座，柴房1座，厕所6座）；核心区老、旧、危险农村环境整治17300㎡，核心区域内10处卫生死角整治，入户道路硬化6500㎡。</t>
  </si>
  <si>
    <t>该项目建成后可有效提升辣子哨村大小村一、二组农户的人居环境，逐步达到村容整洁优美的乡村振兴示范标准，提升农户生活幸福指数，该项目受益农户143户657人，涉及脱贫户60户241人</t>
  </si>
  <si>
    <t>波西社区村</t>
  </si>
  <si>
    <t>跌达组罗美会家至邬忠平家产业道路硬化</t>
  </si>
  <si>
    <t xml:space="preserve">硬化道路全长480m，设计宽度3m，使用C30混凝土硬化18cm厚，设置两处错车道。
</t>
  </si>
  <si>
    <t>区农业
农村局</t>
  </si>
  <si>
    <t>缓解波西村跌达组周边60余亩土地农业生产出行和农作物收成困难问题。</t>
  </si>
  <si>
    <t>迤沙拉村</t>
  </si>
  <si>
    <t>少数民族特色村寨建设项目</t>
  </si>
  <si>
    <t>流转房屋打造游客接待中心。使用少数民族特色村寨项目资金290万元流转一农户宅基地，占地面积1500㎡房屋群（共有房屋6栋）；打造民族团结文化氛围项目。使用10万元少数民族特色村寨项目资金，在迤沙拉村核心区域、交通要道、人员聚集等地，建设民族团结进步元素、标识标牌，持续营造浓厚氛围。</t>
  </si>
  <si>
    <t xml:space="preserve"> </t>
  </si>
  <si>
    <t>少数民族发展资金</t>
  </si>
  <si>
    <t>区民宗局</t>
  </si>
  <si>
    <t>项目建成：1.将进一步丰富迤沙拉村旅游业态，提升迤沙拉村知名度，吸引更多的游客到来游玩，增加村集体经济收入，带动当地一三产业互动发展。2.促进城乡统筹发展，提升迤沙拉村基础条件，打造吃、住、行、游、购、娱为一体综合型旅游目的地；提升当地村民整体收入，推广地域文化，提供部分工作岗位解决村民就业问题。3.以迤沙拉村为阵地，极大的促进各民族交流交往交融，增强民族团结，构建和谐稳定社会环境。</t>
  </si>
  <si>
    <t>迤沙拉社区村</t>
  </si>
  <si>
    <t>三棵树高效节水建设项目</t>
  </si>
  <si>
    <t>平地镇迤沙拉村三棵树村民组实施高效节水灌溉项目500亩，配套高位蓄水池、计量水表箱。</t>
  </si>
  <si>
    <t>项目实施后，能改善灌溉面积500亩，调整产业结构，实现增产增收，主要惠及农户90户326人，其中脱贫户14户56人，每年实现增产20万元。</t>
  </si>
  <si>
    <t>白拉古村糯巴沟组</t>
  </si>
  <si>
    <t>产业项目</t>
  </si>
  <si>
    <t>白拉古村糯巴沟组改造农田引进新品种魔芋</t>
  </si>
  <si>
    <t>白拉古村糯巴沟组改造农田引进新品种魔芋，采用带状复合种植形式同与玉米进行复合种植，本次计划实施100亩</t>
  </si>
  <si>
    <t>福田镇</t>
  </si>
  <si>
    <t>务子田村</t>
  </si>
  <si>
    <t>农产品交易中心</t>
  </si>
  <si>
    <t>建设硬化场地面积1000㎡，安装钢架大棚1200㎡，并配套电力设备和购买装卸装备、卫生厕所、简易用房。</t>
  </si>
  <si>
    <t>项目实施后，受益面积7000亩，受益人数为1625人（含脱贫人口44人），项目实施后可解决务子田村7000余亩玉米、芒果、水稻等包装无场地的问题，减少玉米、芒果、水稻等运输成本，可增加农户人均收入500元以上。</t>
  </si>
  <si>
    <t>西大沟维修加固工程</t>
  </si>
  <si>
    <t>务子田社区西大沟维修改造8km，损毁部分进行维修，沟渠挡墙修复，M7.5浆砌片石砌筑灌挡墙，渠道断面、沟帮修复c15三面光，规格尺寸为1m×1m。</t>
  </si>
  <si>
    <t>区农业
农村局、水利局</t>
  </si>
  <si>
    <t>项目实施后，受益面积2000亩，受益人数为1526人（含脱贫人口44人），可解决务子田村2000余亩耕地生产灌溉用水难的问题，可增加人均收入1200元以上。</t>
  </si>
  <si>
    <t>塘坝村</t>
  </si>
  <si>
    <t>东大沟水毁修复工程</t>
  </si>
  <si>
    <t xml:space="preserve">新建东大沟首段采用新建暗渠结合隧洞方式恢复共75.8m，尾段采用新建暗渠渡槽方式恢复共20m。
</t>
  </si>
  <si>
    <t>项目实施后，受益面积4870亩，受益人数为1738人（含脱贫人口52人），可极大地缓解和减轻由于干旱所造成的经济损失，保障和促进地方经济持续稳定地发展，提高农民受益。可增加塘坝村人均收入1000元以上。</t>
  </si>
  <si>
    <t>金台子村</t>
  </si>
  <si>
    <t>大湾子输水管网建设</t>
  </si>
  <si>
    <t>DN100*3.0mm热镀锌钢管2026m、55KW潜水泵及电缆1套、DN100mm法兰等。</t>
  </si>
  <si>
    <t>项目实施后，受益面积180亩，主要惠及脱贫户1户4人、群众12户，土地180亩，每年增加收入10万元以上。</t>
  </si>
  <si>
    <t>啊喇乡</t>
  </si>
  <si>
    <t>永富村</t>
  </si>
  <si>
    <t>标准农田改造项目</t>
  </si>
  <si>
    <t>该区域58亩耕地田埂修复，长度约1.903km，采取浆砌石和混凝土模式修复，C25砼。搬离果树耕地内开展田埂修复有35户、修复约51条，长度1.9km，方量约为3000m³。其他无果树耕地农户田埂修复20户。</t>
  </si>
  <si>
    <t>为聚焦“生态啊喇·鱼米之乡”发展定位，有效消除耕地“非粮化”存量，及时修复该区域田埂，保障辖区55户、230人（其中脱贫户5户、10人）群众发展“稻鱼共生”“稻菜轮作”，增加经济收入。</t>
  </si>
  <si>
    <t>生产用水管网建设项目</t>
  </si>
  <si>
    <t>项目地点为永富大村组，架设生产生活引水管道1.5km（DN165镀锌管），建设地点为北方梁子蓄水池取水至坟坝箐大沟（普光元家下面大沟）</t>
  </si>
  <si>
    <t>该组公路下方耕地内现有沟渠因年久失修，供水不足，种粮不便。为实现“山上种树、田里种粮”目标，有效遏制耕地“非粮化”和“非农化”，全面消减耕地“非粮化”存量，实施“稻鱼共生”“稻菜轮作”“林下套种”，深挖农耕文化，打造集种、游、娱为一体的“农文旅”融合发展示范区，拓展“贡米”全产业链发展，增加效益。能保障新造林项目点水源，让迁移上山的果树能种得下、管得好，让昔日低产、低效和低覆盖的荒山荒坡披上绿色外衣，从贫瘠荒山变成“花果山”，新改造的经果林还能兼顾防火隔离带功能，林下还可立体式套种魔芋、中草药等，营造人与自然和谐共处的生态空间，打造发展“绿色引擎”。项目涉及辖区55户、230人（其中脱贫户5户、10人）。</t>
  </si>
  <si>
    <t>官房村</t>
  </si>
  <si>
    <t>啊喇乡官房村废弃果枝和秸秆栽培食用菌示范基地建设项目</t>
  </si>
  <si>
    <t>建设食用菌生产示范基地建设，含厂房建设，原材料加工区300㎡，食用菌拌料、装袋和灭菌区200㎡，食用菌菌袋接种培养区400㎡；食用菌生产厂房设备购置，制冷通风设备；食用菌菌包生产示范投资，采购食用菌袋、套环、麦粒等；打造10亩羊肚菌规模化示范种植。</t>
  </si>
  <si>
    <t>项目建成后，能自己生产菌种、规范种植食用菌，品种多样、效益好，如羊肚菌生菌能销售140元/千克，干菌800元/千克，能保障品质、节约成本，产种销一体，形成全链条生产服务，稻菌轮作，相辅相成。能预计带动当地110户、510人（其中脱贫户12户、31人）种植食用菌，面积达200亩，产值700万元。形成特色产业，示范带动周边农户、脱贫户种植，提高收入。</t>
  </si>
  <si>
    <t>啊喇村</t>
  </si>
  <si>
    <t>加工流通项目</t>
  </si>
  <si>
    <t>稻谷加工农产品交易中心项目</t>
  </si>
  <si>
    <t xml:space="preserve">
维修老村委会办公房屋用于建设稻米文化展馆，展示啊喇贡米的起源、历史，介绍水稻品种，演示水稻种植的规模演变及分布。</t>
  </si>
  <si>
    <t>该综合体建成后，将补齐我乡香米精加工短板。有利于促进本乡水稻进一步发展。从推动文旅融合来说，该项目有助于啊喇乡进一步提升“摸鱼节”“吆山节”“年猪宴”等特色节假日旅游接待能力，进一步为开发“稻米”文创产品做好基础工作，进一步为打造“一粒稻米”的学生校外实践体验基地打好基础</t>
  </si>
  <si>
    <t>仁和镇</t>
  </si>
  <si>
    <t>红旗村
一组</t>
  </si>
  <si>
    <t>休闲农业与乡村旅游</t>
  </si>
  <si>
    <t>仁和镇红旗村一组公共厕所建设项目</t>
  </si>
  <si>
    <t>在红旗村一组修建公厕20㎡，长5m，宽4m.新建化粪池10㎡，建设排粪管网200m。</t>
  </si>
  <si>
    <t>区住建局</t>
  </si>
  <si>
    <t>为解决乡村振兴旅游环境卫生，在红旗村一组修建公厕20㎡，长5米，宽4米.新建化粪池10㎡，建设排粪管网200米。</t>
  </si>
  <si>
    <t>红旗一组</t>
  </si>
  <si>
    <t>红旗一组稻菜轮作示范基地建设项目</t>
  </si>
  <si>
    <t>流转红旗一组15亩园地开展稻菜轮作示范基地建设，土地平整改造6万元，灌溉设施3万元、前五年土地租金30万元，</t>
  </si>
  <si>
    <t>保障粮食安全生产，减少蔬菜生产的病虫害发生试验地，拓宽集体经济收入渠道，增加集体经济收入。</t>
  </si>
  <si>
    <t>中坝乡</t>
  </si>
  <si>
    <t>大纸房村萝卜地组</t>
  </si>
  <si>
    <t>其他</t>
  </si>
  <si>
    <t>大纸房村草莓基地产业机耕道建设</t>
  </si>
  <si>
    <t>1.硬化产业道路600m，3m宽，18cm厚路面；2.排水沟160m，30cm*30cm；3，堡坎380m³。</t>
  </si>
  <si>
    <t>补齐原草莓苗圃项目短板，苗圃发展受限，改善基础后探索高山蔬菜种植。由村集体经济管理，预计增加集体经济收入2万元/年</t>
  </si>
  <si>
    <t>团山村那灰组</t>
  </si>
  <si>
    <t>基础设施</t>
  </si>
  <si>
    <t>通村组路硬化及护栏</t>
  </si>
  <si>
    <t>团山村那灰组道路面整治项目</t>
  </si>
  <si>
    <t>1.整治那灰组组道路面破损面积4300㎡；2.新增错车道3处。</t>
  </si>
  <si>
    <t>解决团山那灰组、仓房组组道破旧问题，整治后即可解决沿线农户芒果产业运输困难的问题。</t>
  </si>
  <si>
    <t>团山村</t>
  </si>
  <si>
    <t>生活条件改善</t>
  </si>
  <si>
    <t>解决安全饮水</t>
  </si>
  <si>
    <t>中坝乡人饮基础设施建设项目</t>
  </si>
  <si>
    <t>1.团山村白泥田片区31户人饮管网架设，含管道及水表箱及智能水表等；2.学堂田、山背后片区人饮提灌站自动化改造项目，增加两套自动化抽水系统，农户智能水表改造；3.团山组100余户用水户智能水表改造；4.中坝乡水厂内设施改造优化，厂外高位水池回水管道架设；5.马箐组人饮管网架设，含管道及水表箱及智能水表等</t>
  </si>
  <si>
    <t>完善中坝乡人饮工程项目覆盖区域，解决部分群众饮水困难问题。</t>
  </si>
  <si>
    <t>中坝村</t>
  </si>
  <si>
    <t>中坝村草莓园区提升改造项目</t>
  </si>
  <si>
    <t>1.弯道加宽两处需新建浆砌石挡墙约1200m3，路面加宽硬化170m2，路基回填1500m³,防撞墙50m；2.孟古桥至牛见山连接路硬化，宽3米，厚18厘米，长700米；3.高坎子河边停车场400平方米；4.石头田至牛见山仁拉路沿线人居环境整治2千米；5.高坎子组农贸市场至小河沿线人居环境整治；6.草莓集散点场地平整和产业配套基础设施完善。</t>
  </si>
  <si>
    <t>完善基础设施，便于产业发展，方便出行，为农民总体增收200万左右,建设完成后预计增加游客2万人，项目区内农户户均增收3000元左右。</t>
  </si>
  <si>
    <t>区财政局</t>
  </si>
  <si>
    <t>仁和区</t>
  </si>
  <si>
    <t>易地扶贫搬迁贷款贴息</t>
  </si>
  <si>
    <t>对易地扶贫搬迁贷款进行贴息</t>
  </si>
  <si>
    <t xml:space="preserve">仁和区    </t>
  </si>
  <si>
    <t>品牌打造营销项目</t>
  </si>
  <si>
    <t>对全区农副产品进行品牌打造，开展品牌营销及宣传。</t>
  </si>
  <si>
    <t>各乡镇</t>
  </si>
  <si>
    <t>脱贫户、监测户人居环境整治项目</t>
  </si>
  <si>
    <t>对仁和镇、前进镇、务本乡、布德镇、同德镇、福田镇、金江镇的15户脱贫户、监测户人居环境进行重点整治。</t>
  </si>
  <si>
    <t>对仁和镇、前进镇、务本乡、布德镇、福田镇、中坝乡、啊喇乡、布德镇、太平乡的85户脱贫户和监测户按照缺啥补啥的原则进行人居环境整治。</t>
  </si>
  <si>
    <t>入户路建设项目</t>
  </si>
  <si>
    <t>对仁和镇、前进镇、中坝乡、啊喇乡、务本乡、布德镇、太平乡、福田镇、大田镇的脱贫户、监测户入户道路3.48公里进行补助，按每公里补助5万元</t>
  </si>
  <si>
    <t>项目系统分类</t>
  </si>
  <si>
    <t>项目类别</t>
  </si>
  <si>
    <t>项目子类别</t>
  </si>
  <si>
    <t>备注</t>
  </si>
  <si>
    <t>金融保险配套项目</t>
  </si>
  <si>
    <t>就业项目</t>
  </si>
  <si>
    <t>务工补助</t>
  </si>
  <si>
    <t>就业</t>
  </si>
  <si>
    <t>创业</t>
  </si>
  <si>
    <t>农村工匠</t>
  </si>
  <si>
    <t>公益性岗位</t>
  </si>
  <si>
    <t>农村公共服务</t>
  </si>
  <si>
    <t>易地扶贫搬迁后扶</t>
  </si>
  <si>
    <t>巩固三保障成果</t>
  </si>
  <si>
    <t>住房</t>
  </si>
  <si>
    <t>教育</t>
  </si>
  <si>
    <t>健康</t>
  </si>
  <si>
    <t>综合保障</t>
  </si>
  <si>
    <t>乡村治理精神文明建设</t>
  </si>
  <si>
    <t>乡村治理</t>
  </si>
  <si>
    <t>农村精神文明建设</t>
  </si>
  <si>
    <t>项目管理费</t>
  </si>
  <si>
    <t>其它</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</si>
</sst>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_ "/>
  </numFmts>
  <fonts count="53">
    <font>
      <sz val="11"/>
      <color theme="1"/>
      <name val="宋体"/>
      <charset val="134"/>
      <scheme val="minor"/>
    </font>
    <font>
      <sz val="11"/>
      <color indexed="8"/>
      <name val="宋体"/>
      <charset val="134"/>
    </font>
    <font>
      <sz val="22"/>
      <color indexed="8"/>
      <name val="宋体"/>
      <charset val="134"/>
    </font>
    <font>
      <sz val="14"/>
      <color indexed="8"/>
      <name val="宋体"/>
      <charset val="134"/>
    </font>
    <font>
      <b/>
      <sz val="11"/>
      <color indexed="8"/>
      <name val="宋体"/>
      <charset val="134"/>
    </font>
    <font>
      <sz val="11"/>
      <color rgb="FFFF0000"/>
      <name val="宋体"/>
      <charset val="134"/>
    </font>
    <font>
      <b/>
      <sz val="11"/>
      <color rgb="FF00B050"/>
      <name val="宋体"/>
      <charset val="134"/>
    </font>
    <font>
      <sz val="10"/>
      <color indexed="8"/>
      <name val="宋体"/>
      <charset val="134"/>
    </font>
    <font>
      <b/>
      <sz val="11"/>
      <color rgb="FFFF0000"/>
      <name val="宋体"/>
      <charset val="134"/>
    </font>
    <font>
      <b/>
      <sz val="22"/>
      <name val="宋体"/>
      <charset val="134"/>
    </font>
    <font>
      <b/>
      <sz val="9"/>
      <name val="宋体"/>
      <charset val="134"/>
    </font>
    <font>
      <b/>
      <sz val="11"/>
      <name val="宋体"/>
      <charset val="134"/>
    </font>
    <font>
      <b/>
      <sz val="10"/>
      <name val="宋体"/>
      <charset val="134"/>
    </font>
    <font>
      <b/>
      <sz val="10"/>
      <color rgb="FFFF0000"/>
      <name val="宋体"/>
      <charset val="134"/>
    </font>
    <font>
      <sz val="11"/>
      <name val="宋体"/>
      <charset val="134"/>
    </font>
    <font>
      <sz val="10"/>
      <name val="宋体"/>
      <charset val="134"/>
    </font>
    <font>
      <b/>
      <sz val="10"/>
      <name val="宋体"/>
      <charset val="134"/>
      <scheme val="minor"/>
    </font>
    <font>
      <sz val="10"/>
      <color rgb="FFFF0000"/>
      <name val="宋体"/>
      <charset val="134"/>
    </font>
    <font>
      <b/>
      <sz val="10"/>
      <name val="Times New Roman"/>
      <charset val="134"/>
    </font>
    <font>
      <b/>
      <sz val="10"/>
      <color rgb="FF2003FB"/>
      <name val="宋体"/>
      <charset val="134"/>
    </font>
    <font>
      <sz val="10"/>
      <name val="宋体"/>
      <charset val="134"/>
      <scheme val="minor"/>
    </font>
    <font>
      <b/>
      <sz val="10"/>
      <color rgb="FF2003FB"/>
      <name val="宋体"/>
      <charset val="134"/>
      <scheme val="minor"/>
    </font>
    <font>
      <b/>
      <sz val="10"/>
      <color rgb="FFFF0000"/>
      <name val="宋体"/>
      <charset val="134"/>
      <scheme val="minor"/>
    </font>
    <font>
      <sz val="10"/>
      <color rgb="FFFF0000"/>
      <name val="宋体"/>
      <charset val="134"/>
      <scheme val="minor"/>
    </font>
    <font>
      <b/>
      <sz val="10"/>
      <color theme="1"/>
      <name val="宋体"/>
      <charset val="134"/>
      <scheme val="minor"/>
    </font>
    <font>
      <b/>
      <sz val="10"/>
      <color indexed="8"/>
      <name val="宋体"/>
      <charset val="134"/>
      <scheme val="minor"/>
    </font>
    <font>
      <sz val="10"/>
      <color indexed="8"/>
      <name val="宋体"/>
      <charset val="134"/>
      <scheme val="minor"/>
    </font>
    <font>
      <b/>
      <sz val="14"/>
      <name val="仿宋_GB2312"/>
      <charset val="134"/>
    </font>
    <font>
      <b/>
      <sz val="12"/>
      <name val="宋体"/>
      <charset val="134"/>
      <scheme val="minor"/>
    </font>
    <font>
      <b/>
      <sz val="11"/>
      <name val="宋体"/>
      <charset val="134"/>
      <scheme val="minor"/>
    </font>
    <font>
      <sz val="11"/>
      <name val="宋体"/>
      <charset val="134"/>
      <scheme val="minor"/>
    </font>
    <font>
      <b/>
      <sz val="10"/>
      <color indexed="8"/>
      <name val="宋体"/>
      <charset val="134"/>
    </font>
    <font>
      <sz val="8"/>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9">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9"/>
        <bgColor indexed="22"/>
      </patternFill>
    </fill>
    <fill>
      <patternFill patternType="solid">
        <fgColor rgb="FFFFFFFF"/>
        <bgColor indexed="64"/>
      </patternFill>
    </fill>
    <fill>
      <patternFill patternType="solid">
        <fgColor theme="0"/>
        <bgColor indexed="64"/>
      </patternFill>
    </fill>
    <fill>
      <patternFill patternType="solid">
        <fgColor rgb="FFFFFF00"/>
        <bgColor indexed="22"/>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34" fillId="8" borderId="0" applyNumberFormat="0" applyBorder="0" applyAlignment="0" applyProtection="0">
      <alignment vertical="center"/>
    </xf>
    <xf numFmtId="0" fontId="35"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10" borderId="0" applyNumberFormat="0" applyBorder="0" applyAlignment="0" applyProtection="0">
      <alignment vertical="center"/>
    </xf>
    <xf numFmtId="0" fontId="36" fillId="11" borderId="0" applyNumberFormat="0" applyBorder="0" applyAlignment="0" applyProtection="0">
      <alignment vertical="center"/>
    </xf>
    <xf numFmtId="43" fontId="0" fillId="0" borderId="0" applyFont="0" applyFill="0" applyBorder="0" applyAlignment="0" applyProtection="0">
      <alignment vertical="center"/>
    </xf>
    <xf numFmtId="0" fontId="37" fillId="12"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3" borderId="8" applyNumberFormat="0" applyFont="0" applyAlignment="0" applyProtection="0">
      <alignment vertical="center"/>
    </xf>
    <xf numFmtId="0" fontId="37" fillId="14" borderId="0" applyNumberFormat="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9" applyNumberFormat="0" applyFill="0" applyAlignment="0" applyProtection="0">
      <alignment vertical="center"/>
    </xf>
    <xf numFmtId="0" fontId="45" fillId="0" borderId="9" applyNumberFormat="0" applyFill="0" applyAlignment="0" applyProtection="0">
      <alignment vertical="center"/>
    </xf>
    <xf numFmtId="0" fontId="37" fillId="15" borderId="0" applyNumberFormat="0" applyBorder="0" applyAlignment="0" applyProtection="0">
      <alignment vertical="center"/>
    </xf>
    <xf numFmtId="0" fontId="40" fillId="0" borderId="10" applyNumberFormat="0" applyFill="0" applyAlignment="0" applyProtection="0">
      <alignment vertical="center"/>
    </xf>
    <xf numFmtId="0" fontId="37" fillId="16" borderId="0" applyNumberFormat="0" applyBorder="0" applyAlignment="0" applyProtection="0">
      <alignment vertical="center"/>
    </xf>
    <xf numFmtId="0" fontId="46" fillId="17" borderId="11" applyNumberFormat="0" applyAlignment="0" applyProtection="0">
      <alignment vertical="center"/>
    </xf>
    <xf numFmtId="0" fontId="47" fillId="17" borderId="7" applyNumberFormat="0" applyAlignment="0" applyProtection="0">
      <alignment vertical="center"/>
    </xf>
    <xf numFmtId="0" fontId="48" fillId="18" borderId="12" applyNumberFormat="0" applyAlignment="0" applyProtection="0">
      <alignment vertical="center"/>
    </xf>
    <xf numFmtId="0" fontId="34" fillId="19" borderId="0" applyNumberFormat="0" applyBorder="0" applyAlignment="0" applyProtection="0">
      <alignment vertical="center"/>
    </xf>
    <xf numFmtId="0" fontId="37" fillId="20" borderId="0" applyNumberFormat="0" applyBorder="0" applyAlignment="0" applyProtection="0">
      <alignment vertical="center"/>
    </xf>
    <xf numFmtId="0" fontId="49" fillId="0" borderId="13" applyNumberFormat="0" applyFill="0" applyAlignment="0" applyProtection="0">
      <alignment vertical="center"/>
    </xf>
    <xf numFmtId="0" fontId="50" fillId="0" borderId="14" applyNumberFormat="0" applyFill="0" applyAlignment="0" applyProtection="0">
      <alignment vertical="center"/>
    </xf>
    <xf numFmtId="0" fontId="51" fillId="21" borderId="0" applyNumberFormat="0" applyBorder="0" applyAlignment="0" applyProtection="0">
      <alignment vertical="center"/>
    </xf>
    <xf numFmtId="0" fontId="52" fillId="22" borderId="0" applyNumberFormat="0" applyBorder="0" applyAlignment="0" applyProtection="0">
      <alignment vertical="center"/>
    </xf>
    <xf numFmtId="0" fontId="34" fillId="23" borderId="0" applyNumberFormat="0" applyBorder="0" applyAlignment="0" applyProtection="0">
      <alignment vertical="center"/>
    </xf>
    <xf numFmtId="0" fontId="37"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4"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7" fillId="33" borderId="0" applyNumberFormat="0" applyBorder="0" applyAlignment="0" applyProtection="0">
      <alignment vertical="center"/>
    </xf>
    <xf numFmtId="0" fontId="34" fillId="34" borderId="0" applyNumberFormat="0" applyBorder="0" applyAlignment="0" applyProtection="0">
      <alignment vertical="center"/>
    </xf>
    <xf numFmtId="0" fontId="37" fillId="35" borderId="0" applyNumberFormat="0" applyBorder="0" applyAlignment="0" applyProtection="0">
      <alignment vertical="center"/>
    </xf>
    <xf numFmtId="0" fontId="37" fillId="36" borderId="0" applyNumberFormat="0" applyBorder="0" applyAlignment="0" applyProtection="0">
      <alignment vertical="center"/>
    </xf>
    <xf numFmtId="0" fontId="34" fillId="37" borderId="0" applyNumberFormat="0" applyBorder="0" applyAlignment="0" applyProtection="0">
      <alignment vertical="center"/>
    </xf>
    <xf numFmtId="0" fontId="37" fillId="38" borderId="0" applyNumberFormat="0" applyBorder="0" applyAlignment="0" applyProtection="0">
      <alignment vertical="center"/>
    </xf>
    <xf numFmtId="0" fontId="1" fillId="0" borderId="0">
      <alignment vertical="center"/>
    </xf>
  </cellStyleXfs>
  <cellXfs count="16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177" fontId="1" fillId="2" borderId="0" xfId="0" applyNumberFormat="1" applyFont="1" applyFill="1" applyBorder="1" applyAlignment="1">
      <alignment vertical="center"/>
    </xf>
    <xf numFmtId="177" fontId="4"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7" fontId="6" fillId="0" borderId="0" xfId="0" applyNumberFormat="1" applyFont="1" applyFill="1" applyBorder="1" applyAlignment="1">
      <alignment vertical="center"/>
    </xf>
    <xf numFmtId="177" fontId="5" fillId="2" borderId="0" xfId="0" applyNumberFormat="1" applyFont="1" applyFill="1" applyBorder="1" applyAlignment="1">
      <alignment vertical="center"/>
    </xf>
    <xf numFmtId="177" fontId="7" fillId="0" borderId="0" xfId="0" applyNumberFormat="1"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177" fontId="1" fillId="3" borderId="0" xfId="0" applyNumberFormat="1" applyFont="1" applyFill="1" applyBorder="1" applyAlignment="1">
      <alignment horizontal="center" vertical="center"/>
    </xf>
    <xf numFmtId="177" fontId="1" fillId="3" borderId="0" xfId="0" applyNumberFormat="1" applyFont="1" applyFill="1" applyBorder="1" applyAlignment="1">
      <alignment vertical="center"/>
    </xf>
    <xf numFmtId="177" fontId="1" fillId="0" borderId="0" xfId="0" applyNumberFormat="1" applyFont="1" applyFill="1" applyBorder="1" applyAlignment="1">
      <alignment vertical="center"/>
    </xf>
    <xf numFmtId="177" fontId="9" fillId="3" borderId="0" xfId="0" applyNumberFormat="1" applyFont="1" applyFill="1" applyBorder="1" applyAlignment="1">
      <alignment horizontal="center" vertical="center" wrapText="1"/>
    </xf>
    <xf numFmtId="177" fontId="10" fillId="3" borderId="1" xfId="0" applyNumberFormat="1" applyFont="1" applyFill="1" applyBorder="1" applyAlignment="1">
      <alignment horizontal="center" vertical="center" wrapText="1"/>
    </xf>
    <xf numFmtId="177" fontId="10" fillId="3" borderId="2" xfId="0" applyNumberFormat="1" applyFont="1" applyFill="1" applyBorder="1" applyAlignment="1">
      <alignment horizontal="center" vertical="center" wrapText="1"/>
    </xf>
    <xf numFmtId="177" fontId="10" fillId="3" borderId="3" xfId="0" applyNumberFormat="1" applyFont="1" applyFill="1" applyBorder="1" applyAlignment="1">
      <alignment horizontal="center" vertical="center" wrapText="1"/>
    </xf>
    <xf numFmtId="177" fontId="10" fillId="3" borderId="4"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xf>
    <xf numFmtId="177" fontId="12" fillId="3" borderId="1" xfId="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wrapText="1"/>
    </xf>
    <xf numFmtId="177" fontId="12" fillId="2" borderId="1" xfId="0" applyNumberFormat="1" applyFont="1" applyFill="1" applyBorder="1" applyAlignment="1">
      <alignment horizontal="center" vertical="center" wrapText="1"/>
    </xf>
    <xf numFmtId="177" fontId="13" fillId="2" borderId="1" xfId="0" applyNumberFormat="1" applyFont="1" applyFill="1" applyBorder="1" applyAlignment="1">
      <alignment horizontal="center" vertical="center" wrapText="1"/>
    </xf>
    <xf numFmtId="177" fontId="14" fillId="3" borderId="2" xfId="0" applyNumberFormat="1" applyFont="1" applyFill="1" applyBorder="1" applyAlignment="1">
      <alignment horizontal="center" vertical="center" wrapText="1"/>
    </xf>
    <xf numFmtId="177" fontId="14" fillId="3" borderId="3" xfId="0" applyNumberFormat="1" applyFont="1" applyFill="1" applyBorder="1" applyAlignment="1">
      <alignment horizontal="center" vertical="center" wrapText="1"/>
    </xf>
    <xf numFmtId="177" fontId="14" fillId="3" borderId="4" xfId="0" applyNumberFormat="1" applyFont="1" applyFill="1" applyBorder="1" applyAlignment="1">
      <alignment horizontal="center" vertical="center" wrapText="1"/>
    </xf>
    <xf numFmtId="177" fontId="15" fillId="3"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4"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177" fontId="16" fillId="3" borderId="1" xfId="0" applyNumberFormat="1" applyFon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2" fillId="3" borderId="5" xfId="0" applyNumberFormat="1" applyFont="1" applyFill="1" applyBorder="1" applyAlignment="1">
      <alignment horizontal="center" vertical="center" wrapText="1"/>
    </xf>
    <xf numFmtId="177" fontId="12" fillId="3" borderId="5" xfId="0" applyNumberFormat="1" applyFont="1" applyFill="1" applyBorder="1" applyAlignment="1">
      <alignment horizontal="left" vertical="center" wrapText="1"/>
    </xf>
    <xf numFmtId="177" fontId="17" fillId="3" borderId="1" xfId="0" applyNumberFormat="1"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center" vertical="center" wrapText="1"/>
    </xf>
    <xf numFmtId="177" fontId="12" fillId="5" borderId="1" xfId="0" applyNumberFormat="1" applyFont="1" applyFill="1" applyBorder="1" applyAlignment="1">
      <alignment horizontal="center" vertical="center" wrapText="1"/>
    </xf>
    <xf numFmtId="177" fontId="12" fillId="0" borderId="1" xfId="49" applyNumberFormat="1" applyFont="1" applyBorder="1" applyAlignment="1" applyProtection="1">
      <alignment horizontal="center" vertical="center" wrapText="1"/>
    </xf>
    <xf numFmtId="177" fontId="12" fillId="0" borderId="1" xfId="49" applyNumberFormat="1" applyFont="1" applyFill="1" applyBorder="1" applyAlignment="1" applyProtection="1">
      <alignment horizontal="left" vertical="center" wrapText="1"/>
    </xf>
    <xf numFmtId="177" fontId="18" fillId="0" borderId="1" xfId="0" applyNumberFormat="1" applyFont="1" applyFill="1" applyBorder="1" applyAlignment="1">
      <alignment horizontal="center" vertical="center" wrapText="1"/>
    </xf>
    <xf numFmtId="177" fontId="12" fillId="2" borderId="1" xfId="49" applyNumberFormat="1" applyFont="1" applyFill="1" applyBorder="1" applyAlignment="1" applyProtection="1">
      <alignment horizontal="center" vertical="center" wrapText="1"/>
    </xf>
    <xf numFmtId="177" fontId="12" fillId="2" borderId="1" xfId="49" applyNumberFormat="1" applyFont="1" applyFill="1" applyBorder="1" applyAlignment="1" applyProtection="1">
      <alignment horizontal="left" vertical="center" wrapText="1"/>
    </xf>
    <xf numFmtId="177" fontId="19" fillId="2" borderId="1" xfId="49" applyNumberFormat="1" applyFont="1" applyFill="1" applyBorder="1" applyAlignment="1" applyProtection="1">
      <alignment horizontal="left" vertical="center" wrapText="1"/>
    </xf>
    <xf numFmtId="177" fontId="18" fillId="2" borderId="1" xfId="0" applyNumberFormat="1" applyFont="1" applyFill="1" applyBorder="1" applyAlignment="1">
      <alignment horizontal="center" vertical="center" wrapText="1"/>
    </xf>
    <xf numFmtId="177" fontId="12" fillId="2" borderId="1" xfId="0" applyNumberFormat="1" applyFont="1" applyFill="1" applyBorder="1" applyAlignment="1">
      <alignment horizontal="left" vertical="center" wrapText="1"/>
    </xf>
    <xf numFmtId="177" fontId="19" fillId="2" borderId="1" xfId="0" applyNumberFormat="1" applyFont="1" applyFill="1" applyBorder="1" applyAlignment="1">
      <alignment horizontal="left" vertical="center" wrapText="1"/>
    </xf>
    <xf numFmtId="177" fontId="16" fillId="0" borderId="1" xfId="0" applyNumberFormat="1" applyFont="1" applyFill="1" applyBorder="1" applyAlignment="1">
      <alignment horizontal="left" vertical="center" wrapText="1"/>
    </xf>
    <xf numFmtId="177" fontId="16" fillId="0" borderId="1" xfId="11" applyNumberFormat="1" applyFont="1" applyFill="1" applyBorder="1" applyAlignment="1">
      <alignment horizontal="center" vertical="center" wrapText="1"/>
    </xf>
    <xf numFmtId="177" fontId="16" fillId="0" borderId="5" xfId="0" applyNumberFormat="1" applyFont="1" applyFill="1" applyBorder="1" applyAlignment="1">
      <alignment horizontal="center" vertical="center" wrapText="1"/>
    </xf>
    <xf numFmtId="177" fontId="16" fillId="0" borderId="5" xfId="0" applyNumberFormat="1" applyFont="1" applyFill="1" applyBorder="1" applyAlignment="1">
      <alignment horizontal="left" vertical="center" wrapText="1"/>
    </xf>
    <xf numFmtId="177" fontId="16" fillId="0" borderId="5" xfId="11" applyNumberFormat="1" applyFont="1" applyFill="1" applyBorder="1" applyAlignment="1">
      <alignment horizontal="center" vertical="center" wrapText="1"/>
    </xf>
    <xf numFmtId="177" fontId="20" fillId="0" borderId="1" xfId="11" applyNumberFormat="1" applyFont="1" applyFill="1" applyBorder="1" applyAlignment="1">
      <alignment horizontal="center" vertical="center" wrapText="1"/>
    </xf>
    <xf numFmtId="177" fontId="16" fillId="2" borderId="1" xfId="0" applyNumberFormat="1" applyFont="1" applyFill="1" applyBorder="1" applyAlignment="1">
      <alignment horizontal="center" vertical="center" wrapText="1"/>
    </xf>
    <xf numFmtId="177" fontId="21" fillId="2" borderId="1" xfId="0" applyNumberFormat="1" applyFont="1" applyFill="1" applyBorder="1" applyAlignment="1">
      <alignment horizontal="center" vertical="center" wrapText="1"/>
    </xf>
    <xf numFmtId="177" fontId="16" fillId="2" borderId="1" xfId="0" applyNumberFormat="1" applyFont="1" applyFill="1" applyBorder="1" applyAlignment="1">
      <alignment horizontal="left" vertical="center" wrapText="1"/>
    </xf>
    <xf numFmtId="177" fontId="20" fillId="0" borderId="1" xfId="0" applyNumberFormat="1" applyFont="1" applyFill="1" applyBorder="1" applyAlignment="1">
      <alignment horizontal="center" vertical="center" wrapText="1"/>
    </xf>
    <xf numFmtId="177" fontId="22" fillId="2" borderId="1" xfId="0" applyNumberFormat="1" applyFont="1" applyFill="1" applyBorder="1" applyAlignment="1">
      <alignment horizontal="center" vertical="center" wrapText="1"/>
    </xf>
    <xf numFmtId="177" fontId="23" fillId="0" borderId="1" xfId="0" applyNumberFormat="1" applyFont="1" applyFill="1" applyBorder="1" applyAlignment="1">
      <alignment horizontal="center" vertical="center" wrapText="1"/>
    </xf>
    <xf numFmtId="177" fontId="16" fillId="3" borderId="1" xfId="0" applyNumberFormat="1" applyFont="1" applyFill="1" applyBorder="1" applyAlignment="1">
      <alignment vertical="center" wrapText="1"/>
    </xf>
    <xf numFmtId="177" fontId="16" fillId="0" borderId="1" xfId="49" applyNumberFormat="1" applyFont="1" applyBorder="1" applyAlignment="1">
      <alignment horizontal="center" vertical="center" wrapText="1"/>
    </xf>
    <xf numFmtId="177" fontId="11" fillId="3" borderId="1" xfId="0" applyNumberFormat="1" applyFont="1" applyFill="1" applyBorder="1" applyAlignment="1">
      <alignment horizontal="center" vertical="center"/>
    </xf>
    <xf numFmtId="177" fontId="16" fillId="3" borderId="5" xfId="0" applyNumberFormat="1" applyFont="1" applyFill="1" applyBorder="1" applyAlignment="1">
      <alignment horizontal="center" vertical="center" wrapText="1"/>
    </xf>
    <xf numFmtId="177" fontId="16" fillId="3" borderId="5" xfId="0" applyNumberFormat="1" applyFont="1" applyFill="1" applyBorder="1" applyAlignment="1">
      <alignment vertical="center" wrapText="1"/>
    </xf>
    <xf numFmtId="177" fontId="16" fillId="0" borderId="5" xfId="49" applyNumberFormat="1" applyFont="1" applyBorder="1" applyAlignment="1">
      <alignment horizontal="center" vertical="center" wrapText="1"/>
    </xf>
    <xf numFmtId="177" fontId="4" fillId="3" borderId="5" xfId="0" applyNumberFormat="1" applyFont="1" applyFill="1" applyBorder="1" applyAlignment="1">
      <alignment horizontal="center" vertical="center"/>
    </xf>
    <xf numFmtId="177" fontId="14" fillId="3" borderId="1" xfId="0" applyNumberFormat="1" applyFont="1" applyFill="1" applyBorder="1" applyAlignment="1">
      <alignment horizontal="center" vertical="center"/>
    </xf>
    <xf numFmtId="177" fontId="16" fillId="6" borderId="1" xfId="0" applyNumberFormat="1" applyFont="1" applyFill="1" applyBorder="1" applyAlignment="1">
      <alignment horizontal="center" vertical="center" wrapText="1"/>
    </xf>
    <xf numFmtId="177" fontId="16" fillId="6" borderId="1" xfId="0" applyNumberFormat="1" applyFont="1" applyFill="1" applyBorder="1" applyAlignment="1">
      <alignment horizontal="left" vertical="center" wrapText="1"/>
    </xf>
    <xf numFmtId="177" fontId="12" fillId="6" borderId="1" xfId="0" applyNumberFormat="1" applyFont="1" applyFill="1" applyBorder="1" applyAlignment="1">
      <alignment horizontal="center" vertical="center" wrapText="1"/>
    </xf>
    <xf numFmtId="177" fontId="12" fillId="6" borderId="1" xfId="0" applyNumberFormat="1" applyFont="1" applyFill="1" applyBorder="1" applyAlignment="1">
      <alignment horizontal="left" vertical="center" wrapText="1"/>
    </xf>
    <xf numFmtId="177" fontId="15" fillId="6" borderId="1" xfId="0" applyNumberFormat="1" applyFont="1" applyFill="1" applyBorder="1" applyAlignment="1">
      <alignment horizontal="center" vertical="center" wrapText="1"/>
    </xf>
    <xf numFmtId="177" fontId="16" fillId="3" borderId="1" xfId="0" applyNumberFormat="1" applyFont="1" applyFill="1" applyBorder="1" applyAlignment="1">
      <alignment horizontal="center" vertical="center"/>
    </xf>
    <xf numFmtId="177" fontId="24" fillId="0" borderId="1" xfId="0" applyNumberFormat="1" applyFont="1" applyFill="1" applyBorder="1" applyAlignment="1">
      <alignment horizontal="center" vertical="center" wrapText="1"/>
    </xf>
    <xf numFmtId="177" fontId="25" fillId="3" borderId="1" xfId="0" applyNumberFormat="1" applyFont="1" applyFill="1" applyBorder="1" applyAlignment="1">
      <alignment horizontal="center" vertical="center"/>
    </xf>
    <xf numFmtId="177" fontId="16" fillId="2" borderId="1" xfId="0" applyNumberFormat="1" applyFont="1" applyFill="1" applyBorder="1" applyAlignment="1">
      <alignment horizontal="center" vertical="center"/>
    </xf>
    <xf numFmtId="177" fontId="14" fillId="0" borderId="0"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26" fillId="3" borderId="1" xfId="0" applyNumberFormat="1" applyFont="1" applyFill="1" applyBorder="1" applyAlignment="1">
      <alignment horizontal="center" vertical="center"/>
    </xf>
    <xf numFmtId="177" fontId="10" fillId="3" borderId="1" xfId="8" applyNumberFormat="1" applyFont="1" applyFill="1" applyBorder="1" applyAlignment="1">
      <alignment horizontal="center" vertical="center" wrapText="1"/>
    </xf>
    <xf numFmtId="176" fontId="12" fillId="3" borderId="1" xfId="0" applyNumberFormat="1"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176" fontId="16" fillId="2"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6" fontId="12" fillId="3" borderId="5"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6" fontId="18" fillId="0" borderId="1" xfId="0" applyNumberFormat="1" applyFont="1" applyFill="1" applyBorder="1" applyAlignment="1">
      <alignment horizontal="center" vertical="center" wrapText="1"/>
    </xf>
    <xf numFmtId="176" fontId="12" fillId="2" borderId="1" xfId="0" applyNumberFormat="1" applyFont="1" applyFill="1" applyBorder="1" applyAlignment="1">
      <alignment horizontal="center" vertical="center" wrapText="1"/>
    </xf>
    <xf numFmtId="176" fontId="15" fillId="3" borderId="1" xfId="0" applyNumberFormat="1" applyFont="1" applyFill="1" applyBorder="1" applyAlignment="1">
      <alignment horizontal="center" vertical="center" wrapText="1"/>
    </xf>
    <xf numFmtId="176" fontId="16" fillId="0" borderId="1" xfId="11" applyNumberFormat="1" applyFont="1" applyFill="1" applyBorder="1" applyAlignment="1">
      <alignment horizontal="center" vertical="center" wrapText="1"/>
    </xf>
    <xf numFmtId="176" fontId="16" fillId="0" borderId="5" xfId="11" applyNumberFormat="1" applyFont="1" applyFill="1" applyBorder="1" applyAlignment="1">
      <alignment horizontal="center" vertical="center" wrapText="1"/>
    </xf>
    <xf numFmtId="177" fontId="16" fillId="3" borderId="5" xfId="0" applyNumberFormat="1" applyFont="1" applyFill="1" applyBorder="1" applyAlignment="1">
      <alignment horizontal="center" vertical="center"/>
    </xf>
    <xf numFmtId="176" fontId="20" fillId="0" borderId="1" xfId="11" applyNumberFormat="1" applyFont="1" applyFill="1" applyBorder="1" applyAlignment="1">
      <alignment horizontal="center" vertical="center" wrapText="1"/>
    </xf>
    <xf numFmtId="177" fontId="27" fillId="0" borderId="1" xfId="0" applyNumberFormat="1" applyFont="1" applyFill="1" applyBorder="1" applyAlignment="1">
      <alignment horizontal="center" vertical="center" wrapText="1"/>
    </xf>
    <xf numFmtId="177" fontId="11" fillId="2" borderId="1"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wrapText="1"/>
    </xf>
    <xf numFmtId="176" fontId="16" fillId="2" borderId="1" xfId="8" applyNumberFormat="1" applyFont="1" applyFill="1" applyBorder="1" applyAlignment="1">
      <alignment horizontal="center" vertical="center" wrapText="1"/>
    </xf>
    <xf numFmtId="177" fontId="28" fillId="2" borderId="1" xfId="8" applyNumberFormat="1" applyFont="1" applyFill="1" applyBorder="1" applyAlignment="1">
      <alignment horizontal="center" vertical="center" wrapText="1"/>
    </xf>
    <xf numFmtId="177" fontId="28" fillId="2" borderId="1" xfId="0" applyNumberFormat="1" applyFont="1" applyFill="1" applyBorder="1" applyAlignment="1">
      <alignment horizontal="center" vertical="center" wrapText="1"/>
    </xf>
    <xf numFmtId="176" fontId="16" fillId="0" borderId="1" xfId="8" applyNumberFormat="1" applyFont="1" applyFill="1" applyBorder="1" applyAlignment="1">
      <alignment horizontal="center" vertical="center" wrapText="1"/>
    </xf>
    <xf numFmtId="176" fontId="16" fillId="0" borderId="5" xfId="0" applyNumberFormat="1" applyFont="1" applyFill="1" applyBorder="1" applyAlignment="1">
      <alignment horizontal="center" vertical="center" wrapText="1"/>
    </xf>
    <xf numFmtId="176" fontId="16" fillId="0" borderId="5" xfId="8" applyNumberFormat="1" applyFont="1" applyFill="1" applyBorder="1" applyAlignment="1">
      <alignment horizontal="center" vertical="center" wrapText="1"/>
    </xf>
    <xf numFmtId="176" fontId="16" fillId="0" borderId="1" xfId="49" applyNumberFormat="1" applyFont="1" applyBorder="1" applyAlignment="1">
      <alignment horizontal="center" vertical="center" wrapText="1"/>
    </xf>
    <xf numFmtId="176" fontId="16" fillId="3" borderId="1" xfId="0" applyNumberFormat="1" applyFont="1" applyFill="1" applyBorder="1" applyAlignment="1">
      <alignment horizontal="center" vertical="center" wrapText="1"/>
    </xf>
    <xf numFmtId="177" fontId="12" fillId="3" borderId="1" xfId="0" applyNumberFormat="1" applyFont="1" applyFill="1" applyBorder="1" applyAlignment="1">
      <alignment horizontal="center" vertical="center"/>
    </xf>
    <xf numFmtId="176" fontId="16" fillId="0" borderId="5" xfId="49" applyNumberFormat="1" applyFont="1" applyBorder="1" applyAlignment="1">
      <alignment horizontal="center" vertical="center" wrapText="1"/>
    </xf>
    <xf numFmtId="176" fontId="16" fillId="3" borderId="5" xfId="0" applyNumberFormat="1" applyFont="1" applyFill="1" applyBorder="1" applyAlignment="1">
      <alignment horizontal="center" vertical="center" wrapText="1"/>
    </xf>
    <xf numFmtId="177" fontId="12" fillId="3" borderId="5" xfId="0" applyNumberFormat="1" applyFont="1" applyFill="1" applyBorder="1" applyAlignment="1">
      <alignment horizontal="center" vertical="center"/>
    </xf>
    <xf numFmtId="176" fontId="20" fillId="3" borderId="1" xfId="0" applyNumberFormat="1" applyFont="1" applyFill="1" applyBorder="1" applyAlignment="1">
      <alignment horizontal="center" vertical="center" wrapText="1"/>
    </xf>
    <xf numFmtId="176" fontId="16" fillId="6" borderId="1" xfId="0" applyNumberFormat="1" applyFont="1" applyFill="1" applyBorder="1" applyAlignment="1">
      <alignment horizontal="center" vertical="center" wrapText="1"/>
    </xf>
    <xf numFmtId="177" fontId="14" fillId="0" borderId="1" xfId="0" applyNumberFormat="1" applyFont="1" applyFill="1" applyBorder="1" applyAlignment="1">
      <alignment horizontal="center" vertical="center"/>
    </xf>
    <xf numFmtId="177" fontId="12" fillId="7" borderId="1" xfId="0" applyNumberFormat="1" applyFont="1" applyFill="1" applyBorder="1" applyAlignment="1">
      <alignment horizontal="center" vertical="center" wrapText="1"/>
    </xf>
    <xf numFmtId="177" fontId="15" fillId="4" borderId="1" xfId="0" applyNumberFormat="1" applyFont="1" applyFill="1" applyBorder="1" applyAlignment="1">
      <alignment horizontal="center" vertical="center" wrapText="1"/>
    </xf>
    <xf numFmtId="177" fontId="12" fillId="3" borderId="1" xfId="0" applyNumberFormat="1" applyFont="1" applyFill="1" applyBorder="1" applyAlignment="1">
      <alignment vertical="center" wrapText="1"/>
    </xf>
    <xf numFmtId="177" fontId="16" fillId="4" borderId="1" xfId="0" applyNumberFormat="1" applyFont="1" applyFill="1" applyBorder="1" applyAlignment="1">
      <alignment horizontal="center" vertical="center" wrapText="1"/>
    </xf>
    <xf numFmtId="177" fontId="12" fillId="3" borderId="6" xfId="0" applyNumberFormat="1" applyFont="1" applyFill="1" applyBorder="1" applyAlignment="1">
      <alignment horizontal="left" vertical="center" wrapText="1"/>
    </xf>
    <xf numFmtId="177" fontId="20" fillId="4" borderId="1" xfId="0" applyNumberFormat="1" applyFont="1" applyFill="1" applyBorder="1" applyAlignment="1">
      <alignment horizontal="center" vertical="center" wrapText="1"/>
    </xf>
    <xf numFmtId="177" fontId="20" fillId="3" borderId="1" xfId="0" applyNumberFormat="1" applyFont="1" applyFill="1" applyBorder="1" applyAlignment="1">
      <alignment horizontal="center" vertical="center" wrapText="1"/>
    </xf>
    <xf numFmtId="177" fontId="15" fillId="3" borderId="6" xfId="0" applyNumberFormat="1" applyFont="1" applyFill="1" applyBorder="1" applyAlignment="1">
      <alignment horizontal="left" vertical="center" wrapText="1"/>
    </xf>
    <xf numFmtId="177" fontId="12" fillId="3" borderId="5" xfId="0" applyNumberFormat="1" applyFont="1" applyFill="1" applyBorder="1" applyAlignment="1">
      <alignment horizontal="center" vertical="top" wrapText="1"/>
    </xf>
    <xf numFmtId="177" fontId="12" fillId="0" borderId="1" xfId="0" applyNumberFormat="1" applyFont="1" applyFill="1" applyBorder="1" applyAlignment="1">
      <alignment horizontal="left" vertical="center" wrapText="1"/>
    </xf>
    <xf numFmtId="177" fontId="29" fillId="3" borderId="1" xfId="0" applyNumberFormat="1" applyFont="1" applyFill="1" applyBorder="1" applyAlignment="1">
      <alignment horizontal="center" vertical="center"/>
    </xf>
    <xf numFmtId="177" fontId="30" fillId="3" borderId="1" xfId="0" applyNumberFormat="1" applyFont="1" applyFill="1" applyBorder="1" applyAlignment="1">
      <alignment horizontal="center" vertical="center"/>
    </xf>
    <xf numFmtId="177" fontId="16" fillId="0" borderId="1" xfId="11" applyNumberFormat="1" applyFont="1" applyFill="1" applyBorder="1" applyAlignment="1">
      <alignment horizontal="left" vertical="center" wrapText="1"/>
    </xf>
    <xf numFmtId="177" fontId="11" fillId="3" borderId="5" xfId="0" applyNumberFormat="1" applyFont="1" applyFill="1" applyBorder="1" applyAlignment="1">
      <alignment horizontal="center" vertical="center"/>
    </xf>
    <xf numFmtId="177" fontId="20" fillId="3" borderId="1" xfId="0" applyNumberFormat="1" applyFont="1" applyFill="1" applyBorder="1" applyAlignment="1">
      <alignment horizontal="center" vertical="center"/>
    </xf>
    <xf numFmtId="177" fontId="20" fillId="0" borderId="1" xfId="0" applyNumberFormat="1" applyFont="1" applyFill="1" applyBorder="1" applyAlignment="1">
      <alignment horizontal="left" vertical="center" wrapText="1"/>
    </xf>
    <xf numFmtId="177" fontId="11" fillId="3" borderId="1" xfId="0" applyNumberFormat="1" applyFont="1" applyFill="1" applyBorder="1" applyAlignment="1">
      <alignment horizontal="left" vertical="center" wrapText="1"/>
    </xf>
    <xf numFmtId="177" fontId="20" fillId="6" borderId="1" xfId="0" applyNumberFormat="1" applyFont="1" applyFill="1" applyBorder="1" applyAlignment="1">
      <alignment horizontal="left" vertical="center" wrapText="1"/>
    </xf>
    <xf numFmtId="177" fontId="11" fillId="0" borderId="5" xfId="0" applyNumberFormat="1" applyFont="1" applyFill="1" applyBorder="1" applyAlignment="1">
      <alignment vertical="center" wrapText="1"/>
    </xf>
    <xf numFmtId="177" fontId="15" fillId="3" borderId="1" xfId="0" applyNumberFormat="1" applyFont="1" applyFill="1" applyBorder="1" applyAlignment="1">
      <alignment horizontal="center" vertical="center"/>
    </xf>
    <xf numFmtId="177" fontId="23" fillId="3" borderId="1" xfId="0" applyNumberFormat="1" applyFont="1" applyFill="1" applyBorder="1" applyAlignment="1">
      <alignment horizontal="center" vertical="center"/>
    </xf>
    <xf numFmtId="177" fontId="8" fillId="3" borderId="1" xfId="0" applyNumberFormat="1" applyFont="1" applyFill="1" applyBorder="1" applyAlignment="1">
      <alignment horizontal="center" vertical="center"/>
    </xf>
    <xf numFmtId="177" fontId="23" fillId="0" borderId="1" xfId="0" applyNumberFormat="1" applyFont="1" applyFill="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wrapText="1"/>
    </xf>
    <xf numFmtId="177" fontId="31" fillId="0" borderId="5" xfId="0" applyNumberFormat="1" applyFont="1" applyFill="1" applyBorder="1" applyAlignment="1">
      <alignment horizontal="center" vertical="center" wrapText="1"/>
    </xf>
    <xf numFmtId="177" fontId="14" fillId="3" borderId="0" xfId="0" applyNumberFormat="1" applyFont="1" applyFill="1" applyBorder="1" applyAlignment="1">
      <alignment vertical="center"/>
    </xf>
    <xf numFmtId="177" fontId="14" fillId="3" borderId="0" xfId="0" applyNumberFormat="1" applyFont="1" applyFill="1" applyBorder="1" applyAlignment="1">
      <alignment horizontal="center" vertical="center"/>
    </xf>
    <xf numFmtId="0" fontId="32" fillId="0" borderId="0" xfId="0" applyFont="1" applyFill="1" applyBorder="1" applyAlignment="1">
      <alignment horizontal="center" vertical="center" wrapText="1"/>
    </xf>
    <xf numFmtId="177" fontId="20" fillId="6" borderId="1" xfId="0" applyNumberFormat="1" applyFont="1" applyFill="1" applyBorder="1" applyAlignment="1">
      <alignment horizontal="center" vertical="center" wrapText="1"/>
    </xf>
    <xf numFmtId="177" fontId="15" fillId="6" borderId="1" xfId="0" applyNumberFormat="1" applyFont="1" applyFill="1" applyBorder="1" applyAlignment="1">
      <alignment horizontal="left" vertical="center" wrapText="1"/>
    </xf>
    <xf numFmtId="177" fontId="4" fillId="3" borderId="1" xfId="0" applyNumberFormat="1" applyFont="1" applyFill="1" applyBorder="1" applyAlignment="1">
      <alignment horizontal="center" vertical="center"/>
    </xf>
    <xf numFmtId="177" fontId="25" fillId="3"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77" fontId="16" fillId="2" borderId="1" xfId="0" applyNumberFormat="1" applyFont="1" applyFill="1" applyBorder="1" applyAlignment="1">
      <alignment vertical="center"/>
    </xf>
    <xf numFmtId="177" fontId="25"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77" fontId="5" fillId="0" borderId="1" xfId="0" applyNumberFormat="1" applyFont="1" applyFill="1" applyBorder="1" applyAlignment="1">
      <alignment vertical="center"/>
    </xf>
    <xf numFmtId="177" fontId="1" fillId="3" borderId="1" xfId="0" applyNumberFormat="1" applyFont="1" applyFill="1" applyBorder="1" applyAlignment="1">
      <alignment vertical="center"/>
    </xf>
    <xf numFmtId="177" fontId="1" fillId="3" borderId="1" xfId="0" applyNumberFormat="1" applyFont="1" applyFill="1" applyBorder="1" applyAlignment="1">
      <alignment horizontal="center" vertical="center"/>
    </xf>
    <xf numFmtId="177" fontId="26" fillId="3"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76" fontId="10" fillId="3" borderId="1" xfId="0" applyNumberFormat="1" applyFont="1" applyFill="1" applyBorder="1" applyAlignment="1">
      <alignment horizontal="center" vertical="center" wrapText="1"/>
    </xf>
    <xf numFmtId="178" fontId="1" fillId="3" borderId="0" xfId="0" applyNumberFormat="1" applyFont="1" applyFill="1" applyBorder="1" applyAlignment="1">
      <alignment horizontal="center" vertical="center"/>
    </xf>
    <xf numFmtId="177" fontId="11" fillId="0" borderId="1" xfId="0" applyNumberFormat="1" applyFont="1" applyFill="1" applyBorder="1" applyAlignment="1">
      <alignment vertical="center"/>
    </xf>
    <xf numFmtId="177" fontId="14" fillId="2"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2003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5537"/>
  <sheetViews>
    <sheetView tabSelected="1" zoomScale="80" zoomScaleNormal="80" workbookViewId="0">
      <selection activeCell="G39" sqref="G39"/>
    </sheetView>
  </sheetViews>
  <sheetFormatPr defaultColWidth="9" defaultRowHeight="13.5"/>
  <cols>
    <col min="1" max="1" width="6.125" style="14" customWidth="1"/>
    <col min="2" max="5" width="9" style="15"/>
    <col min="6" max="6" width="11.125" style="15" customWidth="1"/>
    <col min="7" max="7" width="40.25" style="15" customWidth="1"/>
    <col min="8" max="8" width="9" style="15"/>
    <col min="9" max="10" width="9" style="14"/>
    <col min="11" max="11" width="5.375" style="15" customWidth="1"/>
    <col min="12" max="12" width="5.125" style="15" customWidth="1"/>
    <col min="13" max="19" width="5.375" style="15" customWidth="1"/>
    <col min="20" max="21" width="9" style="15"/>
    <col min="22" max="22" width="38" style="15" customWidth="1"/>
    <col min="23" max="16384" width="9" style="16"/>
  </cols>
  <sheetData>
    <row r="1" ht="45.75" customHeight="1" spans="1:22">
      <c r="A1" s="17" t="s">
        <v>0</v>
      </c>
      <c r="B1" s="17"/>
      <c r="C1" s="17"/>
      <c r="D1" s="17"/>
      <c r="E1" s="17"/>
      <c r="F1" s="17"/>
      <c r="G1" s="17"/>
      <c r="H1" s="17"/>
      <c r="I1" s="17"/>
      <c r="J1" s="17"/>
      <c r="K1" s="17"/>
      <c r="L1" s="17"/>
      <c r="M1" s="17"/>
      <c r="N1" s="17"/>
      <c r="O1" s="17"/>
      <c r="P1" s="17"/>
      <c r="Q1" s="17"/>
      <c r="R1" s="17"/>
      <c r="S1" s="17"/>
      <c r="T1" s="17"/>
      <c r="U1" s="17"/>
      <c r="V1" s="17"/>
    </row>
    <row r="2" customHeight="1" spans="1:22">
      <c r="A2" s="18" t="s">
        <v>1</v>
      </c>
      <c r="B2" s="18" t="s">
        <v>2</v>
      </c>
      <c r="C2" s="18" t="s">
        <v>3</v>
      </c>
      <c r="D2" s="18" t="s">
        <v>4</v>
      </c>
      <c r="E2" s="18" t="s">
        <v>5</v>
      </c>
      <c r="F2" s="18" t="s">
        <v>6</v>
      </c>
      <c r="G2" s="18" t="s">
        <v>7</v>
      </c>
      <c r="H2" s="18" t="s">
        <v>8</v>
      </c>
      <c r="I2" s="18" t="s">
        <v>9</v>
      </c>
      <c r="J2" s="18"/>
      <c r="K2" s="18"/>
      <c r="L2" s="18"/>
      <c r="M2" s="18"/>
      <c r="N2" s="18"/>
      <c r="O2" s="18"/>
      <c r="P2" s="18"/>
      <c r="Q2" s="18"/>
      <c r="R2" s="18" t="s">
        <v>10</v>
      </c>
      <c r="S2" s="18" t="s">
        <v>11</v>
      </c>
      <c r="T2" s="18" t="s">
        <v>12</v>
      </c>
      <c r="U2" s="18" t="s">
        <v>13</v>
      </c>
      <c r="V2" s="18" t="s">
        <v>14</v>
      </c>
    </row>
    <row r="3" spans="1:22">
      <c r="A3" s="18"/>
      <c r="B3" s="18"/>
      <c r="C3" s="18"/>
      <c r="D3" s="18"/>
      <c r="E3" s="18"/>
      <c r="F3" s="18"/>
      <c r="G3" s="18"/>
      <c r="H3" s="18"/>
      <c r="I3" s="18" t="s">
        <v>15</v>
      </c>
      <c r="J3" s="86" t="s">
        <v>16</v>
      </c>
      <c r="K3" s="86"/>
      <c r="L3" s="86"/>
      <c r="M3" s="86"/>
      <c r="N3" s="86"/>
      <c r="O3" s="18" t="s">
        <v>17</v>
      </c>
      <c r="P3" s="18" t="s">
        <v>18</v>
      </c>
      <c r="Q3" s="18" t="s">
        <v>19</v>
      </c>
      <c r="R3" s="18"/>
      <c r="S3" s="18"/>
      <c r="T3" s="18"/>
      <c r="U3" s="18"/>
      <c r="V3" s="18"/>
    </row>
    <row r="4" ht="49.5" customHeight="1" spans="1:22">
      <c r="A4" s="18"/>
      <c r="B4" s="18"/>
      <c r="C4" s="18"/>
      <c r="D4" s="18"/>
      <c r="E4" s="18"/>
      <c r="F4" s="18"/>
      <c r="G4" s="18"/>
      <c r="H4" s="18"/>
      <c r="I4" s="18"/>
      <c r="J4" s="18" t="s">
        <v>20</v>
      </c>
      <c r="K4" s="86" t="s">
        <v>21</v>
      </c>
      <c r="L4" s="86" t="s">
        <v>22</v>
      </c>
      <c r="M4" s="86" t="s">
        <v>23</v>
      </c>
      <c r="N4" s="86" t="s">
        <v>24</v>
      </c>
      <c r="O4" s="18"/>
      <c r="P4" s="18"/>
      <c r="Q4" s="18"/>
      <c r="R4" s="18"/>
      <c r="S4" s="18"/>
      <c r="T4" s="18"/>
      <c r="U4" s="18"/>
      <c r="V4" s="18"/>
    </row>
    <row r="5" ht="25.5" customHeight="1" spans="1:22">
      <c r="A5" s="19" t="s">
        <v>25</v>
      </c>
      <c r="B5" s="20"/>
      <c r="C5" s="20"/>
      <c r="D5" s="20"/>
      <c r="E5" s="20"/>
      <c r="F5" s="20"/>
      <c r="G5" s="21"/>
      <c r="H5" s="18"/>
      <c r="I5" s="18">
        <f>I6+I12+I16+I19+I23+I29+I33+I38+I44++I49+I54+I57+I62+I64</f>
        <v>4006.15</v>
      </c>
      <c r="J5" s="18">
        <f>J6+J12+J16+J19+J23+J29+J33+J38+J44+J49+J54+J57+J62+J64</f>
        <v>3821.2</v>
      </c>
      <c r="K5" s="18">
        <f>K6+K12+K16+K19+K23+K29+K33+K38+K44+K49+K54+K57+K62+K64</f>
        <v>746</v>
      </c>
      <c r="L5" s="18">
        <f>L6+L12+L16+L19+L23+L29+L33+L38+L44+L49+L54+L57+L62+L64</f>
        <v>2725.2</v>
      </c>
      <c r="M5" s="18">
        <f>M6+M12+M16+M19+M23+M29+M33+M38+M44+M49+M54+M57+M64+M62</f>
        <v>200</v>
      </c>
      <c r="N5" s="18">
        <f>N6+N12+N16+N19+N23+N29+N33+N38+N44+N49+N54+N57+N64+N62</f>
        <v>150</v>
      </c>
      <c r="O5" s="18">
        <f>O6+O12+O16+O19+O23+O29+O33+O38+O44+O49+O54+O57+O64+O62</f>
        <v>9</v>
      </c>
      <c r="P5" s="18">
        <f>P6+P12+P16+P19+P23+P29+P33+P38+P44+P49+P54+P57+P64+P62</f>
        <v>0</v>
      </c>
      <c r="Q5" s="18">
        <f>Q6+Q12+Q16+Q19+Q23+Q29+Q33+Q38+Q44+Q49+Q54+Q57+Q64+Q62</f>
        <v>176</v>
      </c>
      <c r="R5" s="18"/>
      <c r="S5" s="18"/>
      <c r="T5" s="18"/>
      <c r="U5" s="18"/>
      <c r="V5" s="18"/>
    </row>
    <row r="6" ht="27" customHeight="1" spans="1:22">
      <c r="A6" s="19" t="s">
        <v>26</v>
      </c>
      <c r="B6" s="20"/>
      <c r="C6" s="20"/>
      <c r="D6" s="20"/>
      <c r="E6" s="20"/>
      <c r="F6" s="20"/>
      <c r="G6" s="21"/>
      <c r="H6" s="18"/>
      <c r="I6" s="18">
        <f t="shared" ref="I6:Q6" si="0">I7+I8+I9+I10+I11</f>
        <v>350</v>
      </c>
      <c r="J6" s="18">
        <f t="shared" si="0"/>
        <v>350</v>
      </c>
      <c r="K6" s="18">
        <f t="shared" si="0"/>
        <v>0</v>
      </c>
      <c r="L6" s="18">
        <f t="shared" si="0"/>
        <v>200</v>
      </c>
      <c r="M6" s="18">
        <f t="shared" si="0"/>
        <v>100</v>
      </c>
      <c r="N6" s="18">
        <f t="shared" si="0"/>
        <v>50</v>
      </c>
      <c r="O6" s="18">
        <f t="shared" si="0"/>
        <v>0</v>
      </c>
      <c r="P6" s="18">
        <f t="shared" si="0"/>
        <v>0</v>
      </c>
      <c r="Q6" s="18">
        <f t="shared" si="0"/>
        <v>0</v>
      </c>
      <c r="R6" s="18"/>
      <c r="S6" s="18"/>
      <c r="T6" s="18"/>
      <c r="U6" s="18"/>
      <c r="V6" s="18"/>
    </row>
    <row r="7" ht="36" spans="1:22">
      <c r="A7" s="22">
        <v>1</v>
      </c>
      <c r="B7" s="23" t="s">
        <v>26</v>
      </c>
      <c r="C7" s="23" t="s">
        <v>27</v>
      </c>
      <c r="D7" s="23" t="s">
        <v>28</v>
      </c>
      <c r="E7" s="23" t="s">
        <v>29</v>
      </c>
      <c r="F7" s="23" t="s">
        <v>30</v>
      </c>
      <c r="G7" s="23" t="s">
        <v>31</v>
      </c>
      <c r="H7" s="23">
        <v>2023</v>
      </c>
      <c r="I7" s="87">
        <v>60</v>
      </c>
      <c r="J7" s="87">
        <v>60</v>
      </c>
      <c r="K7" s="23"/>
      <c r="L7" s="23">
        <v>60</v>
      </c>
      <c r="M7" s="23"/>
      <c r="N7" s="23"/>
      <c r="O7" s="23"/>
      <c r="P7" s="23"/>
      <c r="Q7" s="23"/>
      <c r="R7" s="32"/>
      <c r="S7" s="23"/>
      <c r="T7" s="23" t="s">
        <v>32</v>
      </c>
      <c r="U7" s="23" t="s">
        <v>33</v>
      </c>
      <c r="V7" s="23" t="s">
        <v>34</v>
      </c>
    </row>
    <row r="8" ht="48" spans="1:22">
      <c r="A8" s="22">
        <v>2</v>
      </c>
      <c r="B8" s="23" t="s">
        <v>26</v>
      </c>
      <c r="C8" s="23" t="s">
        <v>27</v>
      </c>
      <c r="D8" s="23" t="s">
        <v>28</v>
      </c>
      <c r="E8" s="23" t="s">
        <v>29</v>
      </c>
      <c r="F8" s="23" t="s">
        <v>35</v>
      </c>
      <c r="G8" s="23" t="s">
        <v>36</v>
      </c>
      <c r="H8" s="23">
        <v>2023</v>
      </c>
      <c r="I8" s="87">
        <v>100</v>
      </c>
      <c r="J8" s="87">
        <v>100</v>
      </c>
      <c r="K8" s="23"/>
      <c r="L8" s="23"/>
      <c r="M8" s="23">
        <v>100</v>
      </c>
      <c r="N8" s="23"/>
      <c r="O8" s="23"/>
      <c r="P8" s="23"/>
      <c r="Q8" s="23"/>
      <c r="R8" s="32"/>
      <c r="S8" s="23"/>
      <c r="T8" s="23" t="s">
        <v>32</v>
      </c>
      <c r="U8" s="23" t="s">
        <v>33</v>
      </c>
      <c r="V8" s="23" t="s">
        <v>37</v>
      </c>
    </row>
    <row r="9" ht="36" spans="1:22">
      <c r="A9" s="22">
        <v>3</v>
      </c>
      <c r="B9" s="23" t="s">
        <v>26</v>
      </c>
      <c r="C9" s="23" t="s">
        <v>27</v>
      </c>
      <c r="D9" s="23" t="s">
        <v>28</v>
      </c>
      <c r="E9" s="23" t="s">
        <v>38</v>
      </c>
      <c r="F9" s="23" t="s">
        <v>39</v>
      </c>
      <c r="G9" s="23" t="s">
        <v>40</v>
      </c>
      <c r="H9" s="23">
        <v>2023</v>
      </c>
      <c r="I9" s="88">
        <v>50</v>
      </c>
      <c r="J9" s="88">
        <v>50</v>
      </c>
      <c r="K9" s="23"/>
      <c r="L9" s="23"/>
      <c r="M9" s="23"/>
      <c r="N9" s="23">
        <v>50</v>
      </c>
      <c r="O9" s="23"/>
      <c r="P9" s="23"/>
      <c r="Q9" s="23"/>
      <c r="R9" s="32"/>
      <c r="S9" s="23"/>
      <c r="T9" s="31" t="s">
        <v>41</v>
      </c>
      <c r="U9" s="23" t="s">
        <v>33</v>
      </c>
      <c r="V9" s="23" t="s">
        <v>37</v>
      </c>
    </row>
    <row r="10" ht="36" spans="1:22">
      <c r="A10" s="22">
        <v>4</v>
      </c>
      <c r="B10" s="23" t="s">
        <v>26</v>
      </c>
      <c r="C10" s="23" t="s">
        <v>27</v>
      </c>
      <c r="D10" s="23" t="s">
        <v>28</v>
      </c>
      <c r="E10" s="23" t="s">
        <v>38</v>
      </c>
      <c r="F10" s="23" t="s">
        <v>42</v>
      </c>
      <c r="G10" s="23" t="s">
        <v>43</v>
      </c>
      <c r="H10" s="23">
        <v>2023</v>
      </c>
      <c r="I10" s="87">
        <v>40</v>
      </c>
      <c r="J10" s="87">
        <v>40</v>
      </c>
      <c r="K10" s="23"/>
      <c r="L10" s="23">
        <v>40</v>
      </c>
      <c r="M10" s="23"/>
      <c r="N10" s="23"/>
      <c r="O10" s="23"/>
      <c r="P10" s="23"/>
      <c r="Q10" s="23"/>
      <c r="R10" s="32"/>
      <c r="S10" s="23"/>
      <c r="T10" s="31" t="s">
        <v>44</v>
      </c>
      <c r="U10" s="23" t="s">
        <v>33</v>
      </c>
      <c r="V10" s="23" t="s">
        <v>37</v>
      </c>
    </row>
    <row r="11" s="6" customFormat="1" ht="60" spans="1:22">
      <c r="A11" s="24">
        <v>5</v>
      </c>
      <c r="B11" s="25" t="s">
        <v>26</v>
      </c>
      <c r="C11" s="25" t="s">
        <v>27</v>
      </c>
      <c r="D11" s="25" t="s">
        <v>28</v>
      </c>
      <c r="E11" s="25" t="s">
        <v>38</v>
      </c>
      <c r="F11" s="26" t="s">
        <v>45</v>
      </c>
      <c r="G11" s="26" t="s">
        <v>46</v>
      </c>
      <c r="H11" s="25">
        <v>2023</v>
      </c>
      <c r="I11" s="89">
        <v>100</v>
      </c>
      <c r="J11" s="89">
        <v>100</v>
      </c>
      <c r="K11" s="25"/>
      <c r="L11" s="25">
        <v>100</v>
      </c>
      <c r="M11" s="26"/>
      <c r="N11" s="25"/>
      <c r="O11" s="25"/>
      <c r="P11" s="25"/>
      <c r="Q11" s="25"/>
      <c r="R11" s="119"/>
      <c r="S11" s="25"/>
      <c r="T11" s="25" t="s">
        <v>41</v>
      </c>
      <c r="U11" s="25" t="s">
        <v>33</v>
      </c>
      <c r="V11" s="25" t="s">
        <v>37</v>
      </c>
    </row>
    <row r="12" ht="27.75" customHeight="1" spans="1:22">
      <c r="A12" s="27" t="s">
        <v>47</v>
      </c>
      <c r="B12" s="28"/>
      <c r="C12" s="28"/>
      <c r="D12" s="28"/>
      <c r="E12" s="28"/>
      <c r="F12" s="28"/>
      <c r="G12" s="29"/>
      <c r="H12" s="30"/>
      <c r="I12" s="88">
        <f t="shared" ref="I12:Q12" si="1">I13+I14+I15</f>
        <v>311</v>
      </c>
      <c r="J12" s="88">
        <f t="shared" si="1"/>
        <v>311</v>
      </c>
      <c r="K12" s="88">
        <f t="shared" si="1"/>
        <v>0</v>
      </c>
      <c r="L12" s="88">
        <f t="shared" si="1"/>
        <v>311</v>
      </c>
      <c r="M12" s="88">
        <f t="shared" si="1"/>
        <v>0</v>
      </c>
      <c r="N12" s="88">
        <f t="shared" si="1"/>
        <v>0</v>
      </c>
      <c r="O12" s="88">
        <f t="shared" si="1"/>
        <v>0</v>
      </c>
      <c r="P12" s="88">
        <f t="shared" si="1"/>
        <v>0</v>
      </c>
      <c r="Q12" s="88">
        <f t="shared" si="1"/>
        <v>0</v>
      </c>
      <c r="R12" s="120"/>
      <c r="S12" s="30"/>
      <c r="T12" s="43"/>
      <c r="U12" s="30"/>
      <c r="V12" s="30"/>
    </row>
    <row r="13" ht="48" spans="1:22">
      <c r="A13" s="22">
        <v>6</v>
      </c>
      <c r="B13" s="31" t="s">
        <v>47</v>
      </c>
      <c r="C13" s="31" t="s">
        <v>48</v>
      </c>
      <c r="D13" s="23" t="s">
        <v>28</v>
      </c>
      <c r="E13" s="23" t="s">
        <v>38</v>
      </c>
      <c r="F13" s="23" t="s">
        <v>49</v>
      </c>
      <c r="G13" s="31" t="s">
        <v>50</v>
      </c>
      <c r="H13" s="32">
        <v>2023</v>
      </c>
      <c r="I13" s="90">
        <v>81</v>
      </c>
      <c r="J13" s="90">
        <v>81</v>
      </c>
      <c r="K13" s="31"/>
      <c r="L13" s="31">
        <v>81</v>
      </c>
      <c r="M13" s="31"/>
      <c r="N13" s="31"/>
      <c r="O13" s="31"/>
      <c r="P13" s="31"/>
      <c r="Q13" s="31"/>
      <c r="R13" s="32"/>
      <c r="S13" s="31"/>
      <c r="T13" s="31" t="s">
        <v>41</v>
      </c>
      <c r="U13" s="31" t="s">
        <v>33</v>
      </c>
      <c r="V13" s="23" t="s">
        <v>51</v>
      </c>
    </row>
    <row r="14" ht="36" spans="1:22">
      <c r="A14" s="22">
        <v>7</v>
      </c>
      <c r="B14" s="31" t="s">
        <v>47</v>
      </c>
      <c r="C14" s="31" t="s">
        <v>52</v>
      </c>
      <c r="D14" s="23" t="s">
        <v>28</v>
      </c>
      <c r="E14" s="31" t="s">
        <v>53</v>
      </c>
      <c r="F14" s="33" t="s">
        <v>54</v>
      </c>
      <c r="G14" s="33" t="s">
        <v>55</v>
      </c>
      <c r="H14" s="34">
        <v>2023</v>
      </c>
      <c r="I14" s="88">
        <v>100</v>
      </c>
      <c r="J14" s="88">
        <v>100</v>
      </c>
      <c r="K14" s="35"/>
      <c r="L14" s="35">
        <v>100</v>
      </c>
      <c r="M14" s="35"/>
      <c r="N14" s="91"/>
      <c r="O14" s="91"/>
      <c r="P14" s="31"/>
      <c r="Q14" s="31"/>
      <c r="R14" s="32"/>
      <c r="S14" s="31"/>
      <c r="T14" s="33" t="s">
        <v>32</v>
      </c>
      <c r="U14" s="33" t="s">
        <v>33</v>
      </c>
      <c r="V14" s="121" t="s">
        <v>56</v>
      </c>
    </row>
    <row r="15" s="7" customFormat="1" ht="60" spans="1:22">
      <c r="A15" s="22">
        <v>8</v>
      </c>
      <c r="B15" s="35" t="s">
        <v>47</v>
      </c>
      <c r="C15" s="36" t="s">
        <v>52</v>
      </c>
      <c r="D15" s="36" t="s">
        <v>57</v>
      </c>
      <c r="E15" s="37" t="s">
        <v>58</v>
      </c>
      <c r="F15" s="36" t="s">
        <v>59</v>
      </c>
      <c r="G15" s="36" t="s">
        <v>60</v>
      </c>
      <c r="H15" s="34">
        <v>2023</v>
      </c>
      <c r="I15" s="88">
        <v>130</v>
      </c>
      <c r="J15" s="88">
        <v>130</v>
      </c>
      <c r="K15" s="35"/>
      <c r="L15" s="35">
        <v>130</v>
      </c>
      <c r="M15" s="33"/>
      <c r="N15" s="33"/>
      <c r="O15" s="42"/>
      <c r="P15" s="42"/>
      <c r="Q15" s="42"/>
      <c r="R15" s="122"/>
      <c r="S15" s="42"/>
      <c r="T15" s="37" t="s">
        <v>61</v>
      </c>
      <c r="U15" s="37" t="s">
        <v>33</v>
      </c>
      <c r="V15" s="123" t="s">
        <v>62</v>
      </c>
    </row>
    <row r="16" ht="23.25" customHeight="1" spans="1:22">
      <c r="A16" s="27" t="s">
        <v>63</v>
      </c>
      <c r="B16" s="28"/>
      <c r="C16" s="28"/>
      <c r="D16" s="28"/>
      <c r="E16" s="28"/>
      <c r="F16" s="28"/>
      <c r="G16" s="29"/>
      <c r="H16" s="34"/>
      <c r="I16" s="88">
        <f t="shared" ref="I16:Q16" si="2">I17+I18</f>
        <v>392</v>
      </c>
      <c r="J16" s="88">
        <f t="shared" si="2"/>
        <v>382</v>
      </c>
      <c r="K16" s="88">
        <f t="shared" si="2"/>
        <v>170</v>
      </c>
      <c r="L16" s="88">
        <f t="shared" si="2"/>
        <v>212</v>
      </c>
      <c r="M16" s="88">
        <f t="shared" si="2"/>
        <v>0</v>
      </c>
      <c r="N16" s="88">
        <f t="shared" si="2"/>
        <v>0</v>
      </c>
      <c r="O16" s="88">
        <f t="shared" si="2"/>
        <v>0</v>
      </c>
      <c r="P16" s="88">
        <f t="shared" si="2"/>
        <v>0</v>
      </c>
      <c r="Q16" s="88">
        <f t="shared" si="2"/>
        <v>10</v>
      </c>
      <c r="R16" s="124"/>
      <c r="S16" s="63"/>
      <c r="T16" s="125"/>
      <c r="U16" s="125"/>
      <c r="V16" s="126"/>
    </row>
    <row r="17" ht="48" spans="1:22">
      <c r="A17" s="38">
        <v>9</v>
      </c>
      <c r="B17" s="39" t="s">
        <v>63</v>
      </c>
      <c r="C17" s="39" t="s">
        <v>64</v>
      </c>
      <c r="D17" s="39" t="s">
        <v>28</v>
      </c>
      <c r="E17" s="39" t="s">
        <v>38</v>
      </c>
      <c r="F17" s="39" t="s">
        <v>65</v>
      </c>
      <c r="G17" s="40" t="s">
        <v>66</v>
      </c>
      <c r="H17" s="39">
        <v>2023</v>
      </c>
      <c r="I17" s="92">
        <v>212</v>
      </c>
      <c r="J17" s="92">
        <v>212</v>
      </c>
      <c r="K17" s="39"/>
      <c r="L17" s="39">
        <v>212</v>
      </c>
      <c r="M17" s="39"/>
      <c r="N17" s="39"/>
      <c r="O17" s="39"/>
      <c r="P17" s="39"/>
      <c r="Q17" s="39"/>
      <c r="R17" s="39"/>
      <c r="S17" s="39"/>
      <c r="T17" s="39" t="s">
        <v>44</v>
      </c>
      <c r="U17" s="39" t="s">
        <v>33</v>
      </c>
      <c r="V17" s="127" t="s">
        <v>67</v>
      </c>
    </row>
    <row r="18" s="8" customFormat="1" ht="60" spans="1:22">
      <c r="A18" s="22">
        <v>10</v>
      </c>
      <c r="B18" s="23" t="s">
        <v>63</v>
      </c>
      <c r="C18" s="23" t="s">
        <v>68</v>
      </c>
      <c r="D18" s="23" t="s">
        <v>28</v>
      </c>
      <c r="E18" s="23" t="s">
        <v>38</v>
      </c>
      <c r="F18" s="23" t="s">
        <v>69</v>
      </c>
      <c r="G18" s="23" t="s">
        <v>70</v>
      </c>
      <c r="H18" s="23">
        <v>2023</v>
      </c>
      <c r="I18" s="87">
        <v>180</v>
      </c>
      <c r="J18" s="87">
        <v>170</v>
      </c>
      <c r="K18" s="23">
        <v>170</v>
      </c>
      <c r="L18" s="23"/>
      <c r="M18" s="23"/>
      <c r="N18" s="23"/>
      <c r="O18" s="23"/>
      <c r="P18" s="23"/>
      <c r="Q18" s="23">
        <v>10</v>
      </c>
      <c r="R18" s="23"/>
      <c r="S18" s="23"/>
      <c r="T18" s="23" t="s">
        <v>32</v>
      </c>
      <c r="U18" s="23" t="s">
        <v>33</v>
      </c>
      <c r="V18" s="23" t="s">
        <v>71</v>
      </c>
    </row>
    <row r="19" s="8" customFormat="1" ht="27" customHeight="1" spans="1:22">
      <c r="A19" s="27" t="s">
        <v>72</v>
      </c>
      <c r="B19" s="28"/>
      <c r="C19" s="28"/>
      <c r="D19" s="28"/>
      <c r="E19" s="28"/>
      <c r="F19" s="28"/>
      <c r="G19" s="29"/>
      <c r="H19" s="41"/>
      <c r="I19" s="87">
        <f t="shared" ref="I19:Q19" si="3">I20+I21+I22</f>
        <v>190</v>
      </c>
      <c r="J19" s="87">
        <f t="shared" si="3"/>
        <v>190</v>
      </c>
      <c r="K19" s="87">
        <f t="shared" si="3"/>
        <v>0</v>
      </c>
      <c r="L19" s="87">
        <f t="shared" si="3"/>
        <v>190</v>
      </c>
      <c r="M19" s="87">
        <f t="shared" si="3"/>
        <v>0</v>
      </c>
      <c r="N19" s="87">
        <f t="shared" si="3"/>
        <v>0</v>
      </c>
      <c r="O19" s="87">
        <f t="shared" si="3"/>
        <v>0</v>
      </c>
      <c r="P19" s="87">
        <f t="shared" si="3"/>
        <v>0</v>
      </c>
      <c r="Q19" s="87">
        <f t="shared" si="3"/>
        <v>0</v>
      </c>
      <c r="R19" s="41"/>
      <c r="S19" s="41"/>
      <c r="T19" s="41"/>
      <c r="U19" s="41"/>
      <c r="V19" s="41"/>
    </row>
    <row r="20" ht="48" spans="1:22">
      <c r="A20" s="22">
        <v>11</v>
      </c>
      <c r="B20" s="31" t="s">
        <v>72</v>
      </c>
      <c r="C20" s="31" t="s">
        <v>73</v>
      </c>
      <c r="D20" s="31" t="s">
        <v>28</v>
      </c>
      <c r="E20" s="31" t="s">
        <v>29</v>
      </c>
      <c r="F20" s="42" t="s">
        <v>74</v>
      </c>
      <c r="G20" s="31" t="s">
        <v>75</v>
      </c>
      <c r="H20" s="31">
        <v>2023</v>
      </c>
      <c r="I20" s="90">
        <v>50</v>
      </c>
      <c r="J20" s="90">
        <v>50</v>
      </c>
      <c r="K20" s="31"/>
      <c r="L20" s="23">
        <v>50</v>
      </c>
      <c r="M20" s="23"/>
      <c r="N20" s="23"/>
      <c r="O20" s="23"/>
      <c r="P20" s="23"/>
      <c r="Q20" s="23"/>
      <c r="R20" s="23"/>
      <c r="S20" s="23"/>
      <c r="T20" s="23" t="s">
        <v>32</v>
      </c>
      <c r="U20" s="23" t="s">
        <v>33</v>
      </c>
      <c r="V20" s="31" t="s">
        <v>76</v>
      </c>
    </row>
    <row r="21" s="9" customFormat="1" ht="48" spans="1:22">
      <c r="A21" s="22">
        <v>12</v>
      </c>
      <c r="B21" s="31" t="s">
        <v>72</v>
      </c>
      <c r="C21" s="31" t="s">
        <v>77</v>
      </c>
      <c r="D21" s="31" t="s">
        <v>57</v>
      </c>
      <c r="E21" s="31" t="s">
        <v>78</v>
      </c>
      <c r="F21" s="31" t="s">
        <v>79</v>
      </c>
      <c r="G21" s="31" t="s">
        <v>80</v>
      </c>
      <c r="H21" s="31">
        <v>2023</v>
      </c>
      <c r="I21" s="90">
        <v>100</v>
      </c>
      <c r="J21" s="90">
        <v>100</v>
      </c>
      <c r="K21" s="23"/>
      <c r="L21" s="23">
        <v>100</v>
      </c>
      <c r="M21" s="23"/>
      <c r="N21" s="23"/>
      <c r="O21" s="23"/>
      <c r="P21" s="23"/>
      <c r="Q21" s="23"/>
      <c r="R21" s="23"/>
      <c r="S21" s="23"/>
      <c r="T21" s="23" t="s">
        <v>32</v>
      </c>
      <c r="U21" s="23" t="s">
        <v>33</v>
      </c>
      <c r="V21" s="31" t="s">
        <v>81</v>
      </c>
    </row>
    <row r="22" ht="48" spans="1:22">
      <c r="A22" s="22">
        <v>13</v>
      </c>
      <c r="B22" s="31" t="s">
        <v>72</v>
      </c>
      <c r="C22" s="31" t="s">
        <v>73</v>
      </c>
      <c r="D22" s="31" t="s">
        <v>28</v>
      </c>
      <c r="E22" s="31" t="s">
        <v>38</v>
      </c>
      <c r="F22" s="31" t="s">
        <v>82</v>
      </c>
      <c r="G22" s="31" t="s">
        <v>83</v>
      </c>
      <c r="H22" s="31">
        <v>2023</v>
      </c>
      <c r="I22" s="90">
        <v>40</v>
      </c>
      <c r="J22" s="90">
        <v>40</v>
      </c>
      <c r="K22" s="23"/>
      <c r="L22" s="23">
        <v>40</v>
      </c>
      <c r="M22" s="23"/>
      <c r="N22" s="23"/>
      <c r="O22" s="23"/>
      <c r="P22" s="23"/>
      <c r="Q22" s="23"/>
      <c r="R22" s="23"/>
      <c r="S22" s="23"/>
      <c r="T22" s="23" t="s">
        <v>84</v>
      </c>
      <c r="U22" s="23" t="s">
        <v>33</v>
      </c>
      <c r="V22" s="31" t="s">
        <v>85</v>
      </c>
    </row>
    <row r="23" ht="36" customHeight="1" spans="1:22">
      <c r="A23" s="27" t="s">
        <v>86</v>
      </c>
      <c r="B23" s="28"/>
      <c r="C23" s="28"/>
      <c r="D23" s="28"/>
      <c r="E23" s="28"/>
      <c r="F23" s="28"/>
      <c r="G23" s="29"/>
      <c r="H23" s="43"/>
      <c r="I23" s="93">
        <f t="shared" ref="I23:Q23" si="4">I24+I25+I26+I27+I28</f>
        <v>258</v>
      </c>
      <c r="J23" s="93">
        <f t="shared" si="4"/>
        <v>258</v>
      </c>
      <c r="K23" s="93">
        <f t="shared" si="4"/>
        <v>0</v>
      </c>
      <c r="L23" s="93">
        <f t="shared" si="4"/>
        <v>258</v>
      </c>
      <c r="M23" s="93">
        <f t="shared" si="4"/>
        <v>0</v>
      </c>
      <c r="N23" s="93">
        <f t="shared" si="4"/>
        <v>0</v>
      </c>
      <c r="O23" s="93">
        <f t="shared" si="4"/>
        <v>0</v>
      </c>
      <c r="P23" s="93">
        <f t="shared" si="4"/>
        <v>0</v>
      </c>
      <c r="Q23" s="93">
        <f t="shared" si="4"/>
        <v>0</v>
      </c>
      <c r="R23" s="23"/>
      <c r="S23" s="30"/>
      <c r="T23" s="30"/>
      <c r="U23" s="30"/>
      <c r="V23" s="43"/>
    </row>
    <row r="24" ht="60" spans="1:22">
      <c r="A24" s="22">
        <v>14</v>
      </c>
      <c r="B24" s="44" t="s">
        <v>86</v>
      </c>
      <c r="C24" s="45" t="s">
        <v>87</v>
      </c>
      <c r="D24" s="31" t="s">
        <v>28</v>
      </c>
      <c r="E24" s="46" t="s">
        <v>38</v>
      </c>
      <c r="F24" s="46" t="s">
        <v>88</v>
      </c>
      <c r="G24" s="46" t="s">
        <v>89</v>
      </c>
      <c r="H24" s="47">
        <v>2023</v>
      </c>
      <c r="I24" s="94">
        <v>30</v>
      </c>
      <c r="J24" s="94">
        <v>30</v>
      </c>
      <c r="K24" s="23"/>
      <c r="L24" s="23">
        <v>30</v>
      </c>
      <c r="M24" s="23"/>
      <c r="N24" s="23"/>
      <c r="O24" s="23"/>
      <c r="P24" s="23"/>
      <c r="Q24" s="23"/>
      <c r="R24" s="23"/>
      <c r="S24" s="23"/>
      <c r="T24" s="23" t="s">
        <v>90</v>
      </c>
      <c r="U24" s="23" t="s">
        <v>33</v>
      </c>
      <c r="V24" s="128" t="s">
        <v>91</v>
      </c>
    </row>
    <row r="25" s="6" customFormat="1" ht="48" spans="1:22">
      <c r="A25" s="24">
        <v>15</v>
      </c>
      <c r="B25" s="25" t="s">
        <v>86</v>
      </c>
      <c r="C25" s="48" t="s">
        <v>87</v>
      </c>
      <c r="D25" s="25" t="s">
        <v>28</v>
      </c>
      <c r="E25" s="49" t="s">
        <v>38</v>
      </c>
      <c r="F25" s="50" t="s">
        <v>92</v>
      </c>
      <c r="G25" s="50" t="s">
        <v>93</v>
      </c>
      <c r="H25" s="51">
        <v>2023</v>
      </c>
      <c r="I25" s="95">
        <v>120</v>
      </c>
      <c r="J25" s="95">
        <v>120</v>
      </c>
      <c r="K25" s="25"/>
      <c r="L25" s="25">
        <v>120</v>
      </c>
      <c r="M25" s="25"/>
      <c r="N25" s="25"/>
      <c r="O25" s="25"/>
      <c r="P25" s="25"/>
      <c r="Q25" s="25"/>
      <c r="R25" s="25"/>
      <c r="S25" s="25"/>
      <c r="T25" s="60" t="s">
        <v>94</v>
      </c>
      <c r="U25" s="25" t="s">
        <v>33</v>
      </c>
      <c r="V25" s="50" t="s">
        <v>95</v>
      </c>
    </row>
    <row r="26" s="6" customFormat="1" ht="48" spans="1:22">
      <c r="A26" s="24">
        <v>16</v>
      </c>
      <c r="B26" s="25" t="s">
        <v>86</v>
      </c>
      <c r="C26" s="52" t="s">
        <v>96</v>
      </c>
      <c r="D26" s="25" t="s">
        <v>28</v>
      </c>
      <c r="E26" s="49" t="s">
        <v>38</v>
      </c>
      <c r="F26" s="53" t="s">
        <v>97</v>
      </c>
      <c r="G26" s="53" t="s">
        <v>98</v>
      </c>
      <c r="H26" s="25">
        <v>2023</v>
      </c>
      <c r="I26" s="95">
        <v>20</v>
      </c>
      <c r="J26" s="95">
        <v>20</v>
      </c>
      <c r="K26" s="25"/>
      <c r="L26" s="25">
        <v>20</v>
      </c>
      <c r="M26" s="25"/>
      <c r="N26" s="25"/>
      <c r="O26" s="25"/>
      <c r="P26" s="25"/>
      <c r="Q26" s="25"/>
      <c r="R26" s="25"/>
      <c r="S26" s="25"/>
      <c r="T26" s="60" t="s">
        <v>94</v>
      </c>
      <c r="U26" s="25" t="s">
        <v>33</v>
      </c>
      <c r="V26" s="52" t="s">
        <v>99</v>
      </c>
    </row>
    <row r="27" s="6" customFormat="1" ht="60" spans="1:22">
      <c r="A27" s="24">
        <v>17</v>
      </c>
      <c r="B27" s="25" t="s">
        <v>86</v>
      </c>
      <c r="C27" s="52" t="s">
        <v>96</v>
      </c>
      <c r="D27" s="25" t="s">
        <v>28</v>
      </c>
      <c r="E27" s="49" t="s">
        <v>38</v>
      </c>
      <c r="F27" s="53" t="s">
        <v>100</v>
      </c>
      <c r="G27" s="53" t="s">
        <v>101</v>
      </c>
      <c r="H27" s="25">
        <v>2023</v>
      </c>
      <c r="I27" s="95">
        <v>38</v>
      </c>
      <c r="J27" s="95">
        <v>38</v>
      </c>
      <c r="K27" s="25"/>
      <c r="L27" s="25">
        <v>38</v>
      </c>
      <c r="M27" s="25"/>
      <c r="N27" s="25"/>
      <c r="O27" s="25"/>
      <c r="P27" s="25"/>
      <c r="Q27" s="25"/>
      <c r="R27" s="25"/>
      <c r="S27" s="25"/>
      <c r="T27" s="60" t="s">
        <v>94</v>
      </c>
      <c r="U27" s="25" t="s">
        <v>33</v>
      </c>
      <c r="V27" s="52" t="s">
        <v>102</v>
      </c>
    </row>
    <row r="28" ht="36" spans="1:22">
      <c r="A28" s="22">
        <v>18</v>
      </c>
      <c r="B28" s="31" t="s">
        <v>86</v>
      </c>
      <c r="C28" s="31" t="s">
        <v>96</v>
      </c>
      <c r="D28" s="31" t="s">
        <v>28</v>
      </c>
      <c r="E28" s="46" t="s">
        <v>38</v>
      </c>
      <c r="F28" s="31" t="s">
        <v>103</v>
      </c>
      <c r="G28" s="31" t="s">
        <v>104</v>
      </c>
      <c r="H28" s="31">
        <v>2023</v>
      </c>
      <c r="I28" s="87">
        <v>50</v>
      </c>
      <c r="J28" s="87">
        <v>50</v>
      </c>
      <c r="K28" s="23"/>
      <c r="L28" s="23">
        <v>50</v>
      </c>
      <c r="M28" s="23"/>
      <c r="N28" s="23"/>
      <c r="O28" s="23"/>
      <c r="P28" s="23"/>
      <c r="Q28" s="23"/>
      <c r="R28" s="23"/>
      <c r="S28" s="129"/>
      <c r="T28" s="42" t="s">
        <v>44</v>
      </c>
      <c r="U28" s="42" t="s">
        <v>33</v>
      </c>
      <c r="V28" s="31" t="s">
        <v>105</v>
      </c>
    </row>
    <row r="29" ht="36" customHeight="1" spans="1:22">
      <c r="A29" s="27" t="s">
        <v>106</v>
      </c>
      <c r="B29" s="28"/>
      <c r="C29" s="28"/>
      <c r="D29" s="28"/>
      <c r="E29" s="28"/>
      <c r="F29" s="28"/>
      <c r="G29" s="29"/>
      <c r="H29" s="43"/>
      <c r="I29" s="96">
        <f t="shared" ref="I29:Q29" si="5">I30+I31+I32</f>
        <v>249</v>
      </c>
      <c r="J29" s="96">
        <f t="shared" si="5"/>
        <v>240</v>
      </c>
      <c r="K29" s="96">
        <f t="shared" si="5"/>
        <v>0</v>
      </c>
      <c r="L29" s="96">
        <f t="shared" si="5"/>
        <v>240</v>
      </c>
      <c r="M29" s="96">
        <f t="shared" si="5"/>
        <v>0</v>
      </c>
      <c r="N29" s="96">
        <f t="shared" si="5"/>
        <v>0</v>
      </c>
      <c r="O29" s="96">
        <f t="shared" si="5"/>
        <v>9</v>
      </c>
      <c r="P29" s="96">
        <f t="shared" si="5"/>
        <v>0</v>
      </c>
      <c r="Q29" s="96">
        <f t="shared" si="5"/>
        <v>0</v>
      </c>
      <c r="R29" s="30"/>
      <c r="S29" s="130"/>
      <c r="T29" s="63"/>
      <c r="U29" s="63"/>
      <c r="V29" s="43"/>
    </row>
    <row r="30" ht="48" spans="1:22">
      <c r="A30" s="22">
        <v>19</v>
      </c>
      <c r="B30" s="42" t="s">
        <v>106</v>
      </c>
      <c r="C30" s="42" t="s">
        <v>107</v>
      </c>
      <c r="D30" s="42" t="s">
        <v>28</v>
      </c>
      <c r="E30" s="42" t="s">
        <v>38</v>
      </c>
      <c r="F30" s="42" t="s">
        <v>108</v>
      </c>
      <c r="G30" s="54" t="s">
        <v>109</v>
      </c>
      <c r="H30" s="55">
        <v>2023</v>
      </c>
      <c r="I30" s="97">
        <v>100</v>
      </c>
      <c r="J30" s="88">
        <v>100</v>
      </c>
      <c r="K30" s="42"/>
      <c r="L30" s="42">
        <v>100</v>
      </c>
      <c r="M30" s="42"/>
      <c r="N30" s="79"/>
      <c r="O30" s="79"/>
      <c r="P30" s="42"/>
      <c r="Q30" s="79"/>
      <c r="R30" s="79"/>
      <c r="S30" s="23"/>
      <c r="T30" s="42" t="s">
        <v>44</v>
      </c>
      <c r="U30" s="42" t="s">
        <v>33</v>
      </c>
      <c r="V30" s="131" t="s">
        <v>110</v>
      </c>
    </row>
    <row r="31" ht="36" spans="1:22">
      <c r="A31" s="38">
        <v>20</v>
      </c>
      <c r="B31" s="56" t="s">
        <v>106</v>
      </c>
      <c r="C31" s="56" t="s">
        <v>111</v>
      </c>
      <c r="D31" s="56" t="s">
        <v>28</v>
      </c>
      <c r="E31" s="56" t="s">
        <v>38</v>
      </c>
      <c r="F31" s="56" t="s">
        <v>112</v>
      </c>
      <c r="G31" s="57" t="s">
        <v>113</v>
      </c>
      <c r="H31" s="58">
        <v>2023</v>
      </c>
      <c r="I31" s="98">
        <v>89</v>
      </c>
      <c r="J31" s="98">
        <v>80</v>
      </c>
      <c r="K31" s="56"/>
      <c r="L31" s="56">
        <v>80</v>
      </c>
      <c r="M31" s="56"/>
      <c r="N31" s="99"/>
      <c r="O31" s="99">
        <v>9</v>
      </c>
      <c r="P31" s="56"/>
      <c r="Q31" s="99"/>
      <c r="R31" s="99"/>
      <c r="S31" s="132"/>
      <c r="T31" s="39" t="s">
        <v>90</v>
      </c>
      <c r="U31" s="39" t="s">
        <v>33</v>
      </c>
      <c r="V31" s="57" t="s">
        <v>114</v>
      </c>
    </row>
    <row r="32" ht="38.1" customHeight="1" spans="1:22">
      <c r="A32" s="22">
        <v>21</v>
      </c>
      <c r="B32" s="42" t="s">
        <v>106</v>
      </c>
      <c r="C32" s="42" t="s">
        <v>115</v>
      </c>
      <c r="D32" s="42" t="s">
        <v>28</v>
      </c>
      <c r="E32" s="42" t="s">
        <v>38</v>
      </c>
      <c r="F32" s="42" t="s">
        <v>116</v>
      </c>
      <c r="G32" s="54" t="s">
        <v>117</v>
      </c>
      <c r="H32" s="55">
        <v>2023</v>
      </c>
      <c r="I32" s="97">
        <v>60</v>
      </c>
      <c r="J32" s="97">
        <v>60</v>
      </c>
      <c r="K32" s="42"/>
      <c r="L32" s="42">
        <v>60</v>
      </c>
      <c r="M32" s="42"/>
      <c r="N32" s="79"/>
      <c r="O32" s="23"/>
      <c r="P32" s="23"/>
      <c r="Q32" s="23"/>
      <c r="R32" s="23"/>
      <c r="S32" s="42"/>
      <c r="T32" s="42" t="s">
        <v>32</v>
      </c>
      <c r="U32" s="42" t="s">
        <v>33</v>
      </c>
      <c r="V32" s="54" t="s">
        <v>118</v>
      </c>
    </row>
    <row r="33" ht="23.25" customHeight="1" spans="1:22">
      <c r="A33" s="27" t="s">
        <v>119</v>
      </c>
      <c r="B33" s="28"/>
      <c r="C33" s="28"/>
      <c r="D33" s="28"/>
      <c r="E33" s="28"/>
      <c r="F33" s="28"/>
      <c r="G33" s="29"/>
      <c r="H33" s="59"/>
      <c r="I33" s="100">
        <f t="shared" ref="I33:Q33" si="6">I34+I35+I36+I37</f>
        <v>369</v>
      </c>
      <c r="J33" s="100">
        <f t="shared" si="6"/>
        <v>369</v>
      </c>
      <c r="K33" s="100">
        <f t="shared" si="6"/>
        <v>0</v>
      </c>
      <c r="L33" s="100">
        <f t="shared" si="6"/>
        <v>169</v>
      </c>
      <c r="M33" s="100">
        <f t="shared" si="6"/>
        <v>100</v>
      </c>
      <c r="N33" s="100">
        <f t="shared" si="6"/>
        <v>100</v>
      </c>
      <c r="O33" s="100">
        <f t="shared" si="6"/>
        <v>0</v>
      </c>
      <c r="P33" s="100">
        <f t="shared" si="6"/>
        <v>0</v>
      </c>
      <c r="Q33" s="100">
        <f t="shared" si="6"/>
        <v>0</v>
      </c>
      <c r="R33" s="133"/>
      <c r="S33" s="73"/>
      <c r="T33" s="30"/>
      <c r="U33" s="30"/>
      <c r="V33" s="134"/>
    </row>
    <row r="34" ht="51.75" customHeight="1" spans="1:22">
      <c r="A34" s="22">
        <v>22</v>
      </c>
      <c r="B34" s="42" t="s">
        <v>120</v>
      </c>
      <c r="C34" s="42" t="s">
        <v>121</v>
      </c>
      <c r="D34" s="42" t="s">
        <v>28</v>
      </c>
      <c r="E34" s="42" t="s">
        <v>38</v>
      </c>
      <c r="F34" s="42" t="s">
        <v>122</v>
      </c>
      <c r="G34" s="54" t="s">
        <v>123</v>
      </c>
      <c r="H34" s="42">
        <v>2023</v>
      </c>
      <c r="I34" s="88">
        <v>212</v>
      </c>
      <c r="J34" s="88">
        <v>212</v>
      </c>
      <c r="K34" s="101"/>
      <c r="L34" s="88">
        <v>112</v>
      </c>
      <c r="M34" s="101"/>
      <c r="N34" s="88">
        <v>100</v>
      </c>
      <c r="O34" s="42"/>
      <c r="P34" s="42"/>
      <c r="Q34" s="42"/>
      <c r="R34" s="42"/>
      <c r="S34" s="42"/>
      <c r="T34" s="42" t="s">
        <v>44</v>
      </c>
      <c r="U34" s="42" t="s">
        <v>33</v>
      </c>
      <c r="V34" s="135" t="s">
        <v>124</v>
      </c>
    </row>
    <row r="35" s="7" customFormat="1" ht="72" spans="1:22">
      <c r="A35" s="22">
        <v>23</v>
      </c>
      <c r="B35" s="42" t="s">
        <v>120</v>
      </c>
      <c r="C35" s="42" t="s">
        <v>125</v>
      </c>
      <c r="D35" s="42" t="s">
        <v>28</v>
      </c>
      <c r="E35" s="42" t="s">
        <v>38</v>
      </c>
      <c r="F35" s="42" t="s">
        <v>126</v>
      </c>
      <c r="G35" s="54" t="s">
        <v>127</v>
      </c>
      <c r="H35" s="42">
        <v>2023</v>
      </c>
      <c r="I35" s="88">
        <v>29</v>
      </c>
      <c r="J35" s="88">
        <v>29</v>
      </c>
      <c r="K35" s="42"/>
      <c r="L35" s="42">
        <v>29</v>
      </c>
      <c r="M35" s="42"/>
      <c r="N35" s="42"/>
      <c r="O35" s="68"/>
      <c r="P35" s="68"/>
      <c r="Q35" s="68"/>
      <c r="R35" s="68"/>
      <c r="S35" s="23"/>
      <c r="T35" s="42" t="s">
        <v>32</v>
      </c>
      <c r="U35" s="42" t="s">
        <v>33</v>
      </c>
      <c r="V35" s="42" t="s">
        <v>128</v>
      </c>
    </row>
    <row r="36" s="10" customFormat="1" ht="36" spans="1:22">
      <c r="A36" s="24">
        <v>24</v>
      </c>
      <c r="B36" s="60" t="s">
        <v>120</v>
      </c>
      <c r="C36" s="60" t="s">
        <v>129</v>
      </c>
      <c r="D36" s="60" t="s">
        <v>28</v>
      </c>
      <c r="E36" s="60" t="s">
        <v>38</v>
      </c>
      <c r="F36" s="61" t="s">
        <v>130</v>
      </c>
      <c r="G36" s="62" t="s">
        <v>131</v>
      </c>
      <c r="H36" s="60">
        <v>2023</v>
      </c>
      <c r="I36" s="89">
        <v>100</v>
      </c>
      <c r="J36" s="89">
        <v>100</v>
      </c>
      <c r="K36" s="60"/>
      <c r="L36" s="60"/>
      <c r="M36" s="60">
        <v>100</v>
      </c>
      <c r="N36" s="60"/>
      <c r="O36" s="102"/>
      <c r="P36" s="102"/>
      <c r="Q36" s="102"/>
      <c r="R36" s="102"/>
      <c r="S36" s="25"/>
      <c r="T36" s="60" t="s">
        <v>32</v>
      </c>
      <c r="U36" s="60" t="s">
        <v>33</v>
      </c>
      <c r="V36" s="60" t="s">
        <v>132</v>
      </c>
    </row>
    <row r="37" s="8" customFormat="1" ht="48" spans="1:22">
      <c r="A37" s="22">
        <v>25</v>
      </c>
      <c r="B37" s="42" t="s">
        <v>120</v>
      </c>
      <c r="C37" s="42" t="s">
        <v>129</v>
      </c>
      <c r="D37" s="42" t="s">
        <v>28</v>
      </c>
      <c r="E37" s="42" t="s">
        <v>38</v>
      </c>
      <c r="F37" s="42" t="s">
        <v>133</v>
      </c>
      <c r="G37" s="54" t="s">
        <v>134</v>
      </c>
      <c r="H37" s="42">
        <v>2023</v>
      </c>
      <c r="I37" s="88">
        <v>28</v>
      </c>
      <c r="J37" s="88">
        <v>28</v>
      </c>
      <c r="K37" s="42"/>
      <c r="L37" s="42">
        <v>28</v>
      </c>
      <c r="M37" s="42"/>
      <c r="N37" s="42"/>
      <c r="O37" s="23"/>
      <c r="P37" s="23"/>
      <c r="Q37" s="23"/>
      <c r="R37" s="23"/>
      <c r="S37" s="68"/>
      <c r="T37" s="42" t="s">
        <v>32</v>
      </c>
      <c r="U37" s="42" t="s">
        <v>33</v>
      </c>
      <c r="V37" s="75" t="s">
        <v>135</v>
      </c>
    </row>
    <row r="38" s="8" customFormat="1" ht="32.25" customHeight="1" spans="1:22">
      <c r="A38" s="27" t="s">
        <v>136</v>
      </c>
      <c r="B38" s="28"/>
      <c r="C38" s="28"/>
      <c r="D38" s="28"/>
      <c r="E38" s="28"/>
      <c r="F38" s="28"/>
      <c r="G38" s="29"/>
      <c r="H38" s="63"/>
      <c r="I38" s="103">
        <f>I39+I40+I41+I42+I43</f>
        <v>591</v>
      </c>
      <c r="J38" s="103">
        <f t="shared" ref="J38:Q38" si="7">J39+J40+J41+J42+J43</f>
        <v>533</v>
      </c>
      <c r="K38" s="103">
        <f t="shared" si="7"/>
        <v>300</v>
      </c>
      <c r="L38" s="103">
        <v>233</v>
      </c>
      <c r="M38" s="103">
        <f t="shared" si="7"/>
        <v>0</v>
      </c>
      <c r="N38" s="103">
        <v>0</v>
      </c>
      <c r="O38" s="103">
        <f t="shared" si="7"/>
        <v>0</v>
      </c>
      <c r="P38" s="103">
        <f t="shared" si="7"/>
        <v>0</v>
      </c>
      <c r="Q38" s="103">
        <f t="shared" si="7"/>
        <v>58</v>
      </c>
      <c r="R38" s="103"/>
      <c r="S38" s="103"/>
      <c r="T38" s="63"/>
      <c r="U38" s="63"/>
      <c r="V38" s="136"/>
    </row>
    <row r="39" s="10" customFormat="1" ht="60" customHeight="1" spans="1:22">
      <c r="A39" s="24">
        <v>26</v>
      </c>
      <c r="B39" s="60" t="s">
        <v>136</v>
      </c>
      <c r="C39" s="60" t="s">
        <v>137</v>
      </c>
      <c r="D39" s="25" t="s">
        <v>57</v>
      </c>
      <c r="E39" s="25" t="s">
        <v>78</v>
      </c>
      <c r="F39" s="26" t="s">
        <v>138</v>
      </c>
      <c r="G39" s="64" t="s">
        <v>139</v>
      </c>
      <c r="H39" s="60">
        <v>2023</v>
      </c>
      <c r="I39" s="89">
        <v>153</v>
      </c>
      <c r="J39" s="104">
        <v>95</v>
      </c>
      <c r="K39" s="102"/>
      <c r="L39" s="60">
        <v>95</v>
      </c>
      <c r="M39" s="105"/>
      <c r="N39" s="106"/>
      <c r="O39" s="60"/>
      <c r="P39" s="60"/>
      <c r="Q39" s="102">
        <v>58</v>
      </c>
      <c r="R39" s="102"/>
      <c r="S39" s="102"/>
      <c r="T39" s="60" t="s">
        <v>32</v>
      </c>
      <c r="U39" s="60" t="s">
        <v>33</v>
      </c>
      <c r="V39" s="25" t="s">
        <v>140</v>
      </c>
    </row>
    <row r="40" s="8" customFormat="1" ht="36" customHeight="1" spans="1:22">
      <c r="A40" s="22">
        <v>27</v>
      </c>
      <c r="B40" s="42" t="s">
        <v>136</v>
      </c>
      <c r="C40" s="42" t="s">
        <v>141</v>
      </c>
      <c r="D40" s="42" t="s">
        <v>28</v>
      </c>
      <c r="E40" s="42" t="s">
        <v>38</v>
      </c>
      <c r="F40" s="31" t="s">
        <v>142</v>
      </c>
      <c r="G40" s="42" t="s">
        <v>143</v>
      </c>
      <c r="H40" s="42">
        <v>2023</v>
      </c>
      <c r="I40" s="88">
        <v>28</v>
      </c>
      <c r="J40" s="107">
        <v>28</v>
      </c>
      <c r="K40" s="42"/>
      <c r="L40" s="42">
        <v>28</v>
      </c>
      <c r="M40" s="42"/>
      <c r="N40" s="42"/>
      <c r="O40" s="31"/>
      <c r="P40" s="42"/>
      <c r="Q40" s="112"/>
      <c r="R40" s="112"/>
      <c r="S40" s="79"/>
      <c r="T40" s="42" t="s">
        <v>144</v>
      </c>
      <c r="U40" s="42" t="s">
        <v>33</v>
      </c>
      <c r="V40" s="54" t="s">
        <v>145</v>
      </c>
    </row>
    <row r="41" ht="120" spans="1:22">
      <c r="A41" s="22">
        <v>28</v>
      </c>
      <c r="B41" s="42" t="s">
        <v>136</v>
      </c>
      <c r="C41" s="42" t="s">
        <v>146</v>
      </c>
      <c r="D41" s="42" t="s">
        <v>28</v>
      </c>
      <c r="E41" s="42" t="s">
        <v>38</v>
      </c>
      <c r="F41" s="42" t="s">
        <v>147</v>
      </c>
      <c r="G41" s="42" t="s">
        <v>148</v>
      </c>
      <c r="H41" s="42">
        <v>2023</v>
      </c>
      <c r="I41" s="42">
        <v>300</v>
      </c>
      <c r="J41" s="42">
        <v>300</v>
      </c>
      <c r="K41" s="42">
        <v>300</v>
      </c>
      <c r="L41" s="42" t="s">
        <v>149</v>
      </c>
      <c r="M41" s="42"/>
      <c r="N41" s="42" t="s">
        <v>149</v>
      </c>
      <c r="O41" s="42"/>
      <c r="P41" s="42"/>
      <c r="Q41" s="42"/>
      <c r="R41" s="42" t="s">
        <v>150</v>
      </c>
      <c r="S41" s="42"/>
      <c r="T41" s="42" t="s">
        <v>151</v>
      </c>
      <c r="U41" s="42" t="s">
        <v>151</v>
      </c>
      <c r="V41" s="54" t="s">
        <v>152</v>
      </c>
    </row>
    <row r="42" ht="54" spans="1:22">
      <c r="A42" s="38">
        <v>29</v>
      </c>
      <c r="B42" s="56" t="s">
        <v>136</v>
      </c>
      <c r="C42" s="56" t="s">
        <v>153</v>
      </c>
      <c r="D42" s="56" t="s">
        <v>28</v>
      </c>
      <c r="E42" s="56" t="s">
        <v>38</v>
      </c>
      <c r="F42" s="56" t="s">
        <v>154</v>
      </c>
      <c r="G42" s="56" t="s">
        <v>155</v>
      </c>
      <c r="H42" s="56">
        <v>2023</v>
      </c>
      <c r="I42" s="108">
        <v>90</v>
      </c>
      <c r="J42" s="109">
        <v>90</v>
      </c>
      <c r="K42" s="56"/>
      <c r="L42" s="56">
        <v>90</v>
      </c>
      <c r="M42" s="56"/>
      <c r="N42" s="56"/>
      <c r="O42" s="56"/>
      <c r="P42" s="56"/>
      <c r="Q42" s="132"/>
      <c r="R42" s="132"/>
      <c r="S42" s="39"/>
      <c r="T42" s="56" t="s">
        <v>44</v>
      </c>
      <c r="U42" s="56" t="s">
        <v>33</v>
      </c>
      <c r="V42" s="137" t="s">
        <v>156</v>
      </c>
    </row>
    <row r="43" s="8" customFormat="1" ht="48" spans="1:22">
      <c r="A43" s="22">
        <v>30</v>
      </c>
      <c r="B43" s="42" t="s">
        <v>136</v>
      </c>
      <c r="C43" s="42" t="s">
        <v>157</v>
      </c>
      <c r="D43" s="42" t="s">
        <v>28</v>
      </c>
      <c r="E43" s="42" t="s">
        <v>158</v>
      </c>
      <c r="F43" s="42" t="s">
        <v>159</v>
      </c>
      <c r="G43" s="42" t="s">
        <v>160</v>
      </c>
      <c r="H43" s="22">
        <v>2023</v>
      </c>
      <c r="I43" s="42">
        <v>20</v>
      </c>
      <c r="J43" s="42">
        <v>20</v>
      </c>
      <c r="K43" s="42"/>
      <c r="L43" s="42">
        <v>20</v>
      </c>
      <c r="M43" s="42"/>
      <c r="N43" s="42"/>
      <c r="O43" s="22"/>
      <c r="P43" s="42"/>
      <c r="Q43" s="42"/>
      <c r="R43" s="42"/>
      <c r="S43" s="42"/>
      <c r="T43" s="42" t="s">
        <v>144</v>
      </c>
      <c r="U43" s="42" t="s">
        <v>33</v>
      </c>
      <c r="V43" s="22"/>
    </row>
    <row r="44" ht="25.5" customHeight="1" spans="1:22">
      <c r="A44" s="27" t="s">
        <v>161</v>
      </c>
      <c r="B44" s="28"/>
      <c r="C44" s="28"/>
      <c r="D44" s="28"/>
      <c r="E44" s="28"/>
      <c r="F44" s="28"/>
      <c r="G44" s="29"/>
      <c r="H44" s="63"/>
      <c r="I44" s="103">
        <f>I45+I46+I47+I48</f>
        <v>285</v>
      </c>
      <c r="J44" s="103">
        <f t="shared" ref="J44:Q44" si="8">J45+J46+J47+J48</f>
        <v>285</v>
      </c>
      <c r="K44" s="103">
        <f t="shared" si="8"/>
        <v>116</v>
      </c>
      <c r="L44" s="103">
        <f t="shared" si="8"/>
        <v>169</v>
      </c>
      <c r="M44" s="103">
        <f t="shared" si="8"/>
        <v>0</v>
      </c>
      <c r="N44" s="103">
        <f t="shared" si="8"/>
        <v>0</v>
      </c>
      <c r="O44" s="103">
        <f t="shared" si="8"/>
        <v>0</v>
      </c>
      <c r="P44" s="103">
        <f t="shared" si="8"/>
        <v>0</v>
      </c>
      <c r="Q44" s="103">
        <f t="shared" si="8"/>
        <v>0</v>
      </c>
      <c r="R44" s="138"/>
      <c r="S44" s="133"/>
      <c r="T44" s="63"/>
      <c r="U44" s="63"/>
      <c r="V44" s="134"/>
    </row>
    <row r="45" s="11" customFormat="1" ht="60" spans="1:22">
      <c r="A45" s="22">
        <v>31</v>
      </c>
      <c r="B45" s="42" t="s">
        <v>161</v>
      </c>
      <c r="C45" s="42" t="s">
        <v>162</v>
      </c>
      <c r="D45" s="42" t="s">
        <v>28</v>
      </c>
      <c r="E45" s="42" t="s">
        <v>38</v>
      </c>
      <c r="F45" s="42" t="s">
        <v>163</v>
      </c>
      <c r="G45" s="42" t="s">
        <v>164</v>
      </c>
      <c r="H45" s="42">
        <v>2023</v>
      </c>
      <c r="I45" s="88">
        <v>90</v>
      </c>
      <c r="J45" s="88">
        <v>90</v>
      </c>
      <c r="K45" s="42"/>
      <c r="L45" s="42">
        <v>90</v>
      </c>
      <c r="M45" s="42"/>
      <c r="N45" s="79"/>
      <c r="O45" s="79"/>
      <c r="P45" s="42"/>
      <c r="Q45" s="79"/>
      <c r="R45" s="79"/>
      <c r="S45" s="79"/>
      <c r="T45" s="42" t="s">
        <v>144</v>
      </c>
      <c r="U45" s="42" t="s">
        <v>33</v>
      </c>
      <c r="V45" s="54" t="s">
        <v>165</v>
      </c>
    </row>
    <row r="46" s="11" customFormat="1" ht="36" customHeight="1" spans="1:22">
      <c r="A46" s="22">
        <v>32</v>
      </c>
      <c r="B46" s="42" t="s">
        <v>161</v>
      </c>
      <c r="C46" s="42" t="s">
        <v>162</v>
      </c>
      <c r="D46" s="42" t="s">
        <v>28</v>
      </c>
      <c r="E46" s="42" t="s">
        <v>38</v>
      </c>
      <c r="F46" s="42" t="s">
        <v>166</v>
      </c>
      <c r="G46" s="42" t="s">
        <v>167</v>
      </c>
      <c r="H46" s="42">
        <v>2023</v>
      </c>
      <c r="I46" s="88">
        <v>35</v>
      </c>
      <c r="J46" s="88">
        <v>35</v>
      </c>
      <c r="K46" s="42"/>
      <c r="L46" s="42">
        <v>35</v>
      </c>
      <c r="M46" s="42"/>
      <c r="N46" s="79"/>
      <c r="O46" s="79"/>
      <c r="P46" s="42"/>
      <c r="Q46" s="79"/>
      <c r="R46" s="79"/>
      <c r="S46" s="79"/>
      <c r="T46" s="42" t="s">
        <v>168</v>
      </c>
      <c r="U46" s="42" t="s">
        <v>33</v>
      </c>
      <c r="V46" s="54" t="s">
        <v>169</v>
      </c>
    </row>
    <row r="47" s="12" customFormat="1" ht="60" spans="1:22">
      <c r="A47" s="22">
        <v>33</v>
      </c>
      <c r="B47" s="42" t="s">
        <v>161</v>
      </c>
      <c r="C47" s="42" t="s">
        <v>170</v>
      </c>
      <c r="D47" s="42" t="s">
        <v>28</v>
      </c>
      <c r="E47" s="42" t="s">
        <v>38</v>
      </c>
      <c r="F47" s="42" t="s">
        <v>171</v>
      </c>
      <c r="G47" s="42" t="s">
        <v>172</v>
      </c>
      <c r="H47" s="42">
        <v>2023</v>
      </c>
      <c r="I47" s="88">
        <v>116</v>
      </c>
      <c r="J47" s="88">
        <v>116</v>
      </c>
      <c r="K47" s="42">
        <v>116</v>
      </c>
      <c r="L47" s="42"/>
      <c r="M47" s="42"/>
      <c r="N47" s="79"/>
      <c r="O47" s="79"/>
      <c r="P47" s="42"/>
      <c r="Q47" s="79"/>
      <c r="R47" s="79"/>
      <c r="S47" s="68"/>
      <c r="T47" s="42" t="s">
        <v>168</v>
      </c>
      <c r="U47" s="42" t="s">
        <v>33</v>
      </c>
      <c r="V47" s="54" t="s">
        <v>173</v>
      </c>
    </row>
    <row r="48" s="12" customFormat="1" ht="36" spans="1:22">
      <c r="A48" s="22">
        <v>34</v>
      </c>
      <c r="B48" s="42" t="s">
        <v>161</v>
      </c>
      <c r="C48" s="42" t="s">
        <v>174</v>
      </c>
      <c r="D48" s="42" t="s">
        <v>28</v>
      </c>
      <c r="E48" s="42" t="s">
        <v>38</v>
      </c>
      <c r="F48" s="42" t="s">
        <v>175</v>
      </c>
      <c r="G48" s="42" t="s">
        <v>176</v>
      </c>
      <c r="H48" s="42">
        <v>2023</v>
      </c>
      <c r="I48" s="88">
        <v>44</v>
      </c>
      <c r="J48" s="88">
        <v>44</v>
      </c>
      <c r="K48" s="42"/>
      <c r="L48" s="42">
        <v>44</v>
      </c>
      <c r="M48" s="42"/>
      <c r="N48" s="79"/>
      <c r="O48" s="79"/>
      <c r="P48" s="42"/>
      <c r="Q48" s="79"/>
      <c r="R48" s="79"/>
      <c r="S48" s="112"/>
      <c r="T48" s="23" t="s">
        <v>32</v>
      </c>
      <c r="U48" s="23" t="s">
        <v>33</v>
      </c>
      <c r="V48" s="54" t="s">
        <v>177</v>
      </c>
    </row>
    <row r="49" s="12" customFormat="1" ht="25.5" customHeight="1" spans="1:22">
      <c r="A49" s="27" t="s">
        <v>178</v>
      </c>
      <c r="B49" s="28"/>
      <c r="C49" s="28"/>
      <c r="D49" s="28"/>
      <c r="E49" s="28"/>
      <c r="F49" s="28"/>
      <c r="G49" s="29"/>
      <c r="H49" s="65"/>
      <c r="I49" s="103">
        <f t="shared" ref="I49:Q49" si="9">I50+I51+I52+I53</f>
        <v>404.45</v>
      </c>
      <c r="J49" s="103">
        <f t="shared" si="9"/>
        <v>296</v>
      </c>
      <c r="K49" s="103">
        <f t="shared" si="9"/>
        <v>0</v>
      </c>
      <c r="L49" s="103">
        <f t="shared" si="9"/>
        <v>296</v>
      </c>
      <c r="M49" s="103">
        <f t="shared" si="9"/>
        <v>0</v>
      </c>
      <c r="N49" s="103">
        <f t="shared" si="9"/>
        <v>0</v>
      </c>
      <c r="O49" s="103">
        <f t="shared" si="9"/>
        <v>0</v>
      </c>
      <c r="P49" s="103">
        <f t="shared" si="9"/>
        <v>0</v>
      </c>
      <c r="Q49" s="103">
        <f t="shared" si="9"/>
        <v>108</v>
      </c>
      <c r="R49" s="139"/>
      <c r="S49" s="140"/>
      <c r="T49" s="65"/>
      <c r="U49" s="65"/>
      <c r="V49" s="141"/>
    </row>
    <row r="50" s="12" customFormat="1" ht="60" spans="1:22">
      <c r="A50" s="22">
        <v>35</v>
      </c>
      <c r="B50" s="37" t="s">
        <v>178</v>
      </c>
      <c r="C50" s="37" t="s">
        <v>179</v>
      </c>
      <c r="D50" s="66" t="s">
        <v>28</v>
      </c>
      <c r="E50" s="37" t="s">
        <v>38</v>
      </c>
      <c r="F50" s="67" t="s">
        <v>180</v>
      </c>
      <c r="G50" s="67" t="s">
        <v>181</v>
      </c>
      <c r="H50" s="68">
        <v>2023</v>
      </c>
      <c r="I50" s="110">
        <v>96</v>
      </c>
      <c r="J50" s="111">
        <v>96</v>
      </c>
      <c r="K50" s="37"/>
      <c r="L50" s="37">
        <v>96</v>
      </c>
      <c r="M50" s="37"/>
      <c r="N50" s="112"/>
      <c r="O50" s="112"/>
      <c r="P50" s="112"/>
      <c r="Q50" s="112"/>
      <c r="R50" s="112"/>
      <c r="S50" s="112"/>
      <c r="T50" s="23" t="s">
        <v>32</v>
      </c>
      <c r="U50" s="23" t="s">
        <v>33</v>
      </c>
      <c r="V50" s="31" t="s">
        <v>182</v>
      </c>
    </row>
    <row r="51" s="13" customFormat="1" ht="180" spans="1:22">
      <c r="A51" s="22">
        <v>36</v>
      </c>
      <c r="B51" s="37" t="s">
        <v>178</v>
      </c>
      <c r="C51" s="37" t="s">
        <v>179</v>
      </c>
      <c r="D51" s="66" t="s">
        <v>28</v>
      </c>
      <c r="E51" s="66" t="s">
        <v>38</v>
      </c>
      <c r="F51" s="67" t="s">
        <v>183</v>
      </c>
      <c r="G51" s="67" t="s">
        <v>184</v>
      </c>
      <c r="H51" s="68">
        <v>2023</v>
      </c>
      <c r="I51" s="110">
        <v>30</v>
      </c>
      <c r="J51" s="111">
        <v>30</v>
      </c>
      <c r="K51" s="37"/>
      <c r="L51" s="37">
        <v>30</v>
      </c>
      <c r="M51" s="37"/>
      <c r="N51" s="112"/>
      <c r="O51" s="112"/>
      <c r="P51" s="112"/>
      <c r="Q51" s="112"/>
      <c r="R51" s="112"/>
      <c r="S51" s="68"/>
      <c r="T51" s="23" t="s">
        <v>44</v>
      </c>
      <c r="U51" s="23" t="s">
        <v>33</v>
      </c>
      <c r="V51" s="31" t="s">
        <v>185</v>
      </c>
    </row>
    <row r="52" s="13" customFormat="1" ht="96" spans="1:22">
      <c r="A52" s="38">
        <v>37</v>
      </c>
      <c r="B52" s="69" t="s">
        <v>178</v>
      </c>
      <c r="C52" s="69" t="s">
        <v>186</v>
      </c>
      <c r="D52" s="70" t="s">
        <v>158</v>
      </c>
      <c r="E52" s="70" t="s">
        <v>158</v>
      </c>
      <c r="F52" s="71" t="s">
        <v>187</v>
      </c>
      <c r="G52" s="71" t="s">
        <v>188</v>
      </c>
      <c r="H52" s="72">
        <v>2023</v>
      </c>
      <c r="I52" s="113">
        <v>208.45</v>
      </c>
      <c r="J52" s="114">
        <v>100</v>
      </c>
      <c r="K52" s="69"/>
      <c r="L52" s="69">
        <v>100</v>
      </c>
      <c r="M52" s="69"/>
      <c r="N52" s="115"/>
      <c r="O52" s="115"/>
      <c r="P52" s="115"/>
      <c r="Q52" s="115">
        <v>108</v>
      </c>
      <c r="R52" s="142"/>
      <c r="S52" s="72"/>
      <c r="T52" s="143" t="s">
        <v>32</v>
      </c>
      <c r="U52" s="143" t="s">
        <v>33</v>
      </c>
      <c r="V52" s="144" t="s">
        <v>189</v>
      </c>
    </row>
    <row r="53" s="12" customFormat="1" ht="84" spans="1:22">
      <c r="A53" s="22">
        <v>38</v>
      </c>
      <c r="B53" s="37" t="s">
        <v>178</v>
      </c>
      <c r="C53" s="37" t="s">
        <v>190</v>
      </c>
      <c r="D53" s="66" t="s">
        <v>28</v>
      </c>
      <c r="E53" s="37" t="s">
        <v>191</v>
      </c>
      <c r="F53" s="37" t="s">
        <v>192</v>
      </c>
      <c r="G53" s="37" t="s">
        <v>193</v>
      </c>
      <c r="H53" s="68">
        <v>2023</v>
      </c>
      <c r="I53" s="111">
        <v>70</v>
      </c>
      <c r="J53" s="111">
        <v>70</v>
      </c>
      <c r="K53" s="37"/>
      <c r="L53" s="37">
        <v>70</v>
      </c>
      <c r="M53" s="68"/>
      <c r="N53" s="112"/>
      <c r="O53" s="112"/>
      <c r="P53" s="112"/>
      <c r="Q53" s="112"/>
      <c r="R53" s="112"/>
      <c r="S53" s="79"/>
      <c r="T53" s="23" t="s">
        <v>32</v>
      </c>
      <c r="U53" s="23" t="s">
        <v>33</v>
      </c>
      <c r="V53" s="37" t="s">
        <v>194</v>
      </c>
    </row>
    <row r="54" ht="21" customHeight="1" spans="1:23">
      <c r="A54" s="27" t="s">
        <v>195</v>
      </c>
      <c r="B54" s="28"/>
      <c r="C54" s="28"/>
      <c r="D54" s="28"/>
      <c r="E54" s="28"/>
      <c r="F54" s="28"/>
      <c r="G54" s="29"/>
      <c r="H54" s="73"/>
      <c r="I54" s="116">
        <f>I55+I56</f>
        <v>79</v>
      </c>
      <c r="J54" s="116">
        <f t="shared" ref="J54:Q54" si="10">J55+J56</f>
        <v>79</v>
      </c>
      <c r="K54" s="116">
        <f t="shared" si="10"/>
        <v>0</v>
      </c>
      <c r="L54" s="116">
        <f t="shared" si="10"/>
        <v>79</v>
      </c>
      <c r="M54" s="116">
        <f t="shared" si="10"/>
        <v>0</v>
      </c>
      <c r="N54" s="116">
        <f t="shared" si="10"/>
        <v>0</v>
      </c>
      <c r="O54" s="116">
        <f t="shared" si="10"/>
        <v>0</v>
      </c>
      <c r="P54" s="116">
        <f t="shared" si="10"/>
        <v>0</v>
      </c>
      <c r="Q54" s="116">
        <f t="shared" si="10"/>
        <v>0</v>
      </c>
      <c r="R54" s="138"/>
      <c r="S54" s="133"/>
      <c r="T54" s="30"/>
      <c r="U54" s="30"/>
      <c r="V54" s="125"/>
      <c r="W54" s="145"/>
    </row>
    <row r="55" ht="36" spans="1:23">
      <c r="A55" s="22">
        <v>39</v>
      </c>
      <c r="B55" s="74" t="s">
        <v>195</v>
      </c>
      <c r="C55" s="74" t="s">
        <v>196</v>
      </c>
      <c r="D55" s="74" t="s">
        <v>158</v>
      </c>
      <c r="E55" s="74" t="s">
        <v>197</v>
      </c>
      <c r="F55" s="74" t="s">
        <v>198</v>
      </c>
      <c r="G55" s="75" t="s">
        <v>199</v>
      </c>
      <c r="H55" s="74">
        <v>2023</v>
      </c>
      <c r="I55" s="117">
        <v>40</v>
      </c>
      <c r="J55" s="117">
        <v>40</v>
      </c>
      <c r="K55" s="74"/>
      <c r="L55" s="74">
        <v>40</v>
      </c>
      <c r="M55" s="74"/>
      <c r="N55" s="74"/>
      <c r="O55" s="74"/>
      <c r="P55" s="74"/>
      <c r="Q55" s="74"/>
      <c r="R55" s="74"/>
      <c r="S55" s="74"/>
      <c r="T55" s="37" t="s">
        <v>200</v>
      </c>
      <c r="U55" s="74" t="s">
        <v>33</v>
      </c>
      <c r="V55" s="75" t="s">
        <v>201</v>
      </c>
      <c r="W55" s="146"/>
    </row>
    <row r="56" ht="36" spans="1:23">
      <c r="A56" s="22">
        <v>40</v>
      </c>
      <c r="B56" s="74" t="s">
        <v>195</v>
      </c>
      <c r="C56" s="76" t="s">
        <v>202</v>
      </c>
      <c r="D56" s="76" t="s">
        <v>158</v>
      </c>
      <c r="E56" s="74" t="s">
        <v>197</v>
      </c>
      <c r="F56" s="76" t="s">
        <v>203</v>
      </c>
      <c r="G56" s="77" t="s">
        <v>204</v>
      </c>
      <c r="H56" s="76">
        <v>2023</v>
      </c>
      <c r="I56" s="76">
        <v>39</v>
      </c>
      <c r="J56" s="76">
        <v>39</v>
      </c>
      <c r="K56" s="74"/>
      <c r="L56" s="74">
        <v>39</v>
      </c>
      <c r="M56" s="74"/>
      <c r="N56" s="74"/>
      <c r="O56" s="74"/>
      <c r="P56" s="74"/>
      <c r="Q56" s="74"/>
      <c r="R56" s="74"/>
      <c r="S56" s="74"/>
      <c r="T56" s="74" t="s">
        <v>32</v>
      </c>
      <c r="U56" s="74" t="s">
        <v>33</v>
      </c>
      <c r="V56" s="77" t="s">
        <v>205</v>
      </c>
      <c r="W56" s="147"/>
    </row>
    <row r="57" ht="18.75" customHeight="1" spans="1:22">
      <c r="A57" s="27" t="s">
        <v>206</v>
      </c>
      <c r="B57" s="28"/>
      <c r="C57" s="28"/>
      <c r="D57" s="28"/>
      <c r="E57" s="28"/>
      <c r="F57" s="28"/>
      <c r="G57" s="29"/>
      <c r="H57" s="78"/>
      <c r="I57" s="78">
        <f t="shared" ref="I57:Q57" si="11">I58+I59+I60+I61</f>
        <v>266</v>
      </c>
      <c r="J57" s="78">
        <f t="shared" si="11"/>
        <v>266</v>
      </c>
      <c r="K57" s="78">
        <f t="shared" si="11"/>
        <v>0</v>
      </c>
      <c r="L57" s="78">
        <f t="shared" si="11"/>
        <v>266</v>
      </c>
      <c r="M57" s="78">
        <f t="shared" si="11"/>
        <v>0</v>
      </c>
      <c r="N57" s="78">
        <f t="shared" si="11"/>
        <v>0</v>
      </c>
      <c r="O57" s="78">
        <f t="shared" si="11"/>
        <v>0</v>
      </c>
      <c r="P57" s="78">
        <f t="shared" si="11"/>
        <v>0</v>
      </c>
      <c r="Q57" s="78">
        <f t="shared" si="11"/>
        <v>0</v>
      </c>
      <c r="R57" s="148"/>
      <c r="S57" s="148"/>
      <c r="T57" s="148"/>
      <c r="U57" s="148"/>
      <c r="V57" s="149"/>
    </row>
    <row r="58" ht="36" spans="1:22">
      <c r="A58" s="22">
        <v>41</v>
      </c>
      <c r="B58" s="42" t="s">
        <v>206</v>
      </c>
      <c r="C58" s="42" t="s">
        <v>207</v>
      </c>
      <c r="D58" s="42" t="s">
        <v>28</v>
      </c>
      <c r="E58" s="42" t="s">
        <v>208</v>
      </c>
      <c r="F58" s="42" t="s">
        <v>209</v>
      </c>
      <c r="G58" s="42" t="s">
        <v>210</v>
      </c>
      <c r="H58" s="79">
        <v>2023</v>
      </c>
      <c r="I58" s="88">
        <v>45</v>
      </c>
      <c r="J58" s="88">
        <v>45</v>
      </c>
      <c r="K58" s="79"/>
      <c r="L58" s="79">
        <v>45</v>
      </c>
      <c r="M58" s="79"/>
      <c r="N58" s="79"/>
      <c r="O58" s="79"/>
      <c r="P58" s="79"/>
      <c r="Q58" s="79"/>
      <c r="R58" s="79"/>
      <c r="S58" s="68"/>
      <c r="T58" s="37" t="s">
        <v>32</v>
      </c>
      <c r="U58" s="37" t="s">
        <v>33</v>
      </c>
      <c r="V58" s="35" t="s">
        <v>211</v>
      </c>
    </row>
    <row r="59" ht="36" spans="1:22">
      <c r="A59" s="79">
        <v>42</v>
      </c>
      <c r="B59" s="42" t="s">
        <v>206</v>
      </c>
      <c r="C59" s="80" t="s">
        <v>212</v>
      </c>
      <c r="D59" s="42" t="s">
        <v>213</v>
      </c>
      <c r="E59" s="42" t="s">
        <v>214</v>
      </c>
      <c r="F59" s="42" t="s">
        <v>215</v>
      </c>
      <c r="G59" s="42" t="s">
        <v>216</v>
      </c>
      <c r="H59" s="81">
        <v>2023</v>
      </c>
      <c r="I59" s="88">
        <v>70</v>
      </c>
      <c r="J59" s="88">
        <v>70</v>
      </c>
      <c r="K59" s="79"/>
      <c r="L59" s="79">
        <v>70</v>
      </c>
      <c r="M59" s="79"/>
      <c r="N59" s="79"/>
      <c r="O59" s="79"/>
      <c r="P59" s="79"/>
      <c r="Q59" s="79"/>
      <c r="R59" s="81"/>
      <c r="S59" s="150"/>
      <c r="T59" s="151" t="s">
        <v>32</v>
      </c>
      <c r="U59" s="151" t="s">
        <v>33</v>
      </c>
      <c r="V59" s="152" t="s">
        <v>217</v>
      </c>
    </row>
    <row r="60" ht="84" spans="1:22">
      <c r="A60" s="22">
        <v>43</v>
      </c>
      <c r="B60" s="42" t="s">
        <v>206</v>
      </c>
      <c r="C60" s="80" t="s">
        <v>218</v>
      </c>
      <c r="D60" s="42" t="s">
        <v>219</v>
      </c>
      <c r="E60" s="42" t="s">
        <v>220</v>
      </c>
      <c r="F60" s="42" t="s">
        <v>221</v>
      </c>
      <c r="G60" s="42" t="s">
        <v>222</v>
      </c>
      <c r="H60" s="81">
        <v>2023</v>
      </c>
      <c r="I60" s="88">
        <v>51</v>
      </c>
      <c r="J60" s="88">
        <v>51</v>
      </c>
      <c r="K60" s="79"/>
      <c r="L60" s="79">
        <v>51</v>
      </c>
      <c r="M60" s="79"/>
      <c r="N60" s="79"/>
      <c r="O60" s="79"/>
      <c r="P60" s="79"/>
      <c r="Q60" s="79"/>
      <c r="R60" s="81"/>
      <c r="S60" s="150"/>
      <c r="T60" s="151" t="s">
        <v>44</v>
      </c>
      <c r="U60" s="151" t="s">
        <v>33</v>
      </c>
      <c r="V60" s="152" t="s">
        <v>223</v>
      </c>
    </row>
    <row r="61" s="6" customFormat="1" ht="96" customHeight="1" spans="1:22">
      <c r="A61" s="24">
        <v>44</v>
      </c>
      <c r="B61" s="60" t="s">
        <v>206</v>
      </c>
      <c r="C61" s="60" t="s">
        <v>224</v>
      </c>
      <c r="D61" s="60" t="s">
        <v>28</v>
      </c>
      <c r="E61" s="60" t="s">
        <v>208</v>
      </c>
      <c r="F61" s="60" t="s">
        <v>225</v>
      </c>
      <c r="G61" s="64" t="s">
        <v>226</v>
      </c>
      <c r="H61" s="82">
        <v>2023</v>
      </c>
      <c r="I61" s="89">
        <v>100</v>
      </c>
      <c r="J61" s="89">
        <v>100</v>
      </c>
      <c r="K61" s="82"/>
      <c r="L61" s="82">
        <v>100</v>
      </c>
      <c r="M61" s="82"/>
      <c r="N61" s="82"/>
      <c r="O61" s="82"/>
      <c r="P61" s="82"/>
      <c r="Q61" s="82"/>
      <c r="R61" s="82"/>
      <c r="S61" s="102"/>
      <c r="T61" s="153" t="s">
        <v>90</v>
      </c>
      <c r="U61" s="154" t="s">
        <v>33</v>
      </c>
      <c r="V61" s="155" t="s">
        <v>227</v>
      </c>
    </row>
    <row r="62" ht="23.25" customHeight="1" spans="1:22">
      <c r="A62" s="83" t="s">
        <v>228</v>
      </c>
      <c r="B62" s="83"/>
      <c r="C62" s="83"/>
      <c r="D62" s="83"/>
      <c r="E62" s="83"/>
      <c r="F62" s="83"/>
      <c r="G62" s="83"/>
      <c r="H62" s="84"/>
      <c r="I62" s="118">
        <f t="shared" ref="I62:Q62" si="12">I63</f>
        <v>160</v>
      </c>
      <c r="J62" s="118">
        <f t="shared" si="12"/>
        <v>160</v>
      </c>
      <c r="K62" s="118">
        <f t="shared" si="12"/>
        <v>160</v>
      </c>
      <c r="L62" s="118">
        <f t="shared" si="12"/>
        <v>0</v>
      </c>
      <c r="M62" s="118">
        <f t="shared" si="12"/>
        <v>0</v>
      </c>
      <c r="N62" s="118">
        <f t="shared" si="12"/>
        <v>0</v>
      </c>
      <c r="O62" s="118">
        <f t="shared" si="12"/>
        <v>0</v>
      </c>
      <c r="P62" s="118">
        <f t="shared" si="12"/>
        <v>0</v>
      </c>
      <c r="Q62" s="118">
        <f t="shared" si="12"/>
        <v>0</v>
      </c>
      <c r="R62" s="84"/>
      <c r="S62" s="84"/>
      <c r="T62" s="156"/>
      <c r="U62" s="156"/>
      <c r="V62" s="156"/>
    </row>
    <row r="63" ht="36" spans="1:22">
      <c r="A63" s="42">
        <v>45</v>
      </c>
      <c r="B63" s="42" t="s">
        <v>228</v>
      </c>
      <c r="C63" s="42" t="s">
        <v>229</v>
      </c>
      <c r="D63" s="42" t="s">
        <v>230</v>
      </c>
      <c r="E63" s="42" t="s">
        <v>230</v>
      </c>
      <c r="F63" s="42" t="s">
        <v>230</v>
      </c>
      <c r="G63" s="42" t="s">
        <v>231</v>
      </c>
      <c r="H63" s="42">
        <v>2023</v>
      </c>
      <c r="I63" s="42">
        <v>160</v>
      </c>
      <c r="J63" s="42">
        <v>160</v>
      </c>
      <c r="K63" s="42">
        <v>160</v>
      </c>
      <c r="L63" s="42"/>
      <c r="M63" s="42"/>
      <c r="N63" s="42"/>
      <c r="O63" s="42"/>
      <c r="P63" s="42"/>
      <c r="Q63" s="42"/>
      <c r="R63" s="42"/>
      <c r="S63" s="42"/>
      <c r="T63" s="42"/>
      <c r="U63" s="42"/>
      <c r="V63" s="157"/>
    </row>
    <row r="64" ht="27" customHeight="1" spans="1:22">
      <c r="A64" s="27" t="s">
        <v>232</v>
      </c>
      <c r="B64" s="28"/>
      <c r="C64" s="28"/>
      <c r="D64" s="28"/>
      <c r="E64" s="28"/>
      <c r="F64" s="28"/>
      <c r="G64" s="29"/>
      <c r="H64" s="85"/>
      <c r="I64" s="103">
        <f>I65+I66+I67+I68</f>
        <v>101.7</v>
      </c>
      <c r="J64" s="103">
        <f t="shared" ref="J64:Q64" si="13">J65+J66+J67+J68</f>
        <v>102.2</v>
      </c>
      <c r="K64" s="103">
        <f t="shared" si="13"/>
        <v>0</v>
      </c>
      <c r="L64" s="103">
        <f t="shared" si="13"/>
        <v>102.2</v>
      </c>
      <c r="M64" s="103">
        <f t="shared" si="13"/>
        <v>0</v>
      </c>
      <c r="N64" s="103">
        <f t="shared" si="13"/>
        <v>0</v>
      </c>
      <c r="O64" s="103">
        <f t="shared" si="13"/>
        <v>0</v>
      </c>
      <c r="P64" s="103">
        <f t="shared" si="13"/>
        <v>0</v>
      </c>
      <c r="Q64" s="103">
        <f t="shared" si="13"/>
        <v>0</v>
      </c>
      <c r="R64" s="85"/>
      <c r="S64" s="158"/>
      <c r="T64" s="159"/>
      <c r="U64" s="159"/>
      <c r="V64" s="160"/>
    </row>
    <row r="65" ht="24" spans="1:22">
      <c r="A65" s="22">
        <v>46</v>
      </c>
      <c r="B65" s="42" t="s">
        <v>32</v>
      </c>
      <c r="C65" s="42" t="s">
        <v>229</v>
      </c>
      <c r="D65" s="42" t="s">
        <v>28</v>
      </c>
      <c r="E65" s="42" t="s">
        <v>53</v>
      </c>
      <c r="F65" s="42" t="s">
        <v>233</v>
      </c>
      <c r="G65" s="42" t="s">
        <v>234</v>
      </c>
      <c r="H65" s="42">
        <v>2023</v>
      </c>
      <c r="I65" s="161">
        <v>50</v>
      </c>
      <c r="J65" s="161">
        <v>50</v>
      </c>
      <c r="K65" s="79"/>
      <c r="L65" s="79">
        <v>50</v>
      </c>
      <c r="M65" s="79"/>
      <c r="N65" s="79"/>
      <c r="O65" s="129"/>
      <c r="P65" s="129"/>
      <c r="Q65" s="129"/>
      <c r="R65" s="129"/>
      <c r="S65" s="79"/>
      <c r="T65" s="42" t="s">
        <v>144</v>
      </c>
      <c r="U65" s="42" t="s">
        <v>33</v>
      </c>
      <c r="V65" s="163"/>
    </row>
    <row r="66" s="6" customFormat="1" ht="49" customHeight="1" spans="1:22">
      <c r="A66" s="24">
        <v>47</v>
      </c>
      <c r="B66" s="60" t="s">
        <v>229</v>
      </c>
      <c r="C66" s="60" t="s">
        <v>235</v>
      </c>
      <c r="D66" s="60" t="s">
        <v>57</v>
      </c>
      <c r="E66" s="60" t="s">
        <v>78</v>
      </c>
      <c r="F66" s="64" t="s">
        <v>236</v>
      </c>
      <c r="G66" s="64" t="s">
        <v>237</v>
      </c>
      <c r="H66" s="60">
        <v>2023</v>
      </c>
      <c r="I66" s="60">
        <v>18.5</v>
      </c>
      <c r="J66" s="60">
        <v>19</v>
      </c>
      <c r="K66" s="60"/>
      <c r="L66" s="60">
        <v>19</v>
      </c>
      <c r="M66" s="60"/>
      <c r="N66" s="60"/>
      <c r="O66" s="60"/>
      <c r="P66" s="60"/>
      <c r="Q66" s="60"/>
      <c r="R66" s="60"/>
      <c r="S66" s="60"/>
      <c r="T66" s="60" t="s">
        <v>200</v>
      </c>
      <c r="U66" s="60" t="s">
        <v>33</v>
      </c>
      <c r="V66" s="164"/>
    </row>
    <row r="67" s="6" customFormat="1" ht="66" customHeight="1" spans="1:22">
      <c r="A67" s="24">
        <v>48</v>
      </c>
      <c r="B67" s="60" t="s">
        <v>229</v>
      </c>
      <c r="C67" s="60" t="s">
        <v>235</v>
      </c>
      <c r="D67" s="60" t="s">
        <v>57</v>
      </c>
      <c r="E67" s="60" t="s">
        <v>78</v>
      </c>
      <c r="F67" s="64" t="s">
        <v>236</v>
      </c>
      <c r="G67" s="64" t="s">
        <v>238</v>
      </c>
      <c r="H67" s="60">
        <v>2023</v>
      </c>
      <c r="I67" s="60">
        <v>15.84</v>
      </c>
      <c r="J67" s="60">
        <v>15.84</v>
      </c>
      <c r="K67" s="60"/>
      <c r="L67" s="60">
        <v>15.84</v>
      </c>
      <c r="M67" s="60"/>
      <c r="N67" s="60"/>
      <c r="O67" s="60"/>
      <c r="P67" s="60"/>
      <c r="Q67" s="60"/>
      <c r="R67" s="60"/>
      <c r="S67" s="60"/>
      <c r="T67" s="60" t="s">
        <v>33</v>
      </c>
      <c r="U67" s="60" t="s">
        <v>33</v>
      </c>
      <c r="V67" s="164"/>
    </row>
    <row r="68" ht="48" customHeight="1" spans="1:22">
      <c r="A68" s="22">
        <v>49</v>
      </c>
      <c r="B68" s="42" t="s">
        <v>229</v>
      </c>
      <c r="C68" s="42" t="s">
        <v>235</v>
      </c>
      <c r="D68" s="42" t="s">
        <v>57</v>
      </c>
      <c r="E68" s="42" t="s">
        <v>58</v>
      </c>
      <c r="F68" s="42" t="s">
        <v>239</v>
      </c>
      <c r="G68" s="42" t="s">
        <v>240</v>
      </c>
      <c r="H68" s="42">
        <v>2023</v>
      </c>
      <c r="I68" s="42">
        <v>17.36</v>
      </c>
      <c r="J68" s="42">
        <v>17.36</v>
      </c>
      <c r="K68" s="42"/>
      <c r="L68" s="42">
        <v>17.36</v>
      </c>
      <c r="M68" s="42"/>
      <c r="N68" s="42"/>
      <c r="O68" s="42"/>
      <c r="P68" s="42"/>
      <c r="Q68" s="42"/>
      <c r="R68" s="42"/>
      <c r="S68" s="42"/>
      <c r="T68" s="42" t="s">
        <v>33</v>
      </c>
      <c r="U68" s="42" t="s">
        <v>33</v>
      </c>
      <c r="V68" s="165"/>
    </row>
    <row r="72" spans="10:10">
      <c r="J72" s="162"/>
    </row>
    <row r="65494" s="1" customFormat="1" spans="1:22">
      <c r="A65494" s="14"/>
      <c r="B65494" s="15"/>
      <c r="C65494" s="15"/>
      <c r="D65494" s="15"/>
      <c r="E65494" s="15"/>
      <c r="F65494" s="15"/>
      <c r="G65494" s="15"/>
      <c r="H65494" s="15"/>
      <c r="I65494" s="14"/>
      <c r="J65494" s="14"/>
      <c r="K65494" s="15"/>
      <c r="L65494" s="15"/>
      <c r="M65494" s="15"/>
      <c r="N65494" s="15"/>
      <c r="O65494" s="15"/>
      <c r="P65494" s="15"/>
      <c r="Q65494" s="15"/>
      <c r="R65494" s="15"/>
      <c r="S65494" s="15"/>
      <c r="T65494" s="15"/>
      <c r="U65494" s="15"/>
      <c r="V65494" s="15"/>
    </row>
    <row r="65495" s="1" customFormat="1" spans="1:22">
      <c r="A65495" s="14"/>
      <c r="B65495" s="15"/>
      <c r="C65495" s="15"/>
      <c r="D65495" s="15"/>
      <c r="E65495" s="15"/>
      <c r="F65495" s="15"/>
      <c r="G65495" s="15"/>
      <c r="H65495" s="15"/>
      <c r="I65495" s="14"/>
      <c r="J65495" s="14"/>
      <c r="K65495" s="15"/>
      <c r="L65495" s="15"/>
      <c r="M65495" s="15"/>
      <c r="N65495" s="15"/>
      <c r="O65495" s="15"/>
      <c r="P65495" s="15"/>
      <c r="Q65495" s="15"/>
      <c r="R65495" s="15"/>
      <c r="S65495" s="15"/>
      <c r="T65495" s="15"/>
      <c r="U65495" s="15"/>
      <c r="V65495" s="15"/>
    </row>
    <row r="65496" s="1" customFormat="1" spans="1:22">
      <c r="A65496" s="14"/>
      <c r="B65496" s="15"/>
      <c r="C65496" s="15"/>
      <c r="D65496" s="15"/>
      <c r="E65496" s="15"/>
      <c r="F65496" s="15"/>
      <c r="G65496" s="15"/>
      <c r="H65496" s="15"/>
      <c r="I65496" s="14"/>
      <c r="J65496" s="14"/>
      <c r="K65496" s="15"/>
      <c r="L65496" s="15"/>
      <c r="M65496" s="15"/>
      <c r="N65496" s="15"/>
      <c r="O65496" s="15"/>
      <c r="P65496" s="15"/>
      <c r="Q65496" s="15"/>
      <c r="R65496" s="15"/>
      <c r="S65496" s="15"/>
      <c r="T65496" s="15"/>
      <c r="U65496" s="15"/>
      <c r="V65496" s="15"/>
    </row>
    <row r="65497" s="1" customFormat="1" spans="1:22">
      <c r="A65497" s="14"/>
      <c r="B65497" s="15"/>
      <c r="C65497" s="15"/>
      <c r="D65497" s="15"/>
      <c r="E65497" s="15"/>
      <c r="F65497" s="15"/>
      <c r="G65497" s="15"/>
      <c r="H65497" s="15"/>
      <c r="I65497" s="14"/>
      <c r="J65497" s="14"/>
      <c r="K65497" s="15"/>
      <c r="L65497" s="15"/>
      <c r="M65497" s="15"/>
      <c r="N65497" s="15"/>
      <c r="O65497" s="15"/>
      <c r="P65497" s="15"/>
      <c r="Q65497" s="15"/>
      <c r="R65497" s="15"/>
      <c r="S65497" s="15"/>
      <c r="T65497" s="15"/>
      <c r="U65497" s="15"/>
      <c r="V65497" s="15"/>
    </row>
    <row r="65498" s="1" customFormat="1" spans="1:22">
      <c r="A65498" s="14"/>
      <c r="B65498" s="15"/>
      <c r="C65498" s="15"/>
      <c r="D65498" s="15"/>
      <c r="E65498" s="15"/>
      <c r="F65498" s="15"/>
      <c r="G65498" s="15"/>
      <c r="H65498" s="15"/>
      <c r="I65498" s="14"/>
      <c r="J65498" s="14"/>
      <c r="K65498" s="15"/>
      <c r="L65498" s="15"/>
      <c r="M65498" s="15"/>
      <c r="N65498" s="15"/>
      <c r="O65498" s="15"/>
      <c r="P65498" s="15"/>
      <c r="Q65498" s="15"/>
      <c r="R65498" s="15"/>
      <c r="S65498" s="15"/>
      <c r="T65498" s="15"/>
      <c r="U65498" s="15"/>
      <c r="V65498" s="15"/>
    </row>
    <row r="65499" s="1" customFormat="1" spans="1:22">
      <c r="A65499" s="14"/>
      <c r="B65499" s="15"/>
      <c r="C65499" s="15"/>
      <c r="D65499" s="15"/>
      <c r="E65499" s="15"/>
      <c r="F65499" s="15"/>
      <c r="G65499" s="15"/>
      <c r="H65499" s="15"/>
      <c r="I65499" s="14"/>
      <c r="J65499" s="14"/>
      <c r="K65499" s="15"/>
      <c r="L65499" s="15"/>
      <c r="M65499" s="15"/>
      <c r="N65499" s="15"/>
      <c r="O65499" s="15"/>
      <c r="P65499" s="15"/>
      <c r="Q65499" s="15"/>
      <c r="R65499" s="15"/>
      <c r="S65499" s="15"/>
      <c r="T65499" s="15"/>
      <c r="U65499" s="15"/>
      <c r="V65499" s="15"/>
    </row>
    <row r="65500" s="1" customFormat="1" spans="1:22">
      <c r="A65500" s="14"/>
      <c r="B65500" s="15"/>
      <c r="C65500" s="15"/>
      <c r="D65500" s="15"/>
      <c r="E65500" s="15"/>
      <c r="F65500" s="15"/>
      <c r="G65500" s="15"/>
      <c r="H65500" s="15"/>
      <c r="I65500" s="14"/>
      <c r="J65500" s="14"/>
      <c r="K65500" s="15"/>
      <c r="L65500" s="15"/>
      <c r="M65500" s="15"/>
      <c r="N65500" s="15"/>
      <c r="O65500" s="15"/>
      <c r="P65500" s="15"/>
      <c r="Q65500" s="15"/>
      <c r="R65500" s="15"/>
      <c r="S65500" s="15"/>
      <c r="T65500" s="15"/>
      <c r="U65500" s="15"/>
      <c r="V65500" s="15"/>
    </row>
    <row r="65501" s="1" customFormat="1" spans="1:22">
      <c r="A65501" s="14"/>
      <c r="B65501" s="15"/>
      <c r="C65501" s="15"/>
      <c r="D65501" s="15"/>
      <c r="E65501" s="15"/>
      <c r="F65501" s="15"/>
      <c r="G65501" s="15"/>
      <c r="H65501" s="15"/>
      <c r="I65501" s="14"/>
      <c r="J65501" s="14"/>
      <c r="K65501" s="15"/>
      <c r="L65501" s="15"/>
      <c r="M65501" s="15"/>
      <c r="N65501" s="15"/>
      <c r="O65501" s="15"/>
      <c r="P65501" s="15"/>
      <c r="Q65501" s="15"/>
      <c r="R65501" s="15"/>
      <c r="S65501" s="15"/>
      <c r="T65501" s="15"/>
      <c r="U65501" s="15"/>
      <c r="V65501" s="15"/>
    </row>
    <row r="65502" s="1" customFormat="1" spans="1:22">
      <c r="A65502" s="14"/>
      <c r="B65502" s="15"/>
      <c r="C65502" s="15"/>
      <c r="D65502" s="15"/>
      <c r="E65502" s="15"/>
      <c r="F65502" s="15"/>
      <c r="G65502" s="15"/>
      <c r="H65502" s="15"/>
      <c r="I65502" s="14"/>
      <c r="J65502" s="14"/>
      <c r="K65502" s="15"/>
      <c r="L65502" s="15"/>
      <c r="M65502" s="15"/>
      <c r="N65502" s="15"/>
      <c r="O65502" s="15"/>
      <c r="P65502" s="15"/>
      <c r="Q65502" s="15"/>
      <c r="R65502" s="15"/>
      <c r="S65502" s="15"/>
      <c r="T65502" s="15"/>
      <c r="U65502" s="15"/>
      <c r="V65502" s="15"/>
    </row>
    <row r="65503" s="1" customFormat="1" spans="1:22">
      <c r="A65503" s="14"/>
      <c r="B65503" s="15"/>
      <c r="C65503" s="15"/>
      <c r="D65503" s="15"/>
      <c r="E65503" s="15"/>
      <c r="F65503" s="15"/>
      <c r="G65503" s="15"/>
      <c r="H65503" s="15"/>
      <c r="I65503" s="14"/>
      <c r="J65503" s="14"/>
      <c r="K65503" s="15"/>
      <c r="L65503" s="15"/>
      <c r="M65503" s="15"/>
      <c r="N65503" s="15"/>
      <c r="O65503" s="15"/>
      <c r="P65503" s="15"/>
      <c r="Q65503" s="15"/>
      <c r="R65503" s="15"/>
      <c r="S65503" s="15"/>
      <c r="T65503" s="15"/>
      <c r="U65503" s="15"/>
      <c r="V65503" s="15"/>
    </row>
    <row r="65504" s="1" customFormat="1" spans="1:22">
      <c r="A65504" s="14"/>
      <c r="B65504" s="15"/>
      <c r="C65504" s="15"/>
      <c r="D65504" s="15"/>
      <c r="E65504" s="15"/>
      <c r="F65504" s="15"/>
      <c r="G65504" s="15"/>
      <c r="H65504" s="15"/>
      <c r="I65504" s="14"/>
      <c r="J65504" s="14"/>
      <c r="K65504" s="15"/>
      <c r="L65504" s="15"/>
      <c r="M65504" s="15"/>
      <c r="N65504" s="15"/>
      <c r="O65504" s="15"/>
      <c r="P65504" s="15"/>
      <c r="Q65504" s="15"/>
      <c r="R65504" s="15"/>
      <c r="S65504" s="15"/>
      <c r="T65504" s="15"/>
      <c r="U65504" s="15"/>
      <c r="V65504" s="15"/>
    </row>
    <row r="65505" s="1" customFormat="1" spans="1:22">
      <c r="A65505" s="14"/>
      <c r="B65505" s="15"/>
      <c r="C65505" s="15"/>
      <c r="D65505" s="15"/>
      <c r="E65505" s="15"/>
      <c r="F65505" s="15"/>
      <c r="G65505" s="15"/>
      <c r="H65505" s="15"/>
      <c r="I65505" s="14"/>
      <c r="J65505" s="14"/>
      <c r="K65505" s="15"/>
      <c r="L65505" s="15"/>
      <c r="M65505" s="15"/>
      <c r="N65505" s="15"/>
      <c r="O65505" s="15"/>
      <c r="P65505" s="15"/>
      <c r="Q65505" s="15"/>
      <c r="R65505" s="15"/>
      <c r="S65505" s="15"/>
      <c r="T65505" s="15"/>
      <c r="U65505" s="15"/>
      <c r="V65505" s="15"/>
    </row>
    <row r="65506" s="1" customFormat="1"/>
    <row r="65507" s="1" customFormat="1"/>
    <row r="65508" s="1" customFormat="1"/>
    <row r="65509" s="1" customFormat="1"/>
    <row r="65510" s="1" customFormat="1"/>
    <row r="65511" s="1" customFormat="1"/>
    <row r="65512" s="1" customFormat="1"/>
    <row r="65513" s="1" customFormat="1"/>
    <row r="65514" s="1" customFormat="1"/>
    <row r="65515" s="1" customFormat="1"/>
    <row r="65516" s="1" customFormat="1"/>
    <row r="65517" s="1" customFormat="1"/>
    <row r="65518" s="1" customFormat="1"/>
    <row r="65519" s="1" customFormat="1"/>
    <row r="65520" s="1" customFormat="1"/>
    <row r="65521" s="1" customFormat="1"/>
    <row r="65522" s="1" customFormat="1"/>
    <row r="65523" s="1" customFormat="1"/>
    <row r="65524" s="1" customFormat="1"/>
    <row r="65525" s="1" customFormat="1"/>
    <row r="65526" spans="1:22">
      <c r="A65526" s="1"/>
      <c r="B65526" s="1"/>
      <c r="C65526" s="1"/>
      <c r="D65526" s="1"/>
      <c r="E65526" s="1"/>
      <c r="F65526" s="1"/>
      <c r="G65526" s="1"/>
      <c r="H65526" s="1"/>
      <c r="I65526" s="1"/>
      <c r="J65526" s="1"/>
      <c r="K65526" s="1"/>
      <c r="L65526" s="1"/>
      <c r="M65526" s="1"/>
      <c r="N65526" s="1"/>
      <c r="O65526" s="1"/>
      <c r="P65526" s="1"/>
      <c r="Q65526" s="1"/>
      <c r="R65526" s="1"/>
      <c r="S65526" s="1"/>
      <c r="T65526" s="1"/>
      <c r="U65526" s="1"/>
      <c r="V65526" s="1"/>
    </row>
    <row r="65527" spans="1:22">
      <c r="A65527" s="1"/>
      <c r="B65527" s="1"/>
      <c r="C65527" s="1"/>
      <c r="D65527" s="1"/>
      <c r="E65527" s="1"/>
      <c r="F65527" s="1"/>
      <c r="G65527" s="1"/>
      <c r="H65527" s="1"/>
      <c r="I65527" s="1"/>
      <c r="J65527" s="1"/>
      <c r="K65527" s="1"/>
      <c r="L65527" s="1"/>
      <c r="M65527" s="1"/>
      <c r="N65527" s="1"/>
      <c r="O65527" s="1"/>
      <c r="P65527" s="1"/>
      <c r="Q65527" s="1"/>
      <c r="R65527" s="1"/>
      <c r="S65527" s="1"/>
      <c r="T65527" s="1"/>
      <c r="U65527" s="1"/>
      <c r="V65527" s="1"/>
    </row>
    <row r="65528" spans="1:22">
      <c r="A65528" s="1"/>
      <c r="B65528" s="1"/>
      <c r="C65528" s="1"/>
      <c r="D65528" s="1"/>
      <c r="E65528" s="1"/>
      <c r="F65528" s="1"/>
      <c r="G65528" s="1"/>
      <c r="H65528" s="1"/>
      <c r="I65528" s="1"/>
      <c r="J65528" s="1"/>
      <c r="K65528" s="1"/>
      <c r="L65528" s="1"/>
      <c r="M65528" s="1"/>
      <c r="N65528" s="1"/>
      <c r="O65528" s="1"/>
      <c r="P65528" s="1"/>
      <c r="Q65528" s="1"/>
      <c r="R65528" s="1"/>
      <c r="S65528" s="1"/>
      <c r="T65528" s="1"/>
      <c r="U65528" s="1"/>
      <c r="V65528" s="1"/>
    </row>
    <row r="65529" spans="1:22">
      <c r="A65529" s="1"/>
      <c r="B65529" s="1"/>
      <c r="C65529" s="1"/>
      <c r="D65529" s="1"/>
      <c r="E65529" s="1"/>
      <c r="F65529" s="1"/>
      <c r="G65529" s="1"/>
      <c r="H65529" s="1"/>
      <c r="I65529" s="1"/>
      <c r="J65529" s="1"/>
      <c r="K65529" s="1"/>
      <c r="L65529" s="1"/>
      <c r="M65529" s="1"/>
      <c r="N65529" s="1"/>
      <c r="O65529" s="1"/>
      <c r="P65529" s="1"/>
      <c r="Q65529" s="1"/>
      <c r="R65529" s="1"/>
      <c r="S65529" s="1"/>
      <c r="T65529" s="1"/>
      <c r="U65529" s="1"/>
      <c r="V65529" s="1"/>
    </row>
    <row r="65530" spans="1:22">
      <c r="A65530" s="1"/>
      <c r="B65530" s="1"/>
      <c r="C65530" s="1"/>
      <c r="D65530" s="1"/>
      <c r="E65530" s="1"/>
      <c r="F65530" s="1"/>
      <c r="G65530" s="1"/>
      <c r="H65530" s="1"/>
      <c r="I65530" s="1"/>
      <c r="J65530" s="1"/>
      <c r="K65530" s="1"/>
      <c r="L65530" s="1"/>
      <c r="M65530" s="1"/>
      <c r="N65530" s="1"/>
      <c r="O65530" s="1"/>
      <c r="P65530" s="1"/>
      <c r="Q65530" s="1"/>
      <c r="R65530" s="1"/>
      <c r="S65530" s="1"/>
      <c r="T65530" s="1"/>
      <c r="U65530" s="1"/>
      <c r="V65530" s="1"/>
    </row>
    <row r="65531" spans="1:22">
      <c r="A65531" s="1"/>
      <c r="B65531" s="1"/>
      <c r="C65531" s="1"/>
      <c r="D65531" s="1"/>
      <c r="E65531" s="1"/>
      <c r="F65531" s="1"/>
      <c r="G65531" s="1"/>
      <c r="H65531" s="1"/>
      <c r="I65531" s="1"/>
      <c r="J65531" s="1"/>
      <c r="K65531" s="1"/>
      <c r="L65531" s="1"/>
      <c r="M65531" s="1"/>
      <c r="N65531" s="1"/>
      <c r="O65531" s="1"/>
      <c r="P65531" s="1"/>
      <c r="Q65531" s="1"/>
      <c r="R65531" s="1"/>
      <c r="S65531" s="1"/>
      <c r="T65531" s="1"/>
      <c r="U65531" s="1"/>
      <c r="V65531" s="1"/>
    </row>
    <row r="65532" spans="1:22">
      <c r="A65532" s="1"/>
      <c r="B65532" s="1"/>
      <c r="C65532" s="1"/>
      <c r="D65532" s="1"/>
      <c r="E65532" s="1"/>
      <c r="F65532" s="1"/>
      <c r="G65532" s="1"/>
      <c r="H65532" s="1"/>
      <c r="I65532" s="1"/>
      <c r="J65532" s="1"/>
      <c r="K65532" s="1"/>
      <c r="L65532" s="1"/>
      <c r="M65532" s="1"/>
      <c r="N65532" s="1"/>
      <c r="O65532" s="1"/>
      <c r="P65532" s="1"/>
      <c r="Q65532" s="1"/>
      <c r="R65532" s="1"/>
      <c r="S65532" s="1"/>
      <c r="T65532" s="1"/>
      <c r="U65532" s="1"/>
      <c r="V65532" s="1"/>
    </row>
    <row r="65533" spans="1:22">
      <c r="A65533" s="1"/>
      <c r="B65533" s="1"/>
      <c r="C65533" s="1"/>
      <c r="D65533" s="1"/>
      <c r="E65533" s="1"/>
      <c r="F65533" s="1"/>
      <c r="G65533" s="1"/>
      <c r="H65533" s="1"/>
      <c r="I65533" s="1"/>
      <c r="J65533" s="1"/>
      <c r="K65533" s="1"/>
      <c r="L65533" s="1"/>
      <c r="M65533" s="1"/>
      <c r="N65533" s="1"/>
      <c r="O65533" s="1"/>
      <c r="P65533" s="1"/>
      <c r="Q65533" s="1"/>
      <c r="R65533" s="1"/>
      <c r="S65533" s="1"/>
      <c r="T65533" s="1"/>
      <c r="U65533" s="1"/>
      <c r="V65533" s="1"/>
    </row>
    <row r="65534" spans="1:22">
      <c r="A65534" s="1"/>
      <c r="B65534" s="1"/>
      <c r="C65534" s="1"/>
      <c r="D65534" s="1"/>
      <c r="E65534" s="1"/>
      <c r="F65534" s="1"/>
      <c r="G65534" s="1"/>
      <c r="H65534" s="1"/>
      <c r="I65534" s="1"/>
      <c r="J65534" s="1"/>
      <c r="K65534" s="1"/>
      <c r="L65534" s="1"/>
      <c r="M65534" s="1"/>
      <c r="N65534" s="1"/>
      <c r="O65534" s="1"/>
      <c r="P65534" s="1"/>
      <c r="Q65534" s="1"/>
      <c r="R65534" s="1"/>
      <c r="S65534" s="1"/>
      <c r="T65534" s="1"/>
      <c r="U65534" s="1"/>
      <c r="V65534" s="1"/>
    </row>
    <row r="65535" spans="1:22">
      <c r="A65535" s="1"/>
      <c r="B65535" s="1"/>
      <c r="C65535" s="1"/>
      <c r="D65535" s="1"/>
      <c r="E65535" s="1"/>
      <c r="F65535" s="1"/>
      <c r="G65535" s="1"/>
      <c r="H65535" s="1"/>
      <c r="I65535" s="1"/>
      <c r="J65535" s="1"/>
      <c r="K65535" s="1"/>
      <c r="L65535" s="1"/>
      <c r="M65535" s="1"/>
      <c r="N65535" s="1"/>
      <c r="O65535" s="1"/>
      <c r="P65535" s="1"/>
      <c r="Q65535" s="1"/>
      <c r="R65535" s="1"/>
      <c r="S65535" s="1"/>
      <c r="T65535" s="1"/>
      <c r="U65535" s="1"/>
      <c r="V65535" s="1"/>
    </row>
    <row r="65536" spans="1:22">
      <c r="A65536" s="1"/>
      <c r="B65536" s="1"/>
      <c r="C65536" s="1"/>
      <c r="D65536" s="1"/>
      <c r="E65536" s="1"/>
      <c r="F65536" s="1"/>
      <c r="G65536" s="1"/>
      <c r="H65536" s="1"/>
      <c r="I65536" s="1"/>
      <c r="J65536" s="1"/>
      <c r="K65536" s="1"/>
      <c r="L65536" s="1"/>
      <c r="M65536" s="1"/>
      <c r="N65536" s="1"/>
      <c r="O65536" s="1"/>
      <c r="P65536" s="1"/>
      <c r="Q65536" s="1"/>
      <c r="R65536" s="1"/>
      <c r="S65536" s="1"/>
      <c r="T65536" s="1"/>
      <c r="U65536" s="1"/>
      <c r="V65536" s="1"/>
    </row>
    <row r="65537" spans="1:22">
      <c r="A65537" s="1"/>
      <c r="B65537" s="1"/>
      <c r="C65537" s="1"/>
      <c r="D65537" s="1"/>
      <c r="E65537" s="1"/>
      <c r="F65537" s="1"/>
      <c r="G65537" s="1"/>
      <c r="H65537" s="1"/>
      <c r="I65537" s="1"/>
      <c r="J65537" s="1"/>
      <c r="K65537" s="1"/>
      <c r="L65537" s="1"/>
      <c r="M65537" s="1"/>
      <c r="N65537" s="1"/>
      <c r="O65537" s="1"/>
      <c r="P65537" s="1"/>
      <c r="Q65537" s="1"/>
      <c r="R65537" s="1"/>
      <c r="S65537" s="1"/>
      <c r="T65537" s="1"/>
      <c r="U65537" s="1"/>
      <c r="V65537" s="1"/>
    </row>
  </sheetData>
  <autoFilter ref="A4:GC68">
    <extLst/>
  </autoFilter>
  <mergeCells count="35">
    <mergeCell ref="A1:V1"/>
    <mergeCell ref="I2:Q2"/>
    <mergeCell ref="J3:N3"/>
    <mergeCell ref="A5:G5"/>
    <mergeCell ref="A6:G6"/>
    <mergeCell ref="A12:G12"/>
    <mergeCell ref="A16:G16"/>
    <mergeCell ref="A19:G19"/>
    <mergeCell ref="A23:G23"/>
    <mergeCell ref="A29:G29"/>
    <mergeCell ref="A33:G33"/>
    <mergeCell ref="A38:G38"/>
    <mergeCell ref="A44:G44"/>
    <mergeCell ref="A49:G49"/>
    <mergeCell ref="A54:G54"/>
    <mergeCell ref="A57:G57"/>
    <mergeCell ref="A62:G62"/>
    <mergeCell ref="A64:G64"/>
    <mergeCell ref="A2:A4"/>
    <mergeCell ref="B2:B4"/>
    <mergeCell ref="C2:C4"/>
    <mergeCell ref="D2:D4"/>
    <mergeCell ref="E2:E4"/>
    <mergeCell ref="F2:F4"/>
    <mergeCell ref="G2:G4"/>
    <mergeCell ref="H2:H4"/>
    <mergeCell ref="I3:I4"/>
    <mergeCell ref="O3:O4"/>
    <mergeCell ref="P3:P4"/>
    <mergeCell ref="Q3:Q4"/>
    <mergeCell ref="R2:R4"/>
    <mergeCell ref="S2:S4"/>
    <mergeCell ref="T2:T4"/>
    <mergeCell ref="U2:U4"/>
    <mergeCell ref="V2:V4"/>
  </mergeCells>
  <pageMargins left="0.31496062992126" right="0" top="0.275590551181102" bottom="0.31496062992126" header="0.511811023622047" footer="0.511811023622047"/>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topLeftCell="A13" workbookViewId="0">
      <selection activeCell="C38" sqref="C38"/>
    </sheetView>
  </sheetViews>
  <sheetFormatPr defaultColWidth="9" defaultRowHeight="13.5" outlineLevelCol="3"/>
  <cols>
    <col min="1" max="1" width="9.625" style="1" customWidth="1"/>
    <col min="2" max="2" width="22" style="1" customWidth="1"/>
    <col min="3" max="3" width="35.75" style="1" customWidth="1"/>
    <col min="4" max="4" width="19.75" style="1" customWidth="1"/>
    <col min="5" max="16384" width="9" style="1"/>
  </cols>
  <sheetData>
    <row r="1" ht="27" customHeight="1" spans="1:4">
      <c r="A1" s="2" t="s">
        <v>241</v>
      </c>
      <c r="B1" s="2"/>
      <c r="C1" s="2"/>
      <c r="D1" s="2"/>
    </row>
    <row r="2" ht="27.95" customHeight="1" spans="1:4">
      <c r="A2" s="3" t="s">
        <v>1</v>
      </c>
      <c r="B2" s="3" t="s">
        <v>242</v>
      </c>
      <c r="C2" s="3" t="s">
        <v>243</v>
      </c>
      <c r="D2" s="3" t="s">
        <v>244</v>
      </c>
    </row>
    <row r="3" ht="24.95" customHeight="1" spans="1:4">
      <c r="A3" s="3">
        <v>1</v>
      </c>
      <c r="B3" s="4" t="s">
        <v>28</v>
      </c>
      <c r="C3" s="5" t="s">
        <v>29</v>
      </c>
      <c r="D3" s="3"/>
    </row>
    <row r="4" ht="24.95" customHeight="1" spans="1:4">
      <c r="A4" s="3">
        <v>2</v>
      </c>
      <c r="B4" s="4"/>
      <c r="C4" s="5" t="s">
        <v>191</v>
      </c>
      <c r="D4" s="3"/>
    </row>
    <row r="5" ht="24.95" customHeight="1" spans="1:4">
      <c r="A5" s="3">
        <v>3</v>
      </c>
      <c r="B5" s="4"/>
      <c r="C5" s="5" t="s">
        <v>38</v>
      </c>
      <c r="D5" s="3"/>
    </row>
    <row r="6" ht="24.95" customHeight="1" spans="1:4">
      <c r="A6" s="3">
        <v>4</v>
      </c>
      <c r="B6" s="4"/>
      <c r="C6" s="5" t="s">
        <v>53</v>
      </c>
      <c r="D6" s="3"/>
    </row>
    <row r="7" ht="24.95" customHeight="1" spans="1:4">
      <c r="A7" s="3">
        <v>5</v>
      </c>
      <c r="B7" s="4"/>
      <c r="C7" s="5" t="s">
        <v>245</v>
      </c>
      <c r="D7" s="3"/>
    </row>
    <row r="8" ht="24.95" customHeight="1" spans="1:4">
      <c r="A8" s="3">
        <v>6</v>
      </c>
      <c r="B8" s="4" t="s">
        <v>246</v>
      </c>
      <c r="C8" s="5" t="s">
        <v>247</v>
      </c>
      <c r="D8" s="3"/>
    </row>
    <row r="9" ht="24.95" customHeight="1" spans="1:4">
      <c r="A9" s="3">
        <v>7</v>
      </c>
      <c r="B9" s="4"/>
      <c r="C9" s="5" t="s">
        <v>248</v>
      </c>
      <c r="D9" s="3"/>
    </row>
    <row r="10" ht="24.95" customHeight="1" spans="1:4">
      <c r="A10" s="3">
        <v>8</v>
      </c>
      <c r="B10" s="4"/>
      <c r="C10" s="5" t="s">
        <v>249</v>
      </c>
      <c r="D10" s="3"/>
    </row>
    <row r="11" ht="24.95" customHeight="1" spans="1:4">
      <c r="A11" s="3">
        <v>9</v>
      </c>
      <c r="B11" s="4"/>
      <c r="C11" s="5" t="s">
        <v>250</v>
      </c>
      <c r="D11" s="3"/>
    </row>
    <row r="12" ht="24.95" customHeight="1" spans="1:4">
      <c r="A12" s="3">
        <v>10</v>
      </c>
      <c r="B12" s="4"/>
      <c r="C12" s="5" t="s">
        <v>251</v>
      </c>
      <c r="D12" s="3"/>
    </row>
    <row r="13" ht="24.95" customHeight="1" spans="1:4">
      <c r="A13" s="3">
        <v>11</v>
      </c>
      <c r="B13" s="4" t="s">
        <v>57</v>
      </c>
      <c r="C13" s="5" t="s">
        <v>58</v>
      </c>
      <c r="D13" s="3"/>
    </row>
    <row r="14" ht="24.95" customHeight="1" spans="1:4">
      <c r="A14" s="3">
        <v>12</v>
      </c>
      <c r="B14" s="4"/>
      <c r="C14" s="5" t="s">
        <v>78</v>
      </c>
      <c r="D14" s="3"/>
    </row>
    <row r="15" ht="24.95" customHeight="1" spans="1:4">
      <c r="A15" s="3">
        <v>13</v>
      </c>
      <c r="B15" s="4"/>
      <c r="C15" s="5" t="s">
        <v>252</v>
      </c>
      <c r="D15" s="3"/>
    </row>
    <row r="16" ht="24.95" customHeight="1" spans="1:4">
      <c r="A16" s="3">
        <v>14</v>
      </c>
      <c r="B16" s="4" t="s">
        <v>253</v>
      </c>
      <c r="C16" s="5" t="s">
        <v>253</v>
      </c>
      <c r="D16" s="3"/>
    </row>
    <row r="17" ht="24.95" customHeight="1" spans="1:4">
      <c r="A17" s="3">
        <v>15</v>
      </c>
      <c r="B17" s="4" t="s">
        <v>254</v>
      </c>
      <c r="C17" s="5" t="s">
        <v>255</v>
      </c>
      <c r="D17" s="3"/>
    </row>
    <row r="18" ht="24.95" customHeight="1" spans="1:4">
      <c r="A18" s="3">
        <v>16</v>
      </c>
      <c r="B18" s="4"/>
      <c r="C18" s="5" t="s">
        <v>256</v>
      </c>
      <c r="D18" s="3"/>
    </row>
    <row r="19" ht="24.95" customHeight="1" spans="1:4">
      <c r="A19" s="3">
        <v>17</v>
      </c>
      <c r="B19" s="4"/>
      <c r="C19" s="5" t="s">
        <v>257</v>
      </c>
      <c r="D19" s="3"/>
    </row>
    <row r="20" ht="24.95" customHeight="1" spans="1:4">
      <c r="A20" s="3">
        <v>18</v>
      </c>
      <c r="B20" s="4"/>
      <c r="C20" s="5" t="s">
        <v>258</v>
      </c>
      <c r="D20" s="3"/>
    </row>
    <row r="21" ht="24.95" customHeight="1" spans="1:4">
      <c r="A21" s="3">
        <v>19</v>
      </c>
      <c r="B21" s="4" t="s">
        <v>259</v>
      </c>
      <c r="C21" s="5" t="s">
        <v>260</v>
      </c>
      <c r="D21" s="3"/>
    </row>
    <row r="22" ht="24.95" customHeight="1" spans="1:4">
      <c r="A22" s="3">
        <v>20</v>
      </c>
      <c r="B22" s="4"/>
      <c r="C22" s="5" t="s">
        <v>261</v>
      </c>
      <c r="D22" s="3"/>
    </row>
    <row r="23" ht="24.95" customHeight="1" spans="1:4">
      <c r="A23" s="3">
        <v>21</v>
      </c>
      <c r="B23" s="4" t="s">
        <v>262</v>
      </c>
      <c r="C23" s="5" t="s">
        <v>262</v>
      </c>
      <c r="D23" s="3"/>
    </row>
    <row r="24" ht="24.95" customHeight="1" spans="1:4">
      <c r="A24" s="3">
        <v>22</v>
      </c>
      <c r="B24" s="4" t="s">
        <v>263</v>
      </c>
      <c r="C24" s="5" t="s">
        <v>263</v>
      </c>
      <c r="D24" s="3"/>
    </row>
  </sheetData>
  <mergeCells count="6">
    <mergeCell ref="A1:D1"/>
    <mergeCell ref="B3:B7"/>
    <mergeCell ref="B8:B12"/>
    <mergeCell ref="B13:B15"/>
    <mergeCell ref="B17:B20"/>
    <mergeCell ref="B21:B2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计划安排表</vt:lpstr>
      <vt:lpstr>项目系统分类表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龚兴建</dc:creator>
  <cp:lastModifiedBy>...</cp:lastModifiedBy>
  <dcterms:created xsi:type="dcterms:W3CDTF">2022-12-20T07:20:00Z</dcterms:created>
  <cp:lastPrinted>2023-01-31T09:35:00Z</cp:lastPrinted>
  <dcterms:modified xsi:type="dcterms:W3CDTF">2023-04-26T02:50:53Z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33381078B0B24FE089EE33FF33C70B4F</vt:lpwstr>
  </property>
  <property fmtid="{D5CDD505-2E9C-101B-9397-08002B2CF9AE}" pid="3" name="KSOProductBuildVer">
    <vt:lpwstr>2052-11.1.0.13703</vt:lpwstr>
  </property>
</Properties>
</file>