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38" activeTab="39"/>
  </bookViews>
  <sheets>
    <sheet name="决算表目录" sheetId="42" r:id="rId1"/>
    <sheet name="一般预算收入决算表" sheetId="1" r:id="rId2"/>
    <sheet name="一般预算支出决算表" sheetId="25" r:id="rId3"/>
    <sheet name="一般平衡表" sheetId="5" r:id="rId4"/>
    <sheet name="经济分类决算表" sheetId="32" r:id="rId5"/>
    <sheet name="基本支出经济分类决算表 " sheetId="43" r:id="rId6"/>
    <sheet name="一般预算收入决算表 (本级)" sheetId="44" r:id="rId7"/>
    <sheet name="一般预算支出决算表 (本级)" sheetId="45" r:id="rId8"/>
    <sheet name="一般平衡表 (本级)" sheetId="46" r:id="rId9"/>
    <sheet name="经济分类决算表 (本级)" sheetId="47" r:id="rId10"/>
    <sheet name="基本支出经济分类决算表  (本级)" sheetId="48" r:id="rId11"/>
    <sheet name="41上级对市县补助" sheetId="9" r:id="rId12"/>
    <sheet name="05-对下补助分项目" sheetId="49" r:id="rId13"/>
    <sheet name="基金收入决算表" sheetId="4" r:id="rId14"/>
    <sheet name="基金支出决算表" sheetId="6" r:id="rId15"/>
    <sheet name="基金平衡表" sheetId="7" r:id="rId16"/>
    <sheet name="基金收入决算表 (本级)" sheetId="50" r:id="rId17"/>
    <sheet name="基金支出决算表 (本级)" sheetId="51" r:id="rId18"/>
    <sheet name="基金平衡表 (本级)" sheetId="52" r:id="rId19"/>
    <sheet name="54-上级对市县基金补助" sheetId="12" r:id="rId20"/>
    <sheet name="13-对下基金补助" sheetId="53" r:id="rId21"/>
    <sheet name="07-预算内基本建设" sheetId="54" r:id="rId22"/>
    <sheet name="本级重大政府投资项目表" sheetId="55" r:id="rId23"/>
    <sheet name="国有资本经营预算" sheetId="37" r:id="rId24"/>
    <sheet name="区本级国有资本经营预算收入" sheetId="56" r:id="rId25"/>
    <sheet name="区本级国有资本经营预算支出" sheetId="57" r:id="rId26"/>
    <sheet name="国有资本经营预算 (本级)" sheetId="58" r:id="rId27"/>
    <sheet name="对下国有资本经营预算转移支付" sheetId="59" r:id="rId28"/>
    <sheet name="社会保险基金收入" sheetId="60" r:id="rId29"/>
    <sheet name="社会保险基金支出" sheetId="62" r:id="rId30"/>
    <sheet name="社会保险基金收支平衡表" sheetId="61" r:id="rId31"/>
    <sheet name="5-一般债务余额 " sheetId="38" r:id="rId32"/>
    <sheet name="10-专项债务余额" sheetId="39" r:id="rId33"/>
    <sheet name="33-债务汇总" sheetId="40" r:id="rId34"/>
    <sheet name="34-分地区汇总" sheetId="41" r:id="rId35"/>
    <sheet name="债务变动情况表" sheetId="63" r:id="rId36"/>
    <sheet name="债券发行、还本付息决算数" sheetId="64" r:id="rId37"/>
    <sheet name="分地区政府债务十年到期情况表" sheetId="69" r:id="rId38"/>
    <sheet name="地方政府债务相关情况表" sheetId="66" r:id="rId39"/>
    <sheet name="2021年地方政府债券发行情况表" sheetId="70" r:id="rId40"/>
    <sheet name="本级地方政府专项债务表" sheetId="67" r:id="rId41"/>
    <sheet name="本级政府债券使用情况表" sheetId="68"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xlnm._FilterDatabase" localSheetId="14" hidden="1">基金支出决算表!$A$3:$F$38</definedName>
    <definedName name="_xlnm._FilterDatabase" localSheetId="17" hidden="1">'基金支出决算表 (本级)'!$A$3:$F$38</definedName>
    <definedName name="。" localSheetId="4">#REF!</definedName>
    <definedName name="。" localSheetId="32">#REF!</definedName>
    <definedName name="。" localSheetId="31">#REF!</definedName>
    <definedName name="。" localSheetId="23">#REF!</definedName>
    <definedName name="。">#REF!</definedName>
    <definedName name="_______________A01" localSheetId="4">#REF!</definedName>
    <definedName name="_______________A01" localSheetId="32">#REF!</definedName>
    <definedName name="_______________A01" localSheetId="31">#REF!</definedName>
    <definedName name="_______________A01" localSheetId="23">#REF!</definedName>
    <definedName name="_______________A01">#REF!</definedName>
    <definedName name="_______________A08" localSheetId="32">'[1]A01-1'!$A$5:$C$36</definedName>
    <definedName name="_______________A08" localSheetId="34">'[1]A01-1'!$A$5:$C$36</definedName>
    <definedName name="_______________A08" localSheetId="31">'[1]A01-1'!$A$5:$C$36</definedName>
    <definedName name="_______________A08">'[2]A01-1'!$A$5:$C$36</definedName>
    <definedName name="___1A01_" localSheetId="4">#REF!</definedName>
    <definedName name="___1A01_" localSheetId="32">#REF!</definedName>
    <definedName name="___1A01_" localSheetId="31">#REF!</definedName>
    <definedName name="___1A01_" localSheetId="23">#REF!</definedName>
    <definedName name="___1A01_" localSheetId="2">#REF!</definedName>
    <definedName name="___1A01_">#REF!</definedName>
    <definedName name="___2A08_" localSheetId="32">'[1]A01-1'!$A$5:$C$36</definedName>
    <definedName name="___2A08_" localSheetId="34">'[1]A01-1'!$A$5:$C$36</definedName>
    <definedName name="___2A08_" localSheetId="31">'[1]A01-1'!$A$5:$C$36</definedName>
    <definedName name="___2A08_">'[2]A01-1'!$A$5:$C$36</definedName>
    <definedName name="__1A01_" localSheetId="4">#REF!</definedName>
    <definedName name="__1A01_" localSheetId="32">#REF!</definedName>
    <definedName name="__1A01_" localSheetId="31">#REF!</definedName>
    <definedName name="__1A01_" localSheetId="23">#REF!</definedName>
    <definedName name="__1A01_" localSheetId="2">#REF!</definedName>
    <definedName name="__1A01_">#REF!</definedName>
    <definedName name="__2A08_" localSheetId="32">'[1]A01-1'!$A$5:$C$36</definedName>
    <definedName name="__2A08_" localSheetId="34">'[1]A01-1'!$A$5:$C$36</definedName>
    <definedName name="__2A08_" localSheetId="31">'[1]A01-1'!$A$5:$C$36</definedName>
    <definedName name="__2A08_">'[2]A01-1'!$A$5:$C$36</definedName>
    <definedName name="__A01" localSheetId="4">#REF!</definedName>
    <definedName name="__A01" localSheetId="32">#REF!</definedName>
    <definedName name="__A01" localSheetId="31">#REF!</definedName>
    <definedName name="__A01" localSheetId="23">#REF!</definedName>
    <definedName name="__A01" localSheetId="2">#REF!</definedName>
    <definedName name="__A01">#REF!</definedName>
    <definedName name="__A08" localSheetId="32">'[1]A01-1'!$A$5:$C$36</definedName>
    <definedName name="__A08" localSheetId="34">'[1]A01-1'!$A$5:$C$36</definedName>
    <definedName name="__A08" localSheetId="31">'[1]A01-1'!$A$5:$C$36</definedName>
    <definedName name="__A08">'[2]A01-1'!$A$5:$C$36</definedName>
    <definedName name="_1A01_" localSheetId="4">#REF!</definedName>
    <definedName name="_1A01_" localSheetId="32">#REF!</definedName>
    <definedName name="_1A01_" localSheetId="31">#REF!</definedName>
    <definedName name="_1A01_" localSheetId="23">#REF!</definedName>
    <definedName name="_1A01_" localSheetId="2">#REF!</definedName>
    <definedName name="_1A01_">#REF!</definedName>
    <definedName name="_2A01_" localSheetId="4">#REF!</definedName>
    <definedName name="_2A01_" localSheetId="32">#REF!</definedName>
    <definedName name="_2A01_" localSheetId="31">#REF!</definedName>
    <definedName name="_2A01_" localSheetId="23">#REF!</definedName>
    <definedName name="_2A01_">#REF!</definedName>
    <definedName name="_2A08_" localSheetId="32">'[3]A01-1'!$A$5:$C$36</definedName>
    <definedName name="_2A08_" localSheetId="34">'[3]A01-1'!$A$5:$C$36</definedName>
    <definedName name="_2A08_" localSheetId="31">'[3]A01-1'!$A$5:$C$36</definedName>
    <definedName name="_2A08_">'[4]A01-1'!$A$5:$C$36</definedName>
    <definedName name="_4A08_" localSheetId="32">'[1]A01-1'!$A$5:$C$36</definedName>
    <definedName name="_4A08_" localSheetId="34">'[1]A01-1'!$A$5:$C$36</definedName>
    <definedName name="_4A08_" localSheetId="31">'[1]A01-1'!$A$5:$C$36</definedName>
    <definedName name="_4A08_">'[2]A01-1'!$A$5:$C$36</definedName>
    <definedName name="_A01" localSheetId="4">#REF!</definedName>
    <definedName name="_A01" localSheetId="32">#REF!</definedName>
    <definedName name="_A01" localSheetId="31">#REF!</definedName>
    <definedName name="_A01" localSheetId="23">#REF!</definedName>
    <definedName name="_A01" localSheetId="2">#REF!</definedName>
    <definedName name="_A01">#REF!</definedName>
    <definedName name="_A08" localSheetId="32">'[1]A01-1'!$A$5:$C$36</definedName>
    <definedName name="_A08" localSheetId="34">'[1]A01-1'!$A$5:$C$36</definedName>
    <definedName name="_A08" localSheetId="31">'[1]A01-1'!$A$5:$C$36</definedName>
    <definedName name="_A08">'[2]A01-1'!$A$5:$C$36</definedName>
    <definedName name="_xlnm._FilterDatabase" localSheetId="2" hidden="1">一般预算支出决算表!$A$3:$I$459</definedName>
    <definedName name="a" localSheetId="4">#N/A</definedName>
    <definedName name="a" localSheetId="34">#N/A</definedName>
    <definedName name="a" localSheetId="31">#N/A</definedName>
    <definedName name="a" localSheetId="23">#N/A</definedName>
    <definedName name="a">#REF!</definedName>
    <definedName name="aaa" localSheetId="4">#REF!</definedName>
    <definedName name="aaa" localSheetId="34">#REF!</definedName>
    <definedName name="aaa" localSheetId="31">#REF!</definedName>
    <definedName name="aaa" localSheetId="23">#REF!</definedName>
    <definedName name="aaa">#REF!</definedName>
    <definedName name="b">#N/A</definedName>
    <definedName name="d">#N/A</definedName>
    <definedName name="Database" localSheetId="4">#REF!</definedName>
    <definedName name="Database" localSheetId="32">#REF!</definedName>
    <definedName name="Database" localSheetId="31">#REF!</definedName>
    <definedName name="Database" localSheetId="23">#REF!</definedName>
    <definedName name="Database" localSheetId="2">#REF!</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localSheetId="34">'34-分地区汇总'!$A$1:$C$8</definedName>
    <definedName name="_xlnm.Print_Area" localSheetId="15">基金平衡表!$A$1:$D$12</definedName>
    <definedName name="_xlnm.Print_Area" localSheetId="13">基金收入决算表!$A$1:$F$7</definedName>
    <definedName name="_xlnm.Print_Area" localSheetId="14">基金支出决算表!$B$1:$G$38</definedName>
    <definedName name="_xlnm.Print_Area" localSheetId="2">一般预算支出决算表!$B$1:$G$459</definedName>
    <definedName name="_xlnm.Print_Area">#N/A</definedName>
    <definedName name="_xlnm.Print_Titles" localSheetId="4">经济分类决算表!$1:$3</definedName>
    <definedName name="_xlnm.Print_Titles" localSheetId="11">'41上级对市县补助'!$1:$3</definedName>
    <definedName name="_xlnm.Print_Titles" localSheetId="14">基金支出决算表!$1:$3</definedName>
    <definedName name="_xlnm.Print_Titles" localSheetId="2">一般预算支出决算表!$1:$3</definedName>
    <definedName name="_xlnm.Print_Titles">#N/A</definedName>
    <definedName name="qsq" localSheetId="4">#REF!</definedName>
    <definedName name="qsq" localSheetId="32">#REF!</definedName>
    <definedName name="qsq" localSheetId="34">#REF!</definedName>
    <definedName name="qsq" localSheetId="31">#REF!</definedName>
    <definedName name="qsq" localSheetId="23">#REF!</definedName>
    <definedName name="qsq">#REF!</definedName>
    <definedName name="s">#N/A</definedName>
    <definedName name="ss">#N/A</definedName>
    <definedName name="x" localSheetId="4">#REF!</definedName>
    <definedName name="x" localSheetId="32">#REF!</definedName>
    <definedName name="x" localSheetId="34">#REF!</definedName>
    <definedName name="x" localSheetId="31">#REF!</definedName>
    <definedName name="x" localSheetId="23">#REF!</definedName>
    <definedName name="x" localSheetId="2">#REF!</definedName>
    <definedName name="x">#REF!</definedName>
    <definedName name="xxxx">#REF!</definedName>
    <definedName name="地区名称" localSheetId="4">#REF!</definedName>
    <definedName name="地区名称" localSheetId="32">#REF!</definedName>
    <definedName name="地区名称" localSheetId="31">#REF!</definedName>
    <definedName name="地区名称" localSheetId="23">#REF!</definedName>
    <definedName name="地区名称">#REF!</definedName>
    <definedName name="支出" localSheetId="4">#REF!</definedName>
    <definedName name="支出" localSheetId="32">#REF!</definedName>
    <definedName name="支出" localSheetId="31">#REF!</definedName>
    <definedName name="支出" localSheetId="23">#REF!</definedName>
    <definedName name="支出">#REF!</definedName>
    <definedName name="。" localSheetId="0">#REF!</definedName>
    <definedName name="_______________________A01">#REF!</definedName>
    <definedName name="_______________________A08">'[5]A01-1'!$A$5:$C$36</definedName>
    <definedName name="______________________A01">#REF!</definedName>
    <definedName name="______________________A08">'[5]A01-1'!$A$5:$C$36</definedName>
    <definedName name="_____________________A01">#REF!</definedName>
    <definedName name="_____________________A08">'[6]A01-1'!$A$5:$C$36</definedName>
    <definedName name="____________________A01">#REF!</definedName>
    <definedName name="____________________A08">'[5]A01-1'!$A$5:$C$36</definedName>
    <definedName name="___________________A01">#REF!</definedName>
    <definedName name="___________________A08">'[5]A01-1'!$A$5:$C$36</definedName>
    <definedName name="___________________qyc1234">#REF!</definedName>
    <definedName name="__________________A01">#REF!</definedName>
    <definedName name="__________________A08">'[5]A01-1'!$A$5:$C$36</definedName>
    <definedName name="__________________qyc1234">#REF!</definedName>
    <definedName name="_________________A01">#REF!</definedName>
    <definedName name="_________________A08">'[7]A01-1'!$A$5:$C$36</definedName>
    <definedName name="_________________qyc1234">#REF!</definedName>
    <definedName name="________________A01">#REF!</definedName>
    <definedName name="________________A08">'[8]A01-1'!$A$5:$C$36</definedName>
    <definedName name="________________qyc1234">#REF!</definedName>
    <definedName name="_______________A01" localSheetId="0">#REF!</definedName>
    <definedName name="_______________A08" localSheetId="0">'[10]A01-1'!$A$5:$C$36</definedName>
    <definedName name="_______________qyc1234">#REF!</definedName>
    <definedName name="______________A01">#REF!</definedName>
    <definedName name="______________A08">'[11]A01-1'!$A$5:$C$36</definedName>
    <definedName name="______________qyc1234">#REF!</definedName>
    <definedName name="_____________A01">#REF!</definedName>
    <definedName name="_____________A08">'[12]A01-1'!$A$5:$C$36</definedName>
    <definedName name="_____________qyc1234">#REF!</definedName>
    <definedName name="____________A01">#REF!</definedName>
    <definedName name="____________A08">'[13]A01-1'!$A$5:$C$36</definedName>
    <definedName name="____________qyc1234">#REF!</definedName>
    <definedName name="___________A01">#REF!</definedName>
    <definedName name="___________A08">'[13]A01-1'!$A$5:$C$36</definedName>
    <definedName name="___________qyc1234">#REF!</definedName>
    <definedName name="__________A01">#REF!</definedName>
    <definedName name="__________A08">'[13]A01-1'!$A$5:$C$36</definedName>
    <definedName name="__________qyc1234">#REF!</definedName>
    <definedName name="_________A01">#REF!</definedName>
    <definedName name="_________A08">'[5]A01-1'!$A$5:$C$36</definedName>
    <definedName name="_________qyc1234">#REF!</definedName>
    <definedName name="________A01">#REF!</definedName>
    <definedName name="________A08">'[13]A01-1'!$A$5:$C$36</definedName>
    <definedName name="________qyc1234">#REF!</definedName>
    <definedName name="_______A01">#REF!</definedName>
    <definedName name="_______A08">'[14]A01-1'!$A$5:$C$36</definedName>
    <definedName name="_______qyc1234">#REF!</definedName>
    <definedName name="______A01">#REF!</definedName>
    <definedName name="______A08">'[15]A01-1'!$A$5:$C$36</definedName>
    <definedName name="______qyc1234">#REF!</definedName>
    <definedName name="_____A01">#REF!</definedName>
    <definedName name="_____A08">'[15]A01-1'!$A$5:$C$36</definedName>
    <definedName name="_____qyc1234">#REF!</definedName>
    <definedName name="____1A01_">#REF!</definedName>
    <definedName name="____2A08_">'[16]A01-1'!$A$5:$C$36</definedName>
    <definedName name="____A01">#REF!</definedName>
    <definedName name="____A08">'[17]A01-1'!$A$5:$C$36</definedName>
    <definedName name="____qyc1234">#REF!</definedName>
    <definedName name="___1A01_" localSheetId="0">#REF!</definedName>
    <definedName name="___2A08_" localSheetId="0">'[10]A01-1'!$A$5:$C$36</definedName>
    <definedName name="___A01">#REF!</definedName>
    <definedName name="___A08">'[17]A01-1'!$A$5:$C$36</definedName>
    <definedName name="___qyc1234">#REF!</definedName>
    <definedName name="__1A01_" localSheetId="0">#REF!</definedName>
    <definedName name="__2A01_">#REF!</definedName>
    <definedName name="__2A08_" localSheetId="0">'[10]A01-1'!$A$5:$C$36</definedName>
    <definedName name="__4A08_">'[9]A01-1'!$A$5:$C$36</definedName>
    <definedName name="__A01" localSheetId="0">#REF!</definedName>
    <definedName name="__A08" localSheetId="0">'[10]A01-1'!$A$5:$C$36</definedName>
    <definedName name="__qyc1234">#REF!</definedName>
    <definedName name="_1A01_" localSheetId="0">#REF!</definedName>
    <definedName name="_2A01_" localSheetId="0">#REF!</definedName>
    <definedName name="_2A08_" localSheetId="0">'[18]A01-1'!$A$5:$C$36</definedName>
    <definedName name="_4A08_" localSheetId="0">'[10]A01-1'!$A$5:$C$36</definedName>
    <definedName name="_A01" localSheetId="0">#REF!</definedName>
    <definedName name="_A08" localSheetId="0">'[10]A01-1'!$A$5:$C$36</definedName>
    <definedName name="_a8756">'[8]A01-1'!$A$5:$C$36</definedName>
    <definedName name="_qyc1234">#REF!</definedName>
    <definedName name="a" localSheetId="0">#REF!</definedName>
    <definedName name="aaa" localSheetId="0">#REF!</definedName>
    <definedName name="Database" localSheetId="0">#REF!</definedName>
    <definedName name="MAILMERGEMODE">"OneWorksheet"</definedName>
    <definedName name="qsq" localSheetId="0">#REF!</definedName>
    <definedName name="x" localSheetId="0">#REF!</definedName>
    <definedName name="xxxx" localSheetId="0">#REF!</definedName>
    <definedName name="地区名称" localSheetId="0">#REF!</definedName>
    <definedName name="分类">#REF!</definedName>
    <definedName name="行业">[19]Sheet1!$W$2:$W$9</definedName>
    <definedName name="市州">[19]Sheet1!$A$2:$U$2</definedName>
    <definedName name="形式">#REF!</definedName>
    <definedName name="支出" localSheetId="0">#REF!</definedName>
    <definedName name="。" localSheetId="5">#REF!</definedName>
    <definedName name="_______________________A01" localSheetId="5">#REF!</definedName>
    <definedName name="_______________________A08" localSheetId="5">'[20]A01-1'!$A$5:$C$36</definedName>
    <definedName name="______________________A01" localSheetId="5">#REF!</definedName>
    <definedName name="______________________A08" localSheetId="5">'[20]A01-1'!$A$5:$C$36</definedName>
    <definedName name="_____________________A01" localSheetId="5">#REF!</definedName>
    <definedName name="_____________________A08" localSheetId="5">'[21]A01-1'!$A$5:$C$36</definedName>
    <definedName name="____________________A01" localSheetId="5">#REF!</definedName>
    <definedName name="____________________A08" localSheetId="5">'[20]A01-1'!$A$5:$C$36</definedName>
    <definedName name="___________________A01" localSheetId="5">#REF!</definedName>
    <definedName name="___________________A08" localSheetId="5">'[20]A01-1'!$A$5:$C$36</definedName>
    <definedName name="___________________qyc1234" localSheetId="5">#REF!</definedName>
    <definedName name="__________________A01" localSheetId="5">#REF!</definedName>
    <definedName name="__________________A08" localSheetId="5">'[20]A01-1'!$A$5:$C$36</definedName>
    <definedName name="__________________qyc1234" localSheetId="5">#REF!</definedName>
    <definedName name="_________________A01" localSheetId="5">#REF!</definedName>
    <definedName name="_________________qyc1234" localSheetId="5">#REF!</definedName>
    <definedName name="________________A01" localSheetId="5">#REF!</definedName>
    <definedName name="________________qyc1234" localSheetId="5">#REF!</definedName>
    <definedName name="_______________A01" localSheetId="5">#REF!</definedName>
    <definedName name="_______________A08" localSheetId="5">'[10]A01-1'!$A$5:$C$36</definedName>
    <definedName name="_______________qyc1234" localSheetId="5">#REF!</definedName>
    <definedName name="______________A01" localSheetId="5">#REF!</definedName>
    <definedName name="______________qyc1234" localSheetId="5">#REF!</definedName>
    <definedName name="_____________A01" localSheetId="5">#REF!</definedName>
    <definedName name="_____________qyc1234" localSheetId="5">#REF!</definedName>
    <definedName name="____________A01" localSheetId="5">#REF!</definedName>
    <definedName name="____________A08" localSheetId="5">'[22]A01-1'!$A$5:$C$36</definedName>
    <definedName name="____________qyc1234" localSheetId="5">#REF!</definedName>
    <definedName name="___________A01" localSheetId="5">#REF!</definedName>
    <definedName name="___________A08" localSheetId="5">'[22]A01-1'!$A$5:$C$36</definedName>
    <definedName name="___________qyc1234" localSheetId="5">#REF!</definedName>
    <definedName name="__________A01" localSheetId="5">#REF!</definedName>
    <definedName name="__________A08" localSheetId="5">'[22]A01-1'!$A$5:$C$36</definedName>
    <definedName name="__________qyc1234" localSheetId="5">#REF!</definedName>
    <definedName name="_________A01" localSheetId="5">#REF!</definedName>
    <definedName name="_________A08" localSheetId="5">'[20]A01-1'!$A$5:$C$36</definedName>
    <definedName name="_________qyc1234" localSheetId="5">#REF!</definedName>
    <definedName name="________A01" localSheetId="5">#REF!</definedName>
    <definedName name="________A08" localSheetId="5">'[22]A01-1'!$A$5:$C$36</definedName>
    <definedName name="________qyc1234" localSheetId="5">#REF!</definedName>
    <definedName name="_______A01" localSheetId="5">#REF!</definedName>
    <definedName name="_______qyc1234" localSheetId="5">#REF!</definedName>
    <definedName name="______A01" localSheetId="5">#REF!</definedName>
    <definedName name="______qyc1234" localSheetId="5">#REF!</definedName>
    <definedName name="_____A01" localSheetId="5">#REF!</definedName>
    <definedName name="_____qyc1234" localSheetId="5">#REF!</definedName>
    <definedName name="____1A01_" localSheetId="5">#REF!</definedName>
    <definedName name="____A01" localSheetId="5">#REF!</definedName>
    <definedName name="____qyc1234" localSheetId="5">#REF!</definedName>
    <definedName name="___1A01_" localSheetId="5">#REF!</definedName>
    <definedName name="___2A08_" localSheetId="5">'[10]A01-1'!$A$5:$C$36</definedName>
    <definedName name="___A01" localSheetId="5">#REF!</definedName>
    <definedName name="___qyc1234" localSheetId="5">#REF!</definedName>
    <definedName name="__1A01_" localSheetId="5">#REF!</definedName>
    <definedName name="__2A01_" localSheetId="5">#REF!</definedName>
    <definedName name="__2A08_" localSheetId="5">'[10]A01-1'!$A$5:$C$36</definedName>
    <definedName name="__A01" localSheetId="5">#REF!</definedName>
    <definedName name="__A08" localSheetId="5">'[10]A01-1'!$A$5:$C$36</definedName>
    <definedName name="__qyc1234" localSheetId="5">#REF!</definedName>
    <definedName name="_1A01_" localSheetId="5">#REF!</definedName>
    <definedName name="_2A01_" localSheetId="5">#REF!</definedName>
    <definedName name="_2A08_" localSheetId="5">'[23]A01-1'!$A$5:$C$36</definedName>
    <definedName name="_4A08_" localSheetId="5">'[10]A01-1'!$A$5:$C$36</definedName>
    <definedName name="_A01" localSheetId="5">#REF!</definedName>
    <definedName name="_A08" localSheetId="5">'[10]A01-1'!$A$5:$C$36</definedName>
    <definedName name="_qyc1234" localSheetId="5">#REF!</definedName>
    <definedName name="a" localSheetId="5">#N/A</definedName>
    <definedName name="aaa" localSheetId="5">#REF!</definedName>
    <definedName name="Database" localSheetId="5">#REF!</definedName>
    <definedName name="_xlnm.Print_Titles" localSheetId="5">'基本支出经济分类决算表 '!$1:$3</definedName>
    <definedName name="qsq" localSheetId="5">#REF!</definedName>
    <definedName name="x" localSheetId="5">#REF!</definedName>
    <definedName name="xxxx" localSheetId="5">#REF!</definedName>
    <definedName name="地区名称" localSheetId="5">#REF!</definedName>
    <definedName name="分类" localSheetId="5">#REF!</definedName>
    <definedName name="行业" localSheetId="5">[24]Sheet1!$W$2:$W$9</definedName>
    <definedName name="市州" localSheetId="5">[24]Sheet1!$A$2:$U$2</definedName>
    <definedName name="形式" localSheetId="5">#REF!</definedName>
    <definedName name="支出" localSheetId="5">#REF!</definedName>
    <definedName name="___1A01_" localSheetId="7">#REF!</definedName>
    <definedName name="__1A01_" localSheetId="7">#REF!</definedName>
    <definedName name="__A01" localSheetId="7">#REF!</definedName>
    <definedName name="_1A01_" localSheetId="7">#REF!</definedName>
    <definedName name="_A01" localSheetId="7">#REF!</definedName>
    <definedName name="_xlnm._FilterDatabase" localSheetId="7" hidden="1">'一般预算支出决算表 (本级)'!$A$3:$I$459</definedName>
    <definedName name="Database" localSheetId="7">#REF!</definedName>
    <definedName name="_xlnm.Print_Area" localSheetId="7">'一般预算支出决算表 (本级)'!$B$1:$G$459</definedName>
    <definedName name="_xlnm.Print_Titles" localSheetId="7">'一般预算支出决算表 (本级)'!$1:$3</definedName>
    <definedName name="x" localSheetId="7">#REF!</definedName>
    <definedName name="。" localSheetId="9">#REF!</definedName>
    <definedName name="_______________A01" localSheetId="9">#REF!</definedName>
    <definedName name="___1A01_" localSheetId="9">#REF!</definedName>
    <definedName name="__1A01_" localSheetId="9">#REF!</definedName>
    <definedName name="__A01" localSheetId="9">#REF!</definedName>
    <definedName name="_1A01_" localSheetId="9">#REF!</definedName>
    <definedName name="_2A01_" localSheetId="9">#REF!</definedName>
    <definedName name="_A01" localSheetId="9">#REF!</definedName>
    <definedName name="a" localSheetId="9">#N/A</definedName>
    <definedName name="aaa" localSheetId="9">#REF!</definedName>
    <definedName name="Database" localSheetId="9">#REF!</definedName>
    <definedName name="_xlnm.Print_Titles" localSheetId="9">'经济分类决算表 (本级)'!$1:$3</definedName>
    <definedName name="qsq" localSheetId="9">#REF!</definedName>
    <definedName name="x" localSheetId="9">#REF!</definedName>
    <definedName name="地区名称" localSheetId="9">#REF!</definedName>
    <definedName name="支出" localSheetId="9">#REF!</definedName>
    <definedName name="。" localSheetId="10">#REF!</definedName>
    <definedName name="_______________________A01" localSheetId="10">#REF!</definedName>
    <definedName name="_______________________A08" localSheetId="10">'[20]A01-1'!$A$5:$C$36</definedName>
    <definedName name="______________________A01" localSheetId="10">#REF!</definedName>
    <definedName name="______________________A08" localSheetId="10">'[20]A01-1'!$A$5:$C$36</definedName>
    <definedName name="_____________________A01" localSheetId="10">#REF!</definedName>
    <definedName name="_____________________A08" localSheetId="10">'[21]A01-1'!$A$5:$C$36</definedName>
    <definedName name="____________________A01" localSheetId="10">#REF!</definedName>
    <definedName name="____________________A08" localSheetId="10">'[20]A01-1'!$A$5:$C$36</definedName>
    <definedName name="___________________A01" localSheetId="10">#REF!</definedName>
    <definedName name="___________________A08" localSheetId="10">'[20]A01-1'!$A$5:$C$36</definedName>
    <definedName name="___________________qyc1234" localSheetId="10">#REF!</definedName>
    <definedName name="__________________A01" localSheetId="10">#REF!</definedName>
    <definedName name="__________________A08" localSheetId="10">'[20]A01-1'!$A$5:$C$36</definedName>
    <definedName name="__________________qyc1234" localSheetId="10">#REF!</definedName>
    <definedName name="_________________A01" localSheetId="10">#REF!</definedName>
    <definedName name="_________________qyc1234" localSheetId="10">#REF!</definedName>
    <definedName name="________________A01" localSheetId="10">#REF!</definedName>
    <definedName name="________________qyc1234" localSheetId="10">#REF!</definedName>
    <definedName name="_______________A01" localSheetId="10">#REF!</definedName>
    <definedName name="_______________A08" localSheetId="10">'[10]A01-1'!$A$5:$C$36</definedName>
    <definedName name="_______________qyc1234" localSheetId="10">#REF!</definedName>
    <definedName name="______________A01" localSheetId="10">#REF!</definedName>
    <definedName name="______________qyc1234" localSheetId="10">#REF!</definedName>
    <definedName name="_____________A01" localSheetId="10">#REF!</definedName>
    <definedName name="_____________qyc1234" localSheetId="10">#REF!</definedName>
    <definedName name="____________A01" localSheetId="10">#REF!</definedName>
    <definedName name="____________A08" localSheetId="10">'[22]A01-1'!$A$5:$C$36</definedName>
    <definedName name="____________qyc1234" localSheetId="10">#REF!</definedName>
    <definedName name="___________A01" localSheetId="10">#REF!</definedName>
    <definedName name="___________A08" localSheetId="10">'[22]A01-1'!$A$5:$C$36</definedName>
    <definedName name="___________qyc1234" localSheetId="10">#REF!</definedName>
    <definedName name="__________A01" localSheetId="10">#REF!</definedName>
    <definedName name="__________A08" localSheetId="10">'[22]A01-1'!$A$5:$C$36</definedName>
    <definedName name="__________qyc1234" localSheetId="10">#REF!</definedName>
    <definedName name="_________A01" localSheetId="10">#REF!</definedName>
    <definedName name="_________A08" localSheetId="10">'[20]A01-1'!$A$5:$C$36</definedName>
    <definedName name="_________qyc1234" localSheetId="10">#REF!</definedName>
    <definedName name="________A01" localSheetId="10">#REF!</definedName>
    <definedName name="________A08" localSheetId="10">'[22]A01-1'!$A$5:$C$36</definedName>
    <definedName name="________qyc1234" localSheetId="10">#REF!</definedName>
    <definedName name="_______A01" localSheetId="10">#REF!</definedName>
    <definedName name="_______qyc1234" localSheetId="10">#REF!</definedName>
    <definedName name="______A01" localSheetId="10">#REF!</definedName>
    <definedName name="______qyc1234" localSheetId="10">#REF!</definedName>
    <definedName name="_____A01" localSheetId="10">#REF!</definedName>
    <definedName name="_____qyc1234" localSheetId="10">#REF!</definedName>
    <definedName name="____1A01_" localSheetId="10">#REF!</definedName>
    <definedName name="____A01" localSheetId="10">#REF!</definedName>
    <definedName name="____qyc1234" localSheetId="10">#REF!</definedName>
    <definedName name="___1A01_" localSheetId="10">#REF!</definedName>
    <definedName name="___2A08_" localSheetId="10">'[10]A01-1'!$A$5:$C$36</definedName>
    <definedName name="___A01" localSheetId="10">#REF!</definedName>
    <definedName name="___qyc1234" localSheetId="10">#REF!</definedName>
    <definedName name="__1A01_" localSheetId="10">#REF!</definedName>
    <definedName name="__2A01_" localSheetId="10">#REF!</definedName>
    <definedName name="__2A08_" localSheetId="10">'[10]A01-1'!$A$5:$C$36</definedName>
    <definedName name="__A01" localSheetId="10">#REF!</definedName>
    <definedName name="__A08" localSheetId="10">'[10]A01-1'!$A$5:$C$36</definedName>
    <definedName name="__qyc1234" localSheetId="10">#REF!</definedName>
    <definedName name="_1A01_" localSheetId="10">#REF!</definedName>
    <definedName name="_2A01_" localSheetId="10">#REF!</definedName>
    <definedName name="_2A08_" localSheetId="10">'[23]A01-1'!$A$5:$C$36</definedName>
    <definedName name="_4A08_" localSheetId="10">'[10]A01-1'!$A$5:$C$36</definedName>
    <definedName name="_A01" localSheetId="10">#REF!</definedName>
    <definedName name="_A08" localSheetId="10">'[10]A01-1'!$A$5:$C$36</definedName>
    <definedName name="_qyc1234" localSheetId="10">#REF!</definedName>
    <definedName name="a" localSheetId="10">#N/A</definedName>
    <definedName name="aaa" localSheetId="10">#REF!</definedName>
    <definedName name="Database" localSheetId="10">#REF!</definedName>
    <definedName name="_xlnm.Print_Titles" localSheetId="10">'基本支出经济分类决算表  (本级)'!$1:$3</definedName>
    <definedName name="qsq" localSheetId="10">#REF!</definedName>
    <definedName name="x" localSheetId="10">#REF!</definedName>
    <definedName name="xxxx" localSheetId="10">#REF!</definedName>
    <definedName name="地区名称" localSheetId="10">#REF!</definedName>
    <definedName name="分类" localSheetId="10">#REF!</definedName>
    <definedName name="行业" localSheetId="10">[24]Sheet1!$W$2:$W$9</definedName>
    <definedName name="市州" localSheetId="10">[24]Sheet1!$A$2:$U$2</definedName>
    <definedName name="形式" localSheetId="10">#REF!</definedName>
    <definedName name="支出" localSheetId="10">#REF!</definedName>
    <definedName name="。" localSheetId="12">#REF!</definedName>
    <definedName name="_______________________A01" localSheetId="12">#REF!</definedName>
    <definedName name="_______________________A08" localSheetId="12">'[25]A01-1'!$A$5:$C$36</definedName>
    <definedName name="______________________A01" localSheetId="12">#REF!</definedName>
    <definedName name="______________________A08" localSheetId="12">'[25]A01-1'!$A$5:$C$36</definedName>
    <definedName name="_____________________A01" localSheetId="12">#REF!</definedName>
    <definedName name="_____________________A08" localSheetId="12">'[26]A01-1'!$A$5:$C$36</definedName>
    <definedName name="____________________A01" localSheetId="12">#REF!</definedName>
    <definedName name="____________________A08" localSheetId="12">'[25]A01-1'!$A$5:$C$36</definedName>
    <definedName name="___________________A01" localSheetId="12">#REF!</definedName>
    <definedName name="___________________A08" localSheetId="12">'[25]A01-1'!$A$5:$C$36</definedName>
    <definedName name="___________________qyc1234" localSheetId="12">#REF!</definedName>
    <definedName name="__________________A01" localSheetId="12">#REF!</definedName>
    <definedName name="__________________A08" localSheetId="12">'[25]A01-1'!$A$5:$C$36</definedName>
    <definedName name="__________________qyc1234" localSheetId="12">#REF!</definedName>
    <definedName name="_________________A01" localSheetId="12">#REF!</definedName>
    <definedName name="_________________qyc1234" localSheetId="12">#REF!</definedName>
    <definedName name="________________A01" localSheetId="12">#REF!</definedName>
    <definedName name="________________qyc1234" localSheetId="12">#REF!</definedName>
    <definedName name="_______________A01" localSheetId="12">#REF!</definedName>
    <definedName name="_______________A08" localSheetId="12">'[2]A01-1'!$A$5:$C$36</definedName>
    <definedName name="_______________qyc1234" localSheetId="12">#REF!</definedName>
    <definedName name="______________A01" localSheetId="12">#REF!</definedName>
    <definedName name="______________qyc1234" localSheetId="12">#REF!</definedName>
    <definedName name="_____________A01" localSheetId="12">#REF!</definedName>
    <definedName name="_____________qyc1234" localSheetId="12">#REF!</definedName>
    <definedName name="____________A01" localSheetId="12">#REF!</definedName>
    <definedName name="____________A08" localSheetId="12">'[27]A01-1'!$A$5:$C$36</definedName>
    <definedName name="____________qyc1234" localSheetId="12">#REF!</definedName>
    <definedName name="___________A01" localSheetId="12">#REF!</definedName>
    <definedName name="___________A08" localSheetId="12">'[27]A01-1'!$A$5:$C$36</definedName>
    <definedName name="___________qyc1234" localSheetId="12">#REF!</definedName>
    <definedName name="__________A01" localSheetId="12">#REF!</definedName>
    <definedName name="__________A08" localSheetId="12">'[27]A01-1'!$A$5:$C$36</definedName>
    <definedName name="__________qyc1234" localSheetId="12">#REF!</definedName>
    <definedName name="_________A01" localSheetId="12">#REF!</definedName>
    <definedName name="_________A08" localSheetId="12">'[25]A01-1'!$A$5:$C$36</definedName>
    <definedName name="_________qyc1234" localSheetId="12">#REF!</definedName>
    <definedName name="________A01" localSheetId="12">#REF!</definedName>
    <definedName name="________A08" localSheetId="12">'[27]A01-1'!$A$5:$C$36</definedName>
    <definedName name="________qyc1234" localSheetId="12">#REF!</definedName>
    <definedName name="_______A01" localSheetId="12">#REF!</definedName>
    <definedName name="_______qyc1234" localSheetId="12">#REF!</definedName>
    <definedName name="______A01" localSheetId="12">#REF!</definedName>
    <definedName name="______qyc1234" localSheetId="12">#REF!</definedName>
    <definedName name="_____A01" localSheetId="12">#REF!</definedName>
    <definedName name="_____qyc1234" localSheetId="12">#REF!</definedName>
    <definedName name="____1A01_" localSheetId="12">#REF!</definedName>
    <definedName name="____A01" localSheetId="12">#REF!</definedName>
    <definedName name="____qyc1234" localSheetId="12">#REF!</definedName>
    <definedName name="___1A01_" localSheetId="12">#REF!</definedName>
    <definedName name="___2A08_" localSheetId="12">'[2]A01-1'!$A$5:$C$36</definedName>
    <definedName name="___A01" localSheetId="12">#REF!</definedName>
    <definedName name="___qyc1234" localSheetId="12">#REF!</definedName>
    <definedName name="__1A01_" localSheetId="12">#REF!</definedName>
    <definedName name="__2A01_" localSheetId="12">#REF!</definedName>
    <definedName name="__2A08_" localSheetId="12">'[2]A01-1'!$A$5:$C$36</definedName>
    <definedName name="__A01" localSheetId="12">#REF!</definedName>
    <definedName name="__A08" localSheetId="12">'[2]A01-1'!$A$5:$C$36</definedName>
    <definedName name="__qyc1234" localSheetId="12">#REF!</definedName>
    <definedName name="_1A01_" localSheetId="12">#REF!</definedName>
    <definedName name="_2A01_" localSheetId="12">#REF!</definedName>
    <definedName name="_2A08_" localSheetId="12">'[3]A01-1'!$A$5:$C$36</definedName>
    <definedName name="_4A08_" localSheetId="12">'[2]A01-1'!$A$5:$C$36</definedName>
    <definedName name="_A01" localSheetId="12">#REF!</definedName>
    <definedName name="_A08" localSheetId="12">'[2]A01-1'!$A$5:$C$36</definedName>
    <definedName name="_qyc1234" localSheetId="12">#REF!</definedName>
    <definedName name="a" localSheetId="12">#REF!</definedName>
    <definedName name="aaa" localSheetId="12">#REF!</definedName>
    <definedName name="Database" localSheetId="12">#REF!</definedName>
    <definedName name="qsq" localSheetId="12">#REF!</definedName>
    <definedName name="x" localSheetId="12">#REF!</definedName>
    <definedName name="xxxx" localSheetId="12">#REF!</definedName>
    <definedName name="地区名称" localSheetId="12">#REF!</definedName>
    <definedName name="分类" localSheetId="12">#REF!</definedName>
    <definedName name="行业" localSheetId="12">[29]Sheet1!$W$2:$W$9</definedName>
    <definedName name="市州" localSheetId="12">[29]Sheet1!$A$2:$U$2</definedName>
    <definedName name="形式" localSheetId="12">#REF!</definedName>
    <definedName name="支出" localSheetId="12">#REF!</definedName>
    <definedName name="_xlnm.Print_Area" localSheetId="16">'基金收入决算表 (本级)'!$A$1:$F$6</definedName>
    <definedName name="_xlnm.Print_Area" localSheetId="17">'基金支出决算表 (本级)'!$B$1:$G$38</definedName>
    <definedName name="_xlnm.Print_Titles" localSheetId="17">'基金支出决算表 (本级)'!$1:$3</definedName>
    <definedName name="_xlnm.Print_Area" localSheetId="18">'基金平衡表 (本级)'!$A$1:$D$12</definedName>
    <definedName name="。" localSheetId="20">#REF!</definedName>
    <definedName name="_______________________A01" localSheetId="20">#REF!</definedName>
    <definedName name="_______________________A08" localSheetId="20">'[25]A01-1'!$A$5:$C$36</definedName>
    <definedName name="______________________A01" localSheetId="20">#REF!</definedName>
    <definedName name="______________________A08" localSheetId="20">'[25]A01-1'!$A$5:$C$36</definedName>
    <definedName name="_____________________A01" localSheetId="20">#REF!</definedName>
    <definedName name="_____________________A08" localSheetId="20">'[26]A01-1'!$A$5:$C$36</definedName>
    <definedName name="____________________A01" localSheetId="20">#REF!</definedName>
    <definedName name="____________________A08" localSheetId="20">'[25]A01-1'!$A$5:$C$36</definedName>
    <definedName name="___________________A01" localSheetId="20">#REF!</definedName>
    <definedName name="___________________A08" localSheetId="20">'[25]A01-1'!$A$5:$C$36</definedName>
    <definedName name="___________________qyc1234" localSheetId="20">#REF!</definedName>
    <definedName name="__________________A01" localSheetId="20">#REF!</definedName>
    <definedName name="__________________A08" localSheetId="20">'[25]A01-1'!$A$5:$C$36</definedName>
    <definedName name="__________________qyc1234" localSheetId="20">#REF!</definedName>
    <definedName name="_________________A01" localSheetId="20">#REF!</definedName>
    <definedName name="_________________qyc1234" localSheetId="20">#REF!</definedName>
    <definedName name="________________A01" localSheetId="20">#REF!</definedName>
    <definedName name="________________qyc1234" localSheetId="20">#REF!</definedName>
    <definedName name="_______________A01" localSheetId="20">#REF!</definedName>
    <definedName name="_______________A08" localSheetId="20">'[2]A01-1'!$A$5:$C$36</definedName>
    <definedName name="_______________qyc1234" localSheetId="20">#REF!</definedName>
    <definedName name="______________A01" localSheetId="20">#REF!</definedName>
    <definedName name="______________qyc1234" localSheetId="20">#REF!</definedName>
    <definedName name="_____________A01" localSheetId="20">#REF!</definedName>
    <definedName name="_____________qyc1234" localSheetId="20">#REF!</definedName>
    <definedName name="____________A01" localSheetId="20">#REF!</definedName>
    <definedName name="____________A08" localSheetId="20">'[27]A01-1'!$A$5:$C$36</definedName>
    <definedName name="____________qyc1234" localSheetId="20">#REF!</definedName>
    <definedName name="___________A01" localSheetId="20">#REF!</definedName>
    <definedName name="___________A08" localSheetId="20">'[27]A01-1'!$A$5:$C$36</definedName>
    <definedName name="___________qyc1234" localSheetId="20">#REF!</definedName>
    <definedName name="__________A01" localSheetId="20">#REF!</definedName>
    <definedName name="__________A08" localSheetId="20">'[27]A01-1'!$A$5:$C$36</definedName>
    <definedName name="__________qyc1234" localSheetId="20">#REF!</definedName>
    <definedName name="_________A01" localSheetId="20">#REF!</definedName>
    <definedName name="_________A08" localSheetId="20">'[25]A01-1'!$A$5:$C$36</definedName>
    <definedName name="_________qyc1234" localSheetId="20">#REF!</definedName>
    <definedName name="________A01" localSheetId="20">#REF!</definedName>
    <definedName name="________A08" localSheetId="20">'[27]A01-1'!$A$5:$C$36</definedName>
    <definedName name="________qyc1234" localSheetId="20">#REF!</definedName>
    <definedName name="_______A01" localSheetId="20">#REF!</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A01" localSheetId="20">#REF!</definedName>
    <definedName name="____qyc1234" localSheetId="20">#REF!</definedName>
    <definedName name="___1A01_" localSheetId="20">#REF!</definedName>
    <definedName name="___2A08_" localSheetId="20">'[2]A01-1'!$A$5:$C$36</definedName>
    <definedName name="___A01" localSheetId="20">#REF!</definedName>
    <definedName name="___qyc1234" localSheetId="20">#REF!</definedName>
    <definedName name="__1A01_" localSheetId="20">#REF!</definedName>
    <definedName name="__2A01_" localSheetId="20">#REF!</definedName>
    <definedName name="__2A08_" localSheetId="20">'[2]A01-1'!$A$5:$C$36</definedName>
    <definedName name="__A01" localSheetId="20">#REF!</definedName>
    <definedName name="__A08" localSheetId="20">'[2]A01-1'!$A$5:$C$36</definedName>
    <definedName name="__qyc1234" localSheetId="20">#REF!</definedName>
    <definedName name="_1A01_" localSheetId="20">#REF!</definedName>
    <definedName name="_2A01_" localSheetId="20">#REF!</definedName>
    <definedName name="_2A08_" localSheetId="20">'[3]A01-1'!$A$5:$C$36</definedName>
    <definedName name="_4A08_" localSheetId="20">'[2]A01-1'!$A$5:$C$36</definedName>
    <definedName name="_A01" localSheetId="20">#REF!</definedName>
    <definedName name="_A08" localSheetId="20">'[2]A01-1'!$A$5:$C$36</definedName>
    <definedName name="_qyc1234" localSheetId="20">#REF!</definedName>
    <definedName name="a" localSheetId="20">#REF!</definedName>
    <definedName name="aaa" localSheetId="20">#REF!</definedName>
    <definedName name="Database" localSheetId="20">#REF!</definedName>
    <definedName name="qsq" localSheetId="20">#REF!</definedName>
    <definedName name="x" localSheetId="20">#REF!</definedName>
    <definedName name="xxxx" localSheetId="20">#REF!</definedName>
    <definedName name="地区名称" localSheetId="20">#REF!</definedName>
    <definedName name="分类" localSheetId="20">#REF!</definedName>
    <definedName name="行业" localSheetId="20">[29]Sheet1!$W$2:$W$9</definedName>
    <definedName name="市州" localSheetId="20">[29]Sheet1!$A$2:$U$2</definedName>
    <definedName name="形式" localSheetId="20">#REF!</definedName>
    <definedName name="支出" localSheetId="20">#REF!</definedName>
    <definedName name="。" localSheetId="21">#REF!</definedName>
    <definedName name="_______________________A01" localSheetId="21">#REF!</definedName>
    <definedName name="_______________________A08" localSheetId="21">'[25]A01-1'!$A$5:$C$36</definedName>
    <definedName name="______________________A01" localSheetId="21">#REF!</definedName>
    <definedName name="______________________A08" localSheetId="21">'[25]A01-1'!$A$5:$C$36</definedName>
    <definedName name="_____________________A01" localSheetId="21">#REF!</definedName>
    <definedName name="_____________________A08" localSheetId="21">'[26]A01-1'!$A$5:$C$36</definedName>
    <definedName name="____________________A01" localSheetId="21">#REF!</definedName>
    <definedName name="____________________A08" localSheetId="21">'[25]A01-1'!$A$5:$C$36</definedName>
    <definedName name="___________________A01" localSheetId="21">#REF!</definedName>
    <definedName name="___________________A08" localSheetId="21">'[25]A01-1'!$A$5:$C$36</definedName>
    <definedName name="___________________qyc1234" localSheetId="21">#REF!</definedName>
    <definedName name="__________________A01" localSheetId="21">#REF!</definedName>
    <definedName name="__________________A08" localSheetId="21">'[25]A01-1'!$A$5:$C$36</definedName>
    <definedName name="__________________qyc1234" localSheetId="21">#REF!</definedName>
    <definedName name="_________________A01" localSheetId="21">#REF!</definedName>
    <definedName name="_________________qyc1234" localSheetId="21">#REF!</definedName>
    <definedName name="________________A01" localSheetId="21">#REF!</definedName>
    <definedName name="________________qyc1234" localSheetId="21">#REF!</definedName>
    <definedName name="_______________A01" localSheetId="21">#REF!</definedName>
    <definedName name="_______________A08" localSheetId="21">'[10]A01-1'!$A$5:$C$36</definedName>
    <definedName name="_______________qyc1234" localSheetId="21">#REF!</definedName>
    <definedName name="______________A01" localSheetId="21">#REF!</definedName>
    <definedName name="______________qyc1234" localSheetId="21">#REF!</definedName>
    <definedName name="_____________A01" localSheetId="21">#REF!</definedName>
    <definedName name="_____________qyc1234" localSheetId="21">#REF!</definedName>
    <definedName name="____________A01" localSheetId="21">#REF!</definedName>
    <definedName name="____________A08" localSheetId="21">'[27]A01-1'!$A$5:$C$36</definedName>
    <definedName name="____________qyc1234" localSheetId="21">#REF!</definedName>
    <definedName name="___________A01" localSheetId="21">#REF!</definedName>
    <definedName name="___________A08" localSheetId="21">'[27]A01-1'!$A$5:$C$36</definedName>
    <definedName name="___________qyc1234" localSheetId="21">#REF!</definedName>
    <definedName name="__________A01" localSheetId="21">#REF!</definedName>
    <definedName name="__________A08" localSheetId="21">'[27]A01-1'!$A$5:$C$36</definedName>
    <definedName name="__________qyc1234" localSheetId="21">#REF!</definedName>
    <definedName name="_________A01" localSheetId="21">#REF!</definedName>
    <definedName name="_________A08" localSheetId="21">'[25]A01-1'!$A$5:$C$36</definedName>
    <definedName name="_________qyc1234" localSheetId="21">#REF!</definedName>
    <definedName name="________A01" localSheetId="21">#REF!</definedName>
    <definedName name="________A08" localSheetId="21">'[27]A01-1'!$A$5:$C$36</definedName>
    <definedName name="________qyc1234" localSheetId="21">#REF!</definedName>
    <definedName name="_______A01" localSheetId="21">#REF!</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A01" localSheetId="21">#REF!</definedName>
    <definedName name="____qyc1234" localSheetId="21">#REF!</definedName>
    <definedName name="___1A01_" localSheetId="21">#REF!</definedName>
    <definedName name="___2A08_" localSheetId="21">'[10]A01-1'!$A$5:$C$36</definedName>
    <definedName name="___A01" localSheetId="21">#REF!</definedName>
    <definedName name="___qyc1234" localSheetId="21">#REF!</definedName>
    <definedName name="__1A01_" localSheetId="21">#REF!</definedName>
    <definedName name="__2A01_" localSheetId="21">#REF!</definedName>
    <definedName name="__2A08_" localSheetId="21">'[10]A01-1'!$A$5:$C$36</definedName>
    <definedName name="__A01" localSheetId="21">#REF!</definedName>
    <definedName name="__A08" localSheetId="21">'[10]A01-1'!$A$5:$C$36</definedName>
    <definedName name="__qyc1234" localSheetId="21">#REF!</definedName>
    <definedName name="_1A01_" localSheetId="21">#REF!</definedName>
    <definedName name="_2A01_" localSheetId="21">#REF!</definedName>
    <definedName name="_2A08_" localSheetId="21">'[28]A01-1'!$A$5:$C$36</definedName>
    <definedName name="_4A08_" localSheetId="21">'[10]A01-1'!$A$5:$C$36</definedName>
    <definedName name="_A01" localSheetId="21">#REF!</definedName>
    <definedName name="_A08" localSheetId="21">'[10]A01-1'!$A$5:$C$36</definedName>
    <definedName name="_qyc1234" localSheetId="21">#REF!</definedName>
    <definedName name="a" localSheetId="21">#N/A</definedName>
    <definedName name="aaa" localSheetId="21">#REF!</definedName>
    <definedName name="Database" localSheetId="21">#REF!</definedName>
    <definedName name="qsq" localSheetId="21">#REF!</definedName>
    <definedName name="x" localSheetId="21">#REF!</definedName>
    <definedName name="xxxx" localSheetId="21">#REF!</definedName>
    <definedName name="地区名称" localSheetId="21">#REF!</definedName>
    <definedName name="分类" localSheetId="21">#REF!</definedName>
    <definedName name="行业" localSheetId="21">[29]Sheet1!$W$2:$W$9</definedName>
    <definedName name="市州" localSheetId="21">[29]Sheet1!$A$2:$U$2</definedName>
    <definedName name="形式" localSheetId="21">#REF!</definedName>
    <definedName name="支出" localSheetId="21">#REF!</definedName>
    <definedName name="。" localSheetId="22">#REF!</definedName>
    <definedName name="_______________________A01" localSheetId="22">#REF!</definedName>
    <definedName name="_______________________A08" localSheetId="22">'[30]A01-1'!$A$5:$C$36</definedName>
    <definedName name="______________________A01" localSheetId="22">#REF!</definedName>
    <definedName name="______________________A08" localSheetId="22">'[30]A01-1'!$A$5:$C$36</definedName>
    <definedName name="_____________________A01" localSheetId="22">#REF!</definedName>
    <definedName name="_____________________A08" localSheetId="22">'[31]A01-1'!$A$5:$C$36</definedName>
    <definedName name="____________________A01" localSheetId="22">#REF!</definedName>
    <definedName name="____________________A08" localSheetId="22">'[30]A01-1'!$A$5:$C$36</definedName>
    <definedName name="___________________A01" localSheetId="22">#REF!</definedName>
    <definedName name="___________________A08" localSheetId="22">'[30]A01-1'!$A$5:$C$36</definedName>
    <definedName name="___________________qyc1234" localSheetId="22">#REF!</definedName>
    <definedName name="__________________A01" localSheetId="22">#REF!</definedName>
    <definedName name="__________________A08" localSheetId="22">'[30]A01-1'!$A$5:$C$36</definedName>
    <definedName name="__________________qyc1234" localSheetId="22">#REF!</definedName>
    <definedName name="_________________A01" localSheetId="22">#REF!</definedName>
    <definedName name="_________________qyc1234" localSheetId="22">#REF!</definedName>
    <definedName name="________________A01" localSheetId="22">#REF!</definedName>
    <definedName name="________________qyc1234" localSheetId="22">#REF!</definedName>
    <definedName name="_______________A01" localSheetId="22">#REF!</definedName>
    <definedName name="_______________A08" localSheetId="22">'[10]A01-1'!$A$5:$C$36</definedName>
    <definedName name="_______________qyc1234" localSheetId="22">#REF!</definedName>
    <definedName name="______________A01" localSheetId="22">#REF!</definedName>
    <definedName name="______________qyc1234" localSheetId="22">#REF!</definedName>
    <definedName name="_____________A01" localSheetId="22">#REF!</definedName>
    <definedName name="_____________qyc1234" localSheetId="22">#REF!</definedName>
    <definedName name="____________A01" localSheetId="22">#REF!</definedName>
    <definedName name="____________A08" localSheetId="22">'[32]A01-1'!$A$5:$C$36</definedName>
    <definedName name="____________qyc1234" localSheetId="22">#REF!</definedName>
    <definedName name="___________A01" localSheetId="22">#REF!</definedName>
    <definedName name="___________A08" localSheetId="22">'[32]A01-1'!$A$5:$C$36</definedName>
    <definedName name="___________qyc1234" localSheetId="22">#REF!</definedName>
    <definedName name="__________A01" localSheetId="22">#REF!</definedName>
    <definedName name="__________A08" localSheetId="22">'[32]A01-1'!$A$5:$C$36</definedName>
    <definedName name="__________qyc1234" localSheetId="22">#REF!</definedName>
    <definedName name="_________A01" localSheetId="22">#REF!</definedName>
    <definedName name="_________A08" localSheetId="22">'[30]A01-1'!$A$5:$C$36</definedName>
    <definedName name="_________qyc1234" localSheetId="22">#REF!</definedName>
    <definedName name="________A01" localSheetId="22">#REF!</definedName>
    <definedName name="________A08" localSheetId="22">'[32]A01-1'!$A$5:$C$36</definedName>
    <definedName name="________qyc1234" localSheetId="22">#REF!</definedName>
    <definedName name="_______A01" localSheetId="22">#REF!</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A01" localSheetId="22">#REF!</definedName>
    <definedName name="____qyc1234" localSheetId="22">#REF!</definedName>
    <definedName name="___1A01_" localSheetId="22">#REF!</definedName>
    <definedName name="___2A08_" localSheetId="22">'[10]A01-1'!$A$5:$C$36</definedName>
    <definedName name="___A01" localSheetId="22">#REF!</definedName>
    <definedName name="___qyc1234" localSheetId="22">#REF!</definedName>
    <definedName name="__1A01_" localSheetId="22">#REF!</definedName>
    <definedName name="__2A01_" localSheetId="22">#REF!</definedName>
    <definedName name="__2A08_" localSheetId="22">'[10]A01-1'!$A$5:$C$36</definedName>
    <definedName name="__A01" localSheetId="22">#REF!</definedName>
    <definedName name="__A08" localSheetId="22">'[10]A01-1'!$A$5:$C$36</definedName>
    <definedName name="__qyc1234" localSheetId="22">#REF!</definedName>
    <definedName name="_1A01_" localSheetId="22">#REF!</definedName>
    <definedName name="_2A01_" localSheetId="22">#REF!</definedName>
    <definedName name="_2A08_" localSheetId="22">'[33]A01-1'!$A$5:$C$36</definedName>
    <definedName name="_4A08_" localSheetId="22">'[10]A01-1'!$A$5:$C$36</definedName>
    <definedName name="_A01" localSheetId="22">#REF!</definedName>
    <definedName name="_A08" localSheetId="22">'[10]A01-1'!$A$5:$C$36</definedName>
    <definedName name="_qyc1234" localSheetId="22">#REF!</definedName>
    <definedName name="a" localSheetId="22">#REF!</definedName>
    <definedName name="aaa" localSheetId="22">#REF!</definedName>
    <definedName name="Database" localSheetId="22">#REF!</definedName>
    <definedName name="qsq" localSheetId="22">#REF!</definedName>
    <definedName name="x" localSheetId="22">#REF!</definedName>
    <definedName name="xxxx" localSheetId="22">#REF!</definedName>
    <definedName name="地区名称" localSheetId="22">#REF!</definedName>
    <definedName name="分类" localSheetId="22">#REF!</definedName>
    <definedName name="行业" localSheetId="22">[34]Sheet1!$W$2:$W$9</definedName>
    <definedName name="市州" localSheetId="22">[34]Sheet1!$A$2:$U$2</definedName>
    <definedName name="形式" localSheetId="22">#REF!</definedName>
    <definedName name="支出" localSheetId="22">#REF!</definedName>
    <definedName name="。" localSheetId="24">#REF!</definedName>
    <definedName name="_______________________A01" localSheetId="24">#REF!</definedName>
    <definedName name="_______________________A08" localSheetId="24">'[30]A01-1'!$A$5:$C$36</definedName>
    <definedName name="______________________A01" localSheetId="24">#REF!</definedName>
    <definedName name="______________________A08" localSheetId="24">'[30]A01-1'!$A$5:$C$36</definedName>
    <definedName name="_____________________A01" localSheetId="24">#REF!</definedName>
    <definedName name="_____________________A08" localSheetId="24">'[31]A01-1'!$A$5:$C$36</definedName>
    <definedName name="____________________A01" localSheetId="24">#REF!</definedName>
    <definedName name="____________________A08" localSheetId="24">'[30]A01-1'!$A$5:$C$36</definedName>
    <definedName name="___________________A01" localSheetId="24">#REF!</definedName>
    <definedName name="___________________A08" localSheetId="24">'[30]A01-1'!$A$5:$C$36</definedName>
    <definedName name="___________________qyc1234" localSheetId="24">#REF!</definedName>
    <definedName name="__________________A01" localSheetId="24">#REF!</definedName>
    <definedName name="__________________A08" localSheetId="24">'[30]A01-1'!$A$5:$C$36</definedName>
    <definedName name="__________________qyc1234" localSheetId="24">#REF!</definedName>
    <definedName name="_________________A01" localSheetId="24">#REF!</definedName>
    <definedName name="_________________qyc1234" localSheetId="24">#REF!</definedName>
    <definedName name="________________A01" localSheetId="24">#REF!</definedName>
    <definedName name="________________qyc1234" localSheetId="24">#REF!</definedName>
    <definedName name="_______________A01" localSheetId="24">#REF!</definedName>
    <definedName name="_______________A08" localSheetId="24">'[10]A01-1'!$A$5:$C$36</definedName>
    <definedName name="_______________qyc1234" localSheetId="24">#REF!</definedName>
    <definedName name="______________A01" localSheetId="24">#REF!</definedName>
    <definedName name="______________qyc1234" localSheetId="24">#REF!</definedName>
    <definedName name="_____________A01" localSheetId="24">#REF!</definedName>
    <definedName name="_____________qyc1234" localSheetId="24">#REF!</definedName>
    <definedName name="____________A01" localSheetId="24">#REF!</definedName>
    <definedName name="____________A08" localSheetId="24">'[32]A01-1'!$A$5:$C$36</definedName>
    <definedName name="____________qyc1234" localSheetId="24">#REF!</definedName>
    <definedName name="___________A01" localSheetId="24">#REF!</definedName>
    <definedName name="___________A08" localSheetId="24">'[32]A01-1'!$A$5:$C$36</definedName>
    <definedName name="___________qyc1234" localSheetId="24">#REF!</definedName>
    <definedName name="__________A01" localSheetId="24">#REF!</definedName>
    <definedName name="__________A08" localSheetId="24">'[32]A01-1'!$A$5:$C$36</definedName>
    <definedName name="__________qyc1234" localSheetId="24">#REF!</definedName>
    <definedName name="_________A01" localSheetId="24">#REF!</definedName>
    <definedName name="_________A08" localSheetId="24">'[30]A01-1'!$A$5:$C$36</definedName>
    <definedName name="_________qyc1234" localSheetId="24">#REF!</definedName>
    <definedName name="________A01" localSheetId="24">#REF!</definedName>
    <definedName name="________A08" localSheetId="24">'[32]A01-1'!$A$5:$C$36</definedName>
    <definedName name="________qyc1234" localSheetId="24">#REF!</definedName>
    <definedName name="_______A01" localSheetId="24">#REF!</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A01" localSheetId="24">#REF!</definedName>
    <definedName name="____qyc1234" localSheetId="24">#REF!</definedName>
    <definedName name="___1A01_" localSheetId="24">#REF!</definedName>
    <definedName name="___2A08_" localSheetId="24">'[10]A01-1'!$A$5:$C$36</definedName>
    <definedName name="___A01" localSheetId="24">#REF!</definedName>
    <definedName name="___qyc1234" localSheetId="24">#REF!</definedName>
    <definedName name="__1A01_" localSheetId="24">#REF!</definedName>
    <definedName name="__2A01_" localSheetId="24">#REF!</definedName>
    <definedName name="__2A08_" localSheetId="24">'[10]A01-1'!$A$5:$C$36</definedName>
    <definedName name="__A01" localSheetId="24">#REF!</definedName>
    <definedName name="__A08" localSheetId="24">'[10]A01-1'!$A$5:$C$36</definedName>
    <definedName name="__qyc1234" localSheetId="24">#REF!</definedName>
    <definedName name="_1A01_" localSheetId="24">#REF!</definedName>
    <definedName name="_2A01_" localSheetId="24">#REF!</definedName>
    <definedName name="_2A08_" localSheetId="24">'[33]A01-1'!$A$5:$C$36</definedName>
    <definedName name="_4A08_" localSheetId="24">'[10]A01-1'!$A$5:$C$36</definedName>
    <definedName name="_A01" localSheetId="24">#REF!</definedName>
    <definedName name="_A08" localSheetId="24">'[10]A01-1'!$A$5:$C$36</definedName>
    <definedName name="_qyc1234" localSheetId="24">#REF!</definedName>
    <definedName name="a" localSheetId="24">#REF!</definedName>
    <definedName name="aaa" localSheetId="24">#REF!</definedName>
    <definedName name="Database" localSheetId="24">#REF!</definedName>
    <definedName name="qsq" localSheetId="24">#REF!</definedName>
    <definedName name="x" localSheetId="24">#REF!</definedName>
    <definedName name="xxxx" localSheetId="24">#REF!</definedName>
    <definedName name="地区名称" localSheetId="24">#REF!</definedName>
    <definedName name="分类" localSheetId="24">#REF!</definedName>
    <definedName name="行业" localSheetId="24">[34]Sheet1!$W$2:$W$9</definedName>
    <definedName name="市州" localSheetId="24">[34]Sheet1!$A$2:$U$2</definedName>
    <definedName name="形式" localSheetId="24">#REF!</definedName>
    <definedName name="支出" localSheetId="24">#REF!</definedName>
    <definedName name="。" localSheetId="25">#REF!</definedName>
    <definedName name="_______________________A01" localSheetId="25">#REF!</definedName>
    <definedName name="_______________________A08" localSheetId="25">'[30]A01-1'!$A$5:$C$36</definedName>
    <definedName name="______________________A01" localSheetId="25">#REF!</definedName>
    <definedName name="______________________A08" localSheetId="25">'[30]A01-1'!$A$5:$C$36</definedName>
    <definedName name="_____________________A01" localSheetId="25">#REF!</definedName>
    <definedName name="_____________________A08" localSheetId="25">'[31]A01-1'!$A$5:$C$36</definedName>
    <definedName name="____________________A01" localSheetId="25">#REF!</definedName>
    <definedName name="____________________A08" localSheetId="25">'[30]A01-1'!$A$5:$C$36</definedName>
    <definedName name="___________________A01" localSheetId="25">#REF!</definedName>
    <definedName name="___________________A08" localSheetId="25">'[30]A01-1'!$A$5:$C$36</definedName>
    <definedName name="___________________qyc1234" localSheetId="25">#REF!</definedName>
    <definedName name="__________________A01" localSheetId="25">#REF!</definedName>
    <definedName name="__________________A08" localSheetId="25">'[30]A01-1'!$A$5:$C$36</definedName>
    <definedName name="__________________qyc1234" localSheetId="25">#REF!</definedName>
    <definedName name="_________________A01" localSheetId="25">#REF!</definedName>
    <definedName name="_________________qyc1234" localSheetId="25">#REF!</definedName>
    <definedName name="________________A01" localSheetId="25">#REF!</definedName>
    <definedName name="________________qyc1234" localSheetId="25">#REF!</definedName>
    <definedName name="_______________A01" localSheetId="25">#REF!</definedName>
    <definedName name="_______________A08" localSheetId="25">'[10]A01-1'!$A$5:$C$36</definedName>
    <definedName name="_______________qyc1234" localSheetId="25">#REF!</definedName>
    <definedName name="______________A01" localSheetId="25">#REF!</definedName>
    <definedName name="______________qyc1234" localSheetId="25">#REF!</definedName>
    <definedName name="_____________A01" localSheetId="25">#REF!</definedName>
    <definedName name="_____________qyc1234" localSheetId="25">#REF!</definedName>
    <definedName name="____________A01" localSheetId="25">#REF!</definedName>
    <definedName name="____________A08" localSheetId="25">'[32]A01-1'!$A$5:$C$36</definedName>
    <definedName name="____________qyc1234" localSheetId="25">#REF!</definedName>
    <definedName name="___________A01" localSheetId="25">#REF!</definedName>
    <definedName name="___________A08" localSheetId="25">'[32]A01-1'!$A$5:$C$36</definedName>
    <definedName name="___________qyc1234" localSheetId="25">#REF!</definedName>
    <definedName name="__________A01" localSheetId="25">#REF!</definedName>
    <definedName name="__________A08" localSheetId="25">'[32]A01-1'!$A$5:$C$36</definedName>
    <definedName name="__________qyc1234" localSheetId="25">#REF!</definedName>
    <definedName name="_________A01" localSheetId="25">#REF!</definedName>
    <definedName name="_________A08" localSheetId="25">'[30]A01-1'!$A$5:$C$36</definedName>
    <definedName name="_________qyc1234" localSheetId="25">#REF!</definedName>
    <definedName name="________A01" localSheetId="25">#REF!</definedName>
    <definedName name="________A08" localSheetId="25">'[32]A01-1'!$A$5:$C$36</definedName>
    <definedName name="________qyc1234" localSheetId="25">#REF!</definedName>
    <definedName name="_______A01" localSheetId="25">#REF!</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A01" localSheetId="25">#REF!</definedName>
    <definedName name="____qyc1234" localSheetId="25">#REF!</definedName>
    <definedName name="___1A01_" localSheetId="25">#REF!</definedName>
    <definedName name="___2A08_" localSheetId="25">'[10]A01-1'!$A$5:$C$36</definedName>
    <definedName name="___A01" localSheetId="25">#REF!</definedName>
    <definedName name="___qyc1234" localSheetId="25">#REF!</definedName>
    <definedName name="__1A01_" localSheetId="25">#REF!</definedName>
    <definedName name="__2A01_" localSheetId="25">#REF!</definedName>
    <definedName name="__2A08_" localSheetId="25">'[10]A01-1'!$A$5:$C$36</definedName>
    <definedName name="__A01" localSheetId="25">#REF!</definedName>
    <definedName name="__A08" localSheetId="25">'[10]A01-1'!$A$5:$C$36</definedName>
    <definedName name="__qyc1234" localSheetId="25">#REF!</definedName>
    <definedName name="_1A01_" localSheetId="25">#REF!</definedName>
    <definedName name="_2A01_" localSheetId="25">#REF!</definedName>
    <definedName name="_2A08_" localSheetId="25">'[33]A01-1'!$A$5:$C$36</definedName>
    <definedName name="_4A08_" localSheetId="25">'[10]A01-1'!$A$5:$C$36</definedName>
    <definedName name="_A01" localSheetId="25">#REF!</definedName>
    <definedName name="_A08" localSheetId="25">'[10]A01-1'!$A$5:$C$36</definedName>
    <definedName name="_qyc1234" localSheetId="25">#REF!</definedName>
    <definedName name="a" localSheetId="25">#REF!</definedName>
    <definedName name="aaa" localSheetId="25">#REF!</definedName>
    <definedName name="Database" localSheetId="25">#REF!</definedName>
    <definedName name="qsq" localSheetId="25">#REF!</definedName>
    <definedName name="x" localSheetId="25">#REF!</definedName>
    <definedName name="xxxx" localSheetId="25">#REF!</definedName>
    <definedName name="地区名称" localSheetId="25">#REF!</definedName>
    <definedName name="分类" localSheetId="25">#REF!</definedName>
    <definedName name="行业" localSheetId="25">[34]Sheet1!$W$2:$W$9</definedName>
    <definedName name="市州" localSheetId="25">[34]Sheet1!$A$2:$U$2</definedName>
    <definedName name="形式" localSheetId="25">#REF!</definedName>
    <definedName name="支出" localSheetId="25">#REF!</definedName>
    <definedName name="。" localSheetId="26">#REF!</definedName>
    <definedName name="_______________A01" localSheetId="26">#REF!</definedName>
    <definedName name="___1A01_" localSheetId="26">#REF!</definedName>
    <definedName name="__1A01_" localSheetId="26">#REF!</definedName>
    <definedName name="__A01" localSheetId="26">#REF!</definedName>
    <definedName name="_1A01_" localSheetId="26">#REF!</definedName>
    <definedName name="_2A01_" localSheetId="26">#REF!</definedName>
    <definedName name="_A01" localSheetId="26">#REF!</definedName>
    <definedName name="a" localSheetId="26">#N/A</definedName>
    <definedName name="aaa" localSheetId="26">#REF!</definedName>
    <definedName name="Database" localSheetId="26">#REF!</definedName>
    <definedName name="qsq" localSheetId="26">#REF!</definedName>
    <definedName name="x" localSheetId="26">#REF!</definedName>
    <definedName name="地区名称" localSheetId="26">#REF!</definedName>
    <definedName name="支出" localSheetId="26">#REF!</definedName>
    <definedName name="。" localSheetId="27">#REF!</definedName>
    <definedName name="_______________________A01" localSheetId="27">#REF!</definedName>
    <definedName name="_______________________A08" localSheetId="27">'[35]A01-1'!$A$5:$C$36</definedName>
    <definedName name="______________________A01" localSheetId="27">#REF!</definedName>
    <definedName name="______________________A08" localSheetId="27">'[35]A01-1'!$A$5:$C$36</definedName>
    <definedName name="_____________________A01" localSheetId="27">#REF!</definedName>
    <definedName name="_____________________A08" localSheetId="27">'[36]A01-1'!$A$5:$C$36</definedName>
    <definedName name="____________________A01" localSheetId="27">#REF!</definedName>
    <definedName name="____________________A08" localSheetId="27">'[35]A01-1'!$A$5:$C$36</definedName>
    <definedName name="___________________A01" localSheetId="27">#REF!</definedName>
    <definedName name="___________________A08" localSheetId="27">'[35]A01-1'!$A$5:$C$36</definedName>
    <definedName name="___________________qyc1234" localSheetId="27">#REF!</definedName>
    <definedName name="__________________A01" localSheetId="27">#REF!</definedName>
    <definedName name="__________________A08" localSheetId="27">'[35]A01-1'!$A$5:$C$36</definedName>
    <definedName name="__________________qyc1234" localSheetId="27">#REF!</definedName>
    <definedName name="_________________A01" localSheetId="27">#REF!</definedName>
    <definedName name="_________________qyc1234" localSheetId="27">#REF!</definedName>
    <definedName name="________________A01" localSheetId="27">#REF!</definedName>
    <definedName name="________________qyc1234" localSheetId="27">#REF!</definedName>
    <definedName name="_______________A01" localSheetId="27">#REF!</definedName>
    <definedName name="_______________A08" localSheetId="27">'[10]A01-1'!$A$5:$C$36</definedName>
    <definedName name="_______________qyc1234" localSheetId="27">#REF!</definedName>
    <definedName name="______________A01" localSheetId="27">#REF!</definedName>
    <definedName name="______________qyc1234" localSheetId="27">#REF!</definedName>
    <definedName name="_____________A01" localSheetId="27">#REF!</definedName>
    <definedName name="_____________qyc1234" localSheetId="27">#REF!</definedName>
    <definedName name="____________A01" localSheetId="27">#REF!</definedName>
    <definedName name="____________A08" localSheetId="27">'[37]A01-1'!$A$5:$C$36</definedName>
    <definedName name="____________qyc1234" localSheetId="27">#REF!</definedName>
    <definedName name="___________A01" localSheetId="27">#REF!</definedName>
    <definedName name="___________A08" localSheetId="27">'[37]A01-1'!$A$5:$C$36</definedName>
    <definedName name="___________qyc1234" localSheetId="27">#REF!</definedName>
    <definedName name="__________A01" localSheetId="27">#REF!</definedName>
    <definedName name="__________A08" localSheetId="27">'[37]A01-1'!$A$5:$C$36</definedName>
    <definedName name="__________qyc1234" localSheetId="27">#REF!</definedName>
    <definedName name="_________A01" localSheetId="27">#REF!</definedName>
    <definedName name="_________A08" localSheetId="27">'[35]A01-1'!$A$5:$C$36</definedName>
    <definedName name="_________qyc1234" localSheetId="27">#REF!</definedName>
    <definedName name="________A01" localSheetId="27">#REF!</definedName>
    <definedName name="________A08" localSheetId="27">'[37]A01-1'!$A$5:$C$36</definedName>
    <definedName name="________qyc1234" localSheetId="27">#REF!</definedName>
    <definedName name="_______A01" localSheetId="27">#REF!</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A01" localSheetId="27">#REF!</definedName>
    <definedName name="____qyc1234" localSheetId="27">#REF!</definedName>
    <definedName name="___1A01_" localSheetId="27">#REF!</definedName>
    <definedName name="___2A08_" localSheetId="27">'[10]A01-1'!$A$5:$C$36</definedName>
    <definedName name="___A01" localSheetId="27">#REF!</definedName>
    <definedName name="___qyc1234" localSheetId="27">#REF!</definedName>
    <definedName name="__1A01_" localSheetId="27">#REF!</definedName>
    <definedName name="__2A01_" localSheetId="27">#REF!</definedName>
    <definedName name="__2A08_" localSheetId="27">'[10]A01-1'!$A$5:$C$36</definedName>
    <definedName name="__A01" localSheetId="27">#REF!</definedName>
    <definedName name="__A08" localSheetId="27">'[10]A01-1'!$A$5:$C$36</definedName>
    <definedName name="__qyc1234" localSheetId="27">#REF!</definedName>
    <definedName name="_1A01_" localSheetId="27">#REF!</definedName>
    <definedName name="_2A01_" localSheetId="27">#REF!</definedName>
    <definedName name="_2A08_" localSheetId="27">'[38]A01-1'!$A$5:$C$36</definedName>
    <definedName name="_4A08_" localSheetId="27">'[10]A01-1'!$A$5:$C$36</definedName>
    <definedName name="_A01" localSheetId="27">#REF!</definedName>
    <definedName name="_A08" localSheetId="27">'[10]A01-1'!$A$5:$C$36</definedName>
    <definedName name="_qyc1234" localSheetId="27">#REF!</definedName>
    <definedName name="a" localSheetId="27">#REF!</definedName>
    <definedName name="aaa" localSheetId="27">#REF!</definedName>
    <definedName name="Database" localSheetId="27">#REF!</definedName>
    <definedName name="qsq" localSheetId="27">#REF!</definedName>
    <definedName name="x" localSheetId="27">#REF!</definedName>
    <definedName name="xxxx" localSheetId="27">#REF!</definedName>
    <definedName name="地区名称" localSheetId="27">#REF!</definedName>
    <definedName name="分类" localSheetId="27">#REF!</definedName>
    <definedName name="行业" localSheetId="27">[39]Sheet1!$W$2:$W$9</definedName>
    <definedName name="市州" localSheetId="27">[39]Sheet1!$A$2:$U$2</definedName>
    <definedName name="形式" localSheetId="27">#REF!</definedName>
    <definedName name="支出" localSheetId="27">#REF!</definedName>
    <definedName name="。" localSheetId="28">#REF!</definedName>
    <definedName name="_______________________A01" localSheetId="28">#REF!</definedName>
    <definedName name="_______________________A08" localSheetId="28">'[35]A01-1'!$A$5:$C$36</definedName>
    <definedName name="______________________A01" localSheetId="28">#REF!</definedName>
    <definedName name="______________________A08" localSheetId="28">'[35]A01-1'!$A$5:$C$36</definedName>
    <definedName name="_____________________A01" localSheetId="28">#REF!</definedName>
    <definedName name="_____________________A08" localSheetId="28">'[36]A01-1'!$A$5:$C$36</definedName>
    <definedName name="____________________A01" localSheetId="28">#REF!</definedName>
    <definedName name="____________________A08" localSheetId="28">'[35]A01-1'!$A$5:$C$36</definedName>
    <definedName name="___________________A01" localSheetId="28">#REF!</definedName>
    <definedName name="___________________A08" localSheetId="28">'[35]A01-1'!$A$5:$C$36</definedName>
    <definedName name="___________________qyc1234" localSheetId="28">#REF!</definedName>
    <definedName name="__________________A01" localSheetId="28">#REF!</definedName>
    <definedName name="__________________A08" localSheetId="28">'[35]A01-1'!$A$5:$C$36</definedName>
    <definedName name="__________________qyc1234" localSheetId="28">#REF!</definedName>
    <definedName name="_________________A01" localSheetId="28">#REF!</definedName>
    <definedName name="_________________qyc1234" localSheetId="28">#REF!</definedName>
    <definedName name="________________A01" localSheetId="28">#REF!</definedName>
    <definedName name="________________qyc1234" localSheetId="28">#REF!</definedName>
    <definedName name="_______________A01" localSheetId="28">#REF!</definedName>
    <definedName name="_______________A08" localSheetId="28">'[10]A01-1'!$A$5:$C$36</definedName>
    <definedName name="_______________qyc1234" localSheetId="28">#REF!</definedName>
    <definedName name="______________A01" localSheetId="28">#REF!</definedName>
    <definedName name="______________qyc1234" localSheetId="28">#REF!</definedName>
    <definedName name="_____________A01" localSheetId="28">#REF!</definedName>
    <definedName name="_____________qyc1234" localSheetId="28">#REF!</definedName>
    <definedName name="____________A01" localSheetId="28">#REF!</definedName>
    <definedName name="____________A08" localSheetId="28">'[37]A01-1'!$A$5:$C$36</definedName>
    <definedName name="____________qyc1234" localSheetId="28">#REF!</definedName>
    <definedName name="___________A01" localSheetId="28">#REF!</definedName>
    <definedName name="___________A08" localSheetId="28">'[37]A01-1'!$A$5:$C$36</definedName>
    <definedName name="___________qyc1234" localSheetId="28">#REF!</definedName>
    <definedName name="__________A01" localSheetId="28">#REF!</definedName>
    <definedName name="__________A08" localSheetId="28">'[37]A01-1'!$A$5:$C$36</definedName>
    <definedName name="__________qyc1234" localSheetId="28">#REF!</definedName>
    <definedName name="_________A01" localSheetId="28">#REF!</definedName>
    <definedName name="_________A08" localSheetId="28">'[35]A01-1'!$A$5:$C$36</definedName>
    <definedName name="_________qyc1234" localSheetId="28">#REF!</definedName>
    <definedName name="________A01" localSheetId="28">#REF!</definedName>
    <definedName name="________A08" localSheetId="28">'[37]A01-1'!$A$5:$C$36</definedName>
    <definedName name="________qyc1234" localSheetId="28">#REF!</definedName>
    <definedName name="_______A01" localSheetId="28">#REF!</definedName>
    <definedName name="_______qyc1234" localSheetId="28">#REF!</definedName>
    <definedName name="______A01" localSheetId="28">#REF!</definedName>
    <definedName name="______qyc1234" localSheetId="28">#REF!</definedName>
    <definedName name="_____A01" localSheetId="28">#REF!</definedName>
    <definedName name="_____qyc1234" localSheetId="28">#REF!</definedName>
    <definedName name="____1A01_" localSheetId="28">#REF!</definedName>
    <definedName name="____A01" localSheetId="28">#REF!</definedName>
    <definedName name="____qyc1234" localSheetId="28">#REF!</definedName>
    <definedName name="___1A01_" localSheetId="28">#REF!</definedName>
    <definedName name="___2A08_" localSheetId="28">'[10]A01-1'!$A$5:$C$36</definedName>
    <definedName name="___A01" localSheetId="28">#REF!</definedName>
    <definedName name="___qyc1234" localSheetId="28">#REF!</definedName>
    <definedName name="__1A01_" localSheetId="28">#REF!</definedName>
    <definedName name="__2A01_" localSheetId="28">#REF!</definedName>
    <definedName name="__2A08_" localSheetId="28">'[10]A01-1'!$A$5:$C$36</definedName>
    <definedName name="__A01" localSheetId="28">#REF!</definedName>
    <definedName name="__A08" localSheetId="28">'[10]A01-1'!$A$5:$C$36</definedName>
    <definedName name="__qyc1234" localSheetId="28">#REF!</definedName>
    <definedName name="_1A01_" localSheetId="28">#REF!</definedName>
    <definedName name="_2A01_" localSheetId="28">#REF!</definedName>
    <definedName name="_2A08_" localSheetId="28">'[38]A01-1'!$A$5:$C$36</definedName>
    <definedName name="_4A08_" localSheetId="28">'[10]A01-1'!$A$5:$C$36</definedName>
    <definedName name="_A01" localSheetId="28">#REF!</definedName>
    <definedName name="_A08" localSheetId="28">'[10]A01-1'!$A$5:$C$36</definedName>
    <definedName name="_qyc1234" localSheetId="28">#REF!</definedName>
    <definedName name="a" localSheetId="28">#REF!</definedName>
    <definedName name="aaa" localSheetId="28">#REF!</definedName>
    <definedName name="Database" localSheetId="28">#REF!</definedName>
    <definedName name="qsq" localSheetId="28">#REF!</definedName>
    <definedName name="x" localSheetId="28">#REF!</definedName>
    <definedName name="xxxx" localSheetId="28">#REF!</definedName>
    <definedName name="地区名称" localSheetId="28">#REF!</definedName>
    <definedName name="分类" localSheetId="28">#REF!</definedName>
    <definedName name="行业" localSheetId="28">[39]Sheet1!$W$2:$W$9</definedName>
    <definedName name="市州" localSheetId="28">[39]Sheet1!$A$2:$U$2</definedName>
    <definedName name="形式" localSheetId="28">#REF!</definedName>
    <definedName name="支出" localSheetId="28">#REF!</definedName>
    <definedName name="。" localSheetId="30">#REF!</definedName>
    <definedName name="_______________________A01" localSheetId="30">#REF!</definedName>
    <definedName name="_______________________A08" localSheetId="30">'[35]A01-1'!$A$5:$C$36</definedName>
    <definedName name="______________________A01" localSheetId="30">#REF!</definedName>
    <definedName name="______________________A08" localSheetId="30">'[35]A01-1'!$A$5:$C$36</definedName>
    <definedName name="_____________________A01" localSheetId="30">#REF!</definedName>
    <definedName name="_____________________A08" localSheetId="30">'[36]A01-1'!$A$5:$C$36</definedName>
    <definedName name="____________________A01" localSheetId="30">#REF!</definedName>
    <definedName name="____________________A08" localSheetId="30">'[35]A01-1'!$A$5:$C$36</definedName>
    <definedName name="___________________A01" localSheetId="30">#REF!</definedName>
    <definedName name="___________________A08" localSheetId="30">'[35]A01-1'!$A$5:$C$36</definedName>
    <definedName name="___________________qyc1234" localSheetId="30">#REF!</definedName>
    <definedName name="__________________A01" localSheetId="30">#REF!</definedName>
    <definedName name="__________________A08" localSheetId="30">'[35]A01-1'!$A$5:$C$36</definedName>
    <definedName name="__________________qyc1234" localSheetId="30">#REF!</definedName>
    <definedName name="_________________A01" localSheetId="30">#REF!</definedName>
    <definedName name="_________________qyc1234" localSheetId="30">#REF!</definedName>
    <definedName name="________________A01" localSheetId="30">#REF!</definedName>
    <definedName name="________________qyc1234" localSheetId="30">#REF!</definedName>
    <definedName name="_______________A01" localSheetId="30">#REF!</definedName>
    <definedName name="_______________A08" localSheetId="30">'[10]A01-1'!$A$5:$C$36</definedName>
    <definedName name="_______________qyc1234" localSheetId="30">#REF!</definedName>
    <definedName name="______________A01" localSheetId="30">#REF!</definedName>
    <definedName name="______________qyc1234" localSheetId="30">#REF!</definedName>
    <definedName name="_____________A01" localSheetId="30">#REF!</definedName>
    <definedName name="_____________qyc1234" localSheetId="30">#REF!</definedName>
    <definedName name="____________A01" localSheetId="30">#REF!</definedName>
    <definedName name="____________A08" localSheetId="30">'[37]A01-1'!$A$5:$C$36</definedName>
    <definedName name="____________qyc1234" localSheetId="30">#REF!</definedName>
    <definedName name="___________A01" localSheetId="30">#REF!</definedName>
    <definedName name="___________A08" localSheetId="30">'[37]A01-1'!$A$5:$C$36</definedName>
    <definedName name="___________qyc1234" localSheetId="30">#REF!</definedName>
    <definedName name="__________A01" localSheetId="30">#REF!</definedName>
    <definedName name="__________A08" localSheetId="30">'[37]A01-1'!$A$5:$C$36</definedName>
    <definedName name="__________qyc1234" localSheetId="30">#REF!</definedName>
    <definedName name="_________A01" localSheetId="30">#REF!</definedName>
    <definedName name="_________A08" localSheetId="30">'[35]A01-1'!$A$5:$C$36</definedName>
    <definedName name="_________qyc1234" localSheetId="30">#REF!</definedName>
    <definedName name="________A01" localSheetId="30">#REF!</definedName>
    <definedName name="________A08" localSheetId="30">'[37]A01-1'!$A$5:$C$36</definedName>
    <definedName name="________qyc1234" localSheetId="30">#REF!</definedName>
    <definedName name="_______A01" localSheetId="30">#REF!</definedName>
    <definedName name="_______qyc1234" localSheetId="30">#REF!</definedName>
    <definedName name="______A01" localSheetId="30">#REF!</definedName>
    <definedName name="______qyc1234" localSheetId="30">#REF!</definedName>
    <definedName name="_____A01" localSheetId="30">#REF!</definedName>
    <definedName name="_____qyc1234" localSheetId="30">#REF!</definedName>
    <definedName name="____1A01_" localSheetId="30">#REF!</definedName>
    <definedName name="____A01" localSheetId="30">#REF!</definedName>
    <definedName name="____qyc1234" localSheetId="30">#REF!</definedName>
    <definedName name="___1A01_" localSheetId="30">#REF!</definedName>
    <definedName name="___2A08_" localSheetId="30">'[10]A01-1'!$A$5:$C$36</definedName>
    <definedName name="___A01" localSheetId="30">#REF!</definedName>
    <definedName name="___qyc1234" localSheetId="30">#REF!</definedName>
    <definedName name="__1A01_" localSheetId="30">#REF!</definedName>
    <definedName name="__2A01_" localSheetId="30">#REF!</definedName>
    <definedName name="__2A08_" localSheetId="30">'[10]A01-1'!$A$5:$C$36</definedName>
    <definedName name="__A01" localSheetId="30">#REF!</definedName>
    <definedName name="__A08" localSheetId="30">'[10]A01-1'!$A$5:$C$36</definedName>
    <definedName name="__qyc1234" localSheetId="30">#REF!</definedName>
    <definedName name="_1A01_" localSheetId="30">#REF!</definedName>
    <definedName name="_2A01_" localSheetId="30">#REF!</definedName>
    <definedName name="_2A08_" localSheetId="30">'[38]A01-1'!$A$5:$C$36</definedName>
    <definedName name="_4A08_" localSheetId="30">'[10]A01-1'!$A$5:$C$36</definedName>
    <definedName name="_A01" localSheetId="30">#REF!</definedName>
    <definedName name="_A08" localSheetId="30">'[10]A01-1'!$A$5:$C$36</definedName>
    <definedName name="_qyc1234" localSheetId="30">#REF!</definedName>
    <definedName name="a" localSheetId="30">#REF!</definedName>
    <definedName name="aaa" localSheetId="30">#REF!</definedName>
    <definedName name="Database" localSheetId="30">#REF!</definedName>
    <definedName name="qsq" localSheetId="30">#REF!</definedName>
    <definedName name="x" localSheetId="30">#REF!</definedName>
    <definedName name="xxxx" localSheetId="30">#REF!</definedName>
    <definedName name="地区名称" localSheetId="30">#REF!</definedName>
    <definedName name="分类" localSheetId="30">#REF!</definedName>
    <definedName name="行业" localSheetId="30">[39]Sheet1!$W$2:$W$9</definedName>
    <definedName name="市州" localSheetId="30">[39]Sheet1!$A$2:$U$2</definedName>
    <definedName name="形式" localSheetId="30">#REF!</definedName>
    <definedName name="支出" localSheetId="30">#REF!</definedName>
    <definedName name="。" localSheetId="29">#REF!</definedName>
    <definedName name="_______________________A01" localSheetId="29">#REF!</definedName>
    <definedName name="_______________________A08" localSheetId="29">'[35]A01-1'!$A$5:$C$36</definedName>
    <definedName name="______________________A01" localSheetId="29">#REF!</definedName>
    <definedName name="______________________A08" localSheetId="29">'[35]A01-1'!$A$5:$C$36</definedName>
    <definedName name="_____________________A01" localSheetId="29">#REF!</definedName>
    <definedName name="_____________________A08" localSheetId="29">'[36]A01-1'!$A$5:$C$36</definedName>
    <definedName name="____________________A01" localSheetId="29">#REF!</definedName>
    <definedName name="____________________A08" localSheetId="29">'[35]A01-1'!$A$5:$C$36</definedName>
    <definedName name="___________________A01" localSheetId="29">#REF!</definedName>
    <definedName name="___________________A08" localSheetId="29">'[35]A01-1'!$A$5:$C$36</definedName>
    <definedName name="___________________qyc1234" localSheetId="29">#REF!</definedName>
    <definedName name="__________________A01" localSheetId="29">#REF!</definedName>
    <definedName name="__________________A08" localSheetId="29">'[35]A01-1'!$A$5:$C$36</definedName>
    <definedName name="__________________qyc1234" localSheetId="29">#REF!</definedName>
    <definedName name="_________________A01" localSheetId="29">#REF!</definedName>
    <definedName name="_________________qyc1234" localSheetId="29">#REF!</definedName>
    <definedName name="________________A01" localSheetId="29">#REF!</definedName>
    <definedName name="________________qyc1234" localSheetId="29">#REF!</definedName>
    <definedName name="_______________A01" localSheetId="29">#REF!</definedName>
    <definedName name="_______________A08" localSheetId="29">'[10]A01-1'!$A$5:$C$36</definedName>
    <definedName name="_______________qyc1234" localSheetId="29">#REF!</definedName>
    <definedName name="______________A01" localSheetId="29">#REF!</definedName>
    <definedName name="______________qyc1234" localSheetId="29">#REF!</definedName>
    <definedName name="_____________A01" localSheetId="29">#REF!</definedName>
    <definedName name="_____________qyc1234" localSheetId="29">#REF!</definedName>
    <definedName name="____________A01" localSheetId="29">#REF!</definedName>
    <definedName name="____________A08" localSheetId="29">'[37]A01-1'!$A$5:$C$36</definedName>
    <definedName name="____________qyc1234" localSheetId="29">#REF!</definedName>
    <definedName name="___________A01" localSheetId="29">#REF!</definedName>
    <definedName name="___________A08" localSheetId="29">'[37]A01-1'!$A$5:$C$36</definedName>
    <definedName name="___________qyc1234" localSheetId="29">#REF!</definedName>
    <definedName name="__________A01" localSheetId="29">#REF!</definedName>
    <definedName name="__________A08" localSheetId="29">'[37]A01-1'!$A$5:$C$36</definedName>
    <definedName name="__________qyc1234" localSheetId="29">#REF!</definedName>
    <definedName name="_________A01" localSheetId="29">#REF!</definedName>
    <definedName name="_________A08" localSheetId="29">'[35]A01-1'!$A$5:$C$36</definedName>
    <definedName name="_________qyc1234" localSheetId="29">#REF!</definedName>
    <definedName name="________A01" localSheetId="29">#REF!</definedName>
    <definedName name="________A08" localSheetId="29">'[37]A01-1'!$A$5:$C$36</definedName>
    <definedName name="________qyc1234" localSheetId="29">#REF!</definedName>
    <definedName name="_______A01" localSheetId="29">#REF!</definedName>
    <definedName name="_______qyc1234" localSheetId="29">#REF!</definedName>
    <definedName name="______A01" localSheetId="29">#REF!</definedName>
    <definedName name="______qyc1234" localSheetId="29">#REF!</definedName>
    <definedName name="_____A01" localSheetId="29">#REF!</definedName>
    <definedName name="_____qyc1234" localSheetId="29">#REF!</definedName>
    <definedName name="____1A01_" localSheetId="29">#REF!</definedName>
    <definedName name="____A01" localSheetId="29">#REF!</definedName>
    <definedName name="____qyc1234" localSheetId="29">#REF!</definedName>
    <definedName name="___1A01_" localSheetId="29">#REF!</definedName>
    <definedName name="___2A08_" localSheetId="29">'[10]A01-1'!$A$5:$C$36</definedName>
    <definedName name="___A01" localSheetId="29">#REF!</definedName>
    <definedName name="___qyc1234" localSheetId="29">#REF!</definedName>
    <definedName name="__1A01_" localSheetId="29">#REF!</definedName>
    <definedName name="__2A01_" localSheetId="29">#REF!</definedName>
    <definedName name="__2A08_" localSheetId="29">'[10]A01-1'!$A$5:$C$36</definedName>
    <definedName name="__A01" localSheetId="29">#REF!</definedName>
    <definedName name="__A08" localSheetId="29">'[10]A01-1'!$A$5:$C$36</definedName>
    <definedName name="__qyc1234" localSheetId="29">#REF!</definedName>
    <definedName name="_1A01_" localSheetId="29">#REF!</definedName>
    <definedName name="_2A01_" localSheetId="29">#REF!</definedName>
    <definedName name="_2A08_" localSheetId="29">'[38]A01-1'!$A$5:$C$36</definedName>
    <definedName name="_4A08_" localSheetId="29">'[10]A01-1'!$A$5:$C$36</definedName>
    <definedName name="_A01" localSheetId="29">#REF!</definedName>
    <definedName name="_A08" localSheetId="29">'[10]A01-1'!$A$5:$C$36</definedName>
    <definedName name="_qyc1234" localSheetId="29">#REF!</definedName>
    <definedName name="a" localSheetId="29">#REF!</definedName>
    <definedName name="aaa" localSheetId="29">#REF!</definedName>
    <definedName name="Database" localSheetId="29">#REF!</definedName>
    <definedName name="qsq" localSheetId="29">#REF!</definedName>
    <definedName name="x" localSheetId="29">#REF!</definedName>
    <definedName name="xxxx" localSheetId="29">#REF!</definedName>
    <definedName name="地区名称" localSheetId="29">#REF!</definedName>
    <definedName name="分类" localSheetId="29">#REF!</definedName>
    <definedName name="行业" localSheetId="29">[39]Sheet1!$W$2:$W$9</definedName>
    <definedName name="市州" localSheetId="29">[39]Sheet1!$A$2:$U$2</definedName>
    <definedName name="形式" localSheetId="29">#REF!</definedName>
    <definedName name="支出" localSheetId="29">#REF!</definedName>
    <definedName name="。" localSheetId="35">#REF!</definedName>
    <definedName name="_______________________A01" localSheetId="35">#REF!</definedName>
    <definedName name="_______________________A08" localSheetId="35">'[40]A01-1'!$A$5:$C$36</definedName>
    <definedName name="______________________A01" localSheetId="35">#REF!</definedName>
    <definedName name="______________________A08" localSheetId="35">'[40]A01-1'!$A$5:$C$36</definedName>
    <definedName name="_____________________A01" localSheetId="35">#REF!</definedName>
    <definedName name="_____________________A08" localSheetId="35">'[41]A01-1'!$A$5:$C$36</definedName>
    <definedName name="____________________A01" localSheetId="35">#REF!</definedName>
    <definedName name="____________________A08" localSheetId="35">'[40]A01-1'!$A$5:$C$36</definedName>
    <definedName name="___________________A01" localSheetId="35">#REF!</definedName>
    <definedName name="___________________A08" localSheetId="35">'[40]A01-1'!$A$5:$C$36</definedName>
    <definedName name="___________________qyc1234" localSheetId="35">#REF!</definedName>
    <definedName name="__________________A01" localSheetId="35">#REF!</definedName>
    <definedName name="__________________A08" localSheetId="35">'[40]A01-1'!$A$5:$C$36</definedName>
    <definedName name="__________________qyc1234" localSheetId="35">#REF!</definedName>
    <definedName name="_________________A01" localSheetId="35">#REF!</definedName>
    <definedName name="_________________A08" localSheetId="35">'[42]A01-1'!$A$5:$C$36</definedName>
    <definedName name="_________________qyc1234" localSheetId="35">#REF!</definedName>
    <definedName name="________________A01" localSheetId="35">#REF!</definedName>
    <definedName name="________________A08" localSheetId="35">'[43]A01-1'!$A$5:$C$36</definedName>
    <definedName name="________________qyc1234" localSheetId="35">#REF!</definedName>
    <definedName name="_______________A01" localSheetId="35">#REF!</definedName>
    <definedName name="_______________A08" localSheetId="35">'[10]A01-1'!$A$5:$C$36</definedName>
    <definedName name="_______________qyc1234" localSheetId="35">#REF!</definedName>
    <definedName name="______________A01" localSheetId="35">#REF!</definedName>
    <definedName name="______________qyc1234" localSheetId="35">#REF!</definedName>
    <definedName name="_____________A01" localSheetId="35">#REF!</definedName>
    <definedName name="_____________A08" localSheetId="35">'[45]A01-1'!$A$5:$C$36</definedName>
    <definedName name="_____________qyc1234" localSheetId="35">#REF!</definedName>
    <definedName name="____________A01" localSheetId="35">#REF!</definedName>
    <definedName name="____________A08" localSheetId="35">'[46]A01-1'!$A$5:$C$36</definedName>
    <definedName name="____________qyc1234" localSheetId="35">#REF!</definedName>
    <definedName name="___________A01" localSheetId="35">#REF!</definedName>
    <definedName name="___________A08" localSheetId="35">'[46]A01-1'!$A$5:$C$36</definedName>
    <definedName name="___________qyc1234" localSheetId="35">#REF!</definedName>
    <definedName name="__________A01" localSheetId="35">#REF!</definedName>
    <definedName name="__________A08" localSheetId="35">'[46]A01-1'!$A$5:$C$36</definedName>
    <definedName name="__________qyc1234" localSheetId="35">#REF!</definedName>
    <definedName name="_________A01" localSheetId="35">#REF!</definedName>
    <definedName name="_________A08" localSheetId="35">'[40]A01-1'!$A$5:$C$36</definedName>
    <definedName name="_________qyc1234" localSheetId="35">#REF!</definedName>
    <definedName name="________A01" localSheetId="35">#REF!</definedName>
    <definedName name="________A08" localSheetId="35">'[46]A01-1'!$A$5:$C$36</definedName>
    <definedName name="________qyc1234" localSheetId="35">#REF!</definedName>
    <definedName name="_______A01" localSheetId="35">#REF!</definedName>
    <definedName name="_______A08" localSheetId="35">'[47]A01-1'!$A$5:$C$36</definedName>
    <definedName name="_______qyc1234" localSheetId="35">#REF!</definedName>
    <definedName name="______A01" localSheetId="35">#REF!</definedName>
    <definedName name="______A08" localSheetId="35">'[48]A01-1'!$A$5:$C$36</definedName>
    <definedName name="______qyc1234" localSheetId="35">#REF!</definedName>
    <definedName name="_____A01" localSheetId="35">#REF!</definedName>
    <definedName name="_____A08" localSheetId="35">'[48]A01-1'!$A$5:$C$36</definedName>
    <definedName name="_____qyc1234" localSheetId="35">#REF!</definedName>
    <definedName name="____1A01_" localSheetId="35">#REF!</definedName>
    <definedName name="____2A08_" localSheetId="35">'[49]A01-1'!$A$5:$C$36</definedName>
    <definedName name="____A01" localSheetId="35">#REF!</definedName>
    <definedName name="____A08" localSheetId="35">'[50]A01-1'!$A$5:$C$36</definedName>
    <definedName name="____qyc1234" localSheetId="35">#REF!</definedName>
    <definedName name="___1A01_" localSheetId="35">#REF!</definedName>
    <definedName name="___2A08_" localSheetId="35">'[10]A01-1'!$A$5:$C$36</definedName>
    <definedName name="___A01" localSheetId="35">#REF!</definedName>
    <definedName name="___A08" localSheetId="35">'[50]A01-1'!$A$5:$C$36</definedName>
    <definedName name="___qyc1234" localSheetId="35">#REF!</definedName>
    <definedName name="__1A01_" localSheetId="35">#REF!</definedName>
    <definedName name="__2A01_" localSheetId="35">#REF!</definedName>
    <definedName name="__2A08_" localSheetId="35">'[10]A01-1'!$A$5:$C$36</definedName>
    <definedName name="__4A08_" localSheetId="35">'[44]A01-1'!$A$5:$C$36</definedName>
    <definedName name="__A01" localSheetId="35">#REF!</definedName>
    <definedName name="__A08" localSheetId="35">'[10]A01-1'!$A$5:$C$36</definedName>
    <definedName name="__qyc1234" localSheetId="35">#REF!</definedName>
    <definedName name="_1A01_" localSheetId="35">#REF!</definedName>
    <definedName name="_2A01_" localSheetId="35">#REF!</definedName>
    <definedName name="_2A08_" localSheetId="35">'[52]A01-1'!$A$5:$C$36</definedName>
    <definedName name="_4A08_" localSheetId="35">'[10]A01-1'!$A$5:$C$36</definedName>
    <definedName name="_A01" localSheetId="35">#REF!</definedName>
    <definedName name="_A08" localSheetId="35">'[10]A01-1'!$A$5:$C$36</definedName>
    <definedName name="_a8756" localSheetId="35">'[43]A01-1'!$A$5:$C$36</definedName>
    <definedName name="_qyc1234" localSheetId="35">#REF!</definedName>
    <definedName name="a" localSheetId="35">#REF!</definedName>
    <definedName name="aaa" localSheetId="35">#REF!</definedName>
    <definedName name="Database" localSheetId="35">#REF!</definedName>
    <definedName name="qsq" localSheetId="35">#REF!</definedName>
    <definedName name="x" localSheetId="35">#REF!</definedName>
    <definedName name="xxxx" localSheetId="35">#REF!</definedName>
    <definedName name="地区名称" localSheetId="35">#REF!</definedName>
    <definedName name="分类" localSheetId="35">#REF!</definedName>
    <definedName name="行业" localSheetId="35">[53]Sheet1!$W$2:$W$9</definedName>
    <definedName name="市州" localSheetId="35">[53]Sheet1!$A$2:$U$2</definedName>
    <definedName name="形式" localSheetId="35">#REF!</definedName>
    <definedName name="支出" localSheetId="35">#REF!</definedName>
    <definedName name="。" localSheetId="36">#REF!</definedName>
    <definedName name="_______________________A01" localSheetId="36">#REF!</definedName>
    <definedName name="_______________________A08" localSheetId="36">'[40]A01-1'!$A$5:$C$36</definedName>
    <definedName name="______________________A01" localSheetId="36">#REF!</definedName>
    <definedName name="______________________A08" localSheetId="36">'[40]A01-1'!$A$5:$C$36</definedName>
    <definedName name="_____________________A01" localSheetId="36">#REF!</definedName>
    <definedName name="_____________________A08" localSheetId="36">'[41]A01-1'!$A$5:$C$36</definedName>
    <definedName name="____________________A01" localSheetId="36">#REF!</definedName>
    <definedName name="____________________A08" localSheetId="36">'[40]A01-1'!$A$5:$C$36</definedName>
    <definedName name="___________________A01" localSheetId="36">#REF!</definedName>
    <definedName name="___________________A08" localSheetId="36">'[40]A01-1'!$A$5:$C$36</definedName>
    <definedName name="___________________qyc1234" localSheetId="36">#REF!</definedName>
    <definedName name="__________________A01" localSheetId="36">#REF!</definedName>
    <definedName name="__________________A08" localSheetId="36">'[40]A01-1'!$A$5:$C$36</definedName>
    <definedName name="__________________qyc1234" localSheetId="36">#REF!</definedName>
    <definedName name="_________________A01" localSheetId="36">#REF!</definedName>
    <definedName name="_________________A08" localSheetId="36">'[42]A01-1'!$A$5:$C$36</definedName>
    <definedName name="_________________qyc1234" localSheetId="36">#REF!</definedName>
    <definedName name="________________A01" localSheetId="36">#REF!</definedName>
    <definedName name="________________A08" localSheetId="36">'[43]A01-1'!$A$5:$C$36</definedName>
    <definedName name="________________qyc1234" localSheetId="36">#REF!</definedName>
    <definedName name="_______________A01" localSheetId="36">#REF!</definedName>
    <definedName name="_______________A08" localSheetId="36">'[10]A01-1'!$A$5:$C$36</definedName>
    <definedName name="_______________qyc1234" localSheetId="36">#REF!</definedName>
    <definedName name="______________A01" localSheetId="36">#REF!</definedName>
    <definedName name="______________qyc1234" localSheetId="36">#REF!</definedName>
    <definedName name="_____________A01" localSheetId="36">#REF!</definedName>
    <definedName name="_____________A08" localSheetId="36">'[45]A01-1'!$A$5:$C$36</definedName>
    <definedName name="_____________qyc1234" localSheetId="36">#REF!</definedName>
    <definedName name="____________A01" localSheetId="36">#REF!</definedName>
    <definedName name="____________A08" localSheetId="36">'[46]A01-1'!$A$5:$C$36</definedName>
    <definedName name="____________qyc1234" localSheetId="36">#REF!</definedName>
    <definedName name="___________A01" localSheetId="36">#REF!</definedName>
    <definedName name="___________A08" localSheetId="36">'[46]A01-1'!$A$5:$C$36</definedName>
    <definedName name="___________qyc1234" localSheetId="36">#REF!</definedName>
    <definedName name="__________A01" localSheetId="36">#REF!</definedName>
    <definedName name="__________A08" localSheetId="36">'[46]A01-1'!$A$5:$C$36</definedName>
    <definedName name="__________qyc1234" localSheetId="36">#REF!</definedName>
    <definedName name="_________A01" localSheetId="36">#REF!</definedName>
    <definedName name="_________A08" localSheetId="36">'[40]A01-1'!$A$5:$C$36</definedName>
    <definedName name="_________qyc1234" localSheetId="36">#REF!</definedName>
    <definedName name="________A01" localSheetId="36">#REF!</definedName>
    <definedName name="________A08" localSheetId="36">'[46]A01-1'!$A$5:$C$36</definedName>
    <definedName name="________qyc1234" localSheetId="36">#REF!</definedName>
    <definedName name="_______A01" localSheetId="36">#REF!</definedName>
    <definedName name="_______A08" localSheetId="36">'[47]A01-1'!$A$5:$C$36</definedName>
    <definedName name="_______qyc1234" localSheetId="36">#REF!</definedName>
    <definedName name="______A01" localSheetId="36">#REF!</definedName>
    <definedName name="______A08" localSheetId="36">'[48]A01-1'!$A$5:$C$36</definedName>
    <definedName name="______qyc1234" localSheetId="36">#REF!</definedName>
    <definedName name="_____A01" localSheetId="36">#REF!</definedName>
    <definedName name="_____A08" localSheetId="36">'[48]A01-1'!$A$5:$C$36</definedName>
    <definedName name="_____qyc1234" localSheetId="36">#REF!</definedName>
    <definedName name="____1A01_" localSheetId="36">#REF!</definedName>
    <definedName name="____2A08_" localSheetId="36">'[49]A01-1'!$A$5:$C$36</definedName>
    <definedName name="____A01" localSheetId="36">#REF!</definedName>
    <definedName name="____A08" localSheetId="36">'[50]A01-1'!$A$5:$C$36</definedName>
    <definedName name="____qyc1234" localSheetId="36">#REF!</definedName>
    <definedName name="___1A01_" localSheetId="36">#REF!</definedName>
    <definedName name="___2A08_" localSheetId="36">'[10]A01-1'!$A$5:$C$36</definedName>
    <definedName name="___A01" localSheetId="36">#REF!</definedName>
    <definedName name="___A08" localSheetId="36">'[50]A01-1'!$A$5:$C$36</definedName>
    <definedName name="___qyc1234" localSheetId="36">#REF!</definedName>
    <definedName name="__1A01_" localSheetId="36">#REF!</definedName>
    <definedName name="__2A01_" localSheetId="36">#REF!</definedName>
    <definedName name="__2A08_" localSheetId="36">'[10]A01-1'!$A$5:$C$36</definedName>
    <definedName name="__4A08_" localSheetId="36">'[44]A01-1'!$A$5:$C$36</definedName>
    <definedName name="__A01" localSheetId="36">#REF!</definedName>
    <definedName name="__A08" localSheetId="36">'[10]A01-1'!$A$5:$C$36</definedName>
    <definedName name="__qyc1234" localSheetId="36">#REF!</definedName>
    <definedName name="_1A01_" localSheetId="36">#REF!</definedName>
    <definedName name="_2A01_" localSheetId="36">#REF!</definedName>
    <definedName name="_2A08_" localSheetId="36">'[52]A01-1'!$A$5:$C$36</definedName>
    <definedName name="_4A08_" localSheetId="36">'[10]A01-1'!$A$5:$C$36</definedName>
    <definedName name="_A01" localSheetId="36">#REF!</definedName>
    <definedName name="_A08" localSheetId="36">'[10]A01-1'!$A$5:$C$36</definedName>
    <definedName name="_a8756" localSheetId="36">'[43]A01-1'!$A$5:$C$36</definedName>
    <definedName name="_qyc1234" localSheetId="36">#REF!</definedName>
    <definedName name="a" localSheetId="36">#REF!</definedName>
    <definedName name="aaa" localSheetId="36">#REF!</definedName>
    <definedName name="Database" localSheetId="36">#REF!</definedName>
    <definedName name="qsq" localSheetId="36">#REF!</definedName>
    <definedName name="x" localSheetId="36">#REF!</definedName>
    <definedName name="xxxx" localSheetId="36">#REF!</definedName>
    <definedName name="地区名称" localSheetId="36">#REF!</definedName>
    <definedName name="分类" localSheetId="36">#REF!</definedName>
    <definedName name="行业" localSheetId="36">[53]Sheet1!$W$2:$W$9</definedName>
    <definedName name="市州" localSheetId="36">[53]Sheet1!$A$2:$U$2</definedName>
    <definedName name="形式" localSheetId="36">#REF!</definedName>
    <definedName name="支出" localSheetId="36">#REF!</definedName>
    <definedName name="。" localSheetId="38">#REF!</definedName>
    <definedName name="_______________________A01" localSheetId="38">#REF!</definedName>
    <definedName name="_______________________A08" localSheetId="38">'[40]A01-1'!$A$5:$C$36</definedName>
    <definedName name="______________________A01" localSheetId="38">#REF!</definedName>
    <definedName name="______________________A08" localSheetId="38">'[40]A01-1'!$A$5:$C$36</definedName>
    <definedName name="_____________________A01" localSheetId="38">#REF!</definedName>
    <definedName name="_____________________A08" localSheetId="38">'[41]A01-1'!$A$5:$C$36</definedName>
    <definedName name="____________________A01" localSheetId="38">#REF!</definedName>
    <definedName name="____________________A08" localSheetId="38">'[40]A01-1'!$A$5:$C$36</definedName>
    <definedName name="___________________A01" localSheetId="38">#REF!</definedName>
    <definedName name="___________________A08" localSheetId="38">'[40]A01-1'!$A$5:$C$36</definedName>
    <definedName name="___________________qyc1234" localSheetId="38">#REF!</definedName>
    <definedName name="__________________A01" localSheetId="38">#REF!</definedName>
    <definedName name="__________________A08" localSheetId="38">'[40]A01-1'!$A$5:$C$36</definedName>
    <definedName name="__________________qyc1234" localSheetId="38">#REF!</definedName>
    <definedName name="_________________A01" localSheetId="38">#REF!</definedName>
    <definedName name="_________________A08" localSheetId="38">'[42]A01-1'!$A$5:$C$36</definedName>
    <definedName name="_________________qyc1234" localSheetId="38">#REF!</definedName>
    <definedName name="________________A01" localSheetId="38">#REF!</definedName>
    <definedName name="________________A08" localSheetId="38">'[43]A01-1'!$A$5:$C$36</definedName>
    <definedName name="________________qyc1234" localSheetId="38">#REF!</definedName>
    <definedName name="_______________A01" localSheetId="38">#REF!</definedName>
    <definedName name="_______________A08" localSheetId="38">'[44]A01-1'!$A$5:$C$36</definedName>
    <definedName name="_______________qyc1234" localSheetId="38">#REF!</definedName>
    <definedName name="______________A01" localSheetId="38">#REF!</definedName>
    <definedName name="______________qyc1234" localSheetId="38">#REF!</definedName>
    <definedName name="_____________A01" localSheetId="38">#REF!</definedName>
    <definedName name="_____________A08" localSheetId="38">'[45]A01-1'!$A$5:$C$36</definedName>
    <definedName name="_____________qyc1234" localSheetId="38">#REF!</definedName>
    <definedName name="____________A01" localSheetId="38">#REF!</definedName>
    <definedName name="____________A08" localSheetId="38">'[46]A01-1'!$A$5:$C$36</definedName>
    <definedName name="____________qyc1234" localSheetId="38">#REF!</definedName>
    <definedName name="___________A01" localSheetId="38">#REF!</definedName>
    <definedName name="___________A08" localSheetId="38">'[46]A01-1'!$A$5:$C$36</definedName>
    <definedName name="___________qyc1234" localSheetId="38">#REF!</definedName>
    <definedName name="__________A01" localSheetId="38">#REF!</definedName>
    <definedName name="__________A08" localSheetId="38">'[46]A01-1'!$A$5:$C$36</definedName>
    <definedName name="__________qyc1234" localSheetId="38">#REF!</definedName>
    <definedName name="_________A01" localSheetId="38">#REF!</definedName>
    <definedName name="_________A08" localSheetId="38">'[40]A01-1'!$A$5:$C$36</definedName>
    <definedName name="_________qyc1234" localSheetId="38">#REF!</definedName>
    <definedName name="________A01" localSheetId="38">#REF!</definedName>
    <definedName name="________A08" localSheetId="38">'[46]A01-1'!$A$5:$C$36</definedName>
    <definedName name="________qyc1234" localSheetId="38">#REF!</definedName>
    <definedName name="_______A01" localSheetId="38">#REF!</definedName>
    <definedName name="_______A08" localSheetId="38">'[47]A01-1'!$A$5:$C$36</definedName>
    <definedName name="_______qyc1234" localSheetId="38">#REF!</definedName>
    <definedName name="______A01" localSheetId="38">#REF!</definedName>
    <definedName name="______A08" localSheetId="38">'[48]A01-1'!$A$5:$C$36</definedName>
    <definedName name="______qyc1234" localSheetId="38">#REF!</definedName>
    <definedName name="_____A01" localSheetId="38">#REF!</definedName>
    <definedName name="_____A08" localSheetId="38">'[48]A01-1'!$A$5:$C$36</definedName>
    <definedName name="_____qyc1234" localSheetId="38">#REF!</definedName>
    <definedName name="____1A01_" localSheetId="38">#REF!</definedName>
    <definedName name="____2A08_" localSheetId="38">'[49]A01-1'!$A$5:$C$36</definedName>
    <definedName name="____A01" localSheetId="38">#REF!</definedName>
    <definedName name="____A08" localSheetId="38">'[50]A01-1'!$A$5:$C$36</definedName>
    <definedName name="____qyc1234" localSheetId="38">#REF!</definedName>
    <definedName name="___1A01_" localSheetId="38">#REF!</definedName>
    <definedName name="___2A08_" localSheetId="38">'[44]A01-1'!$A$5:$C$36</definedName>
    <definedName name="___A01" localSheetId="38">#REF!</definedName>
    <definedName name="___A08" localSheetId="38">'[50]A01-1'!$A$5:$C$36</definedName>
    <definedName name="___qyc1234" localSheetId="38">#REF!</definedName>
    <definedName name="__1A01_" localSheetId="38">#REF!</definedName>
    <definedName name="__2A01_" localSheetId="38">#REF!</definedName>
    <definedName name="__2A08_" localSheetId="38">'[44]A01-1'!$A$5:$C$36</definedName>
    <definedName name="__4A08_" localSheetId="38">'[44]A01-1'!$A$5:$C$36</definedName>
    <definedName name="__A01" localSheetId="38">#REF!</definedName>
    <definedName name="__A08" localSheetId="38">'[44]A01-1'!$A$5:$C$36</definedName>
    <definedName name="__qyc1234" localSheetId="38">#REF!</definedName>
    <definedName name="_1A01_" localSheetId="38">#REF!</definedName>
    <definedName name="_2A01_" localSheetId="38">#REF!</definedName>
    <definedName name="_2A08_" localSheetId="38">'[51]A01-1'!$A$5:$C$36</definedName>
    <definedName name="_4A08_" localSheetId="38">'[44]A01-1'!$A$5:$C$36</definedName>
    <definedName name="_A01" localSheetId="38">#REF!</definedName>
    <definedName name="_A08" localSheetId="38">'[44]A01-1'!$A$5:$C$36</definedName>
    <definedName name="_a8756" localSheetId="38">'[43]A01-1'!$A$5:$C$36</definedName>
    <definedName name="_qyc1234" localSheetId="38">#REF!</definedName>
    <definedName name="a" localSheetId="38">#N/A</definedName>
    <definedName name="aaa" localSheetId="38">#REF!</definedName>
    <definedName name="Database" localSheetId="38">#REF!</definedName>
    <definedName name="_xlnm.Print_Area" localSheetId="38">地方政府债务相关情况表!$A:$C</definedName>
    <definedName name="qsq" localSheetId="38">#REF!</definedName>
    <definedName name="x" localSheetId="38">#REF!</definedName>
    <definedName name="xxxx" localSheetId="38">#REF!</definedName>
    <definedName name="地区名称" localSheetId="38">#REF!</definedName>
    <definedName name="分类" localSheetId="38">#REF!</definedName>
    <definedName name="行业" localSheetId="38">[53]Sheet1!$W$2:$W$9</definedName>
    <definedName name="市州" localSheetId="38">[53]Sheet1!$A$2:$U$2</definedName>
    <definedName name="形式" localSheetId="38">#REF!</definedName>
    <definedName name="支出" localSheetId="38">#REF!</definedName>
    <definedName name="。" localSheetId="40">#REF!</definedName>
    <definedName name="_______________________A01" localSheetId="40">#REF!</definedName>
    <definedName name="_______________________A08" localSheetId="40">'[40]A01-1'!$A$5:$C$36</definedName>
    <definedName name="______________________A01" localSheetId="40">#REF!</definedName>
    <definedName name="______________________A08" localSheetId="40">'[40]A01-1'!$A$5:$C$36</definedName>
    <definedName name="_____________________A01" localSheetId="40">#REF!</definedName>
    <definedName name="_____________________A08" localSheetId="40">'[41]A01-1'!$A$5:$C$36</definedName>
    <definedName name="____________________A01" localSheetId="40">#REF!</definedName>
    <definedName name="____________________A08" localSheetId="40">'[40]A01-1'!$A$5:$C$36</definedName>
    <definedName name="___________________A01" localSheetId="40">#REF!</definedName>
    <definedName name="___________________A08" localSheetId="40">'[40]A01-1'!$A$5:$C$36</definedName>
    <definedName name="___________________qyc1234" localSheetId="40">#REF!</definedName>
    <definedName name="__________________A01" localSheetId="40">#REF!</definedName>
    <definedName name="__________________A08" localSheetId="40">'[40]A01-1'!$A$5:$C$36</definedName>
    <definedName name="__________________qyc1234" localSheetId="40">#REF!</definedName>
    <definedName name="_________________A01" localSheetId="40">#REF!</definedName>
    <definedName name="_________________A08" localSheetId="40">'[42]A01-1'!$A$5:$C$36</definedName>
    <definedName name="_________________qyc1234" localSheetId="40">#REF!</definedName>
    <definedName name="________________A01" localSheetId="40">#REF!</definedName>
    <definedName name="________________A08" localSheetId="40">'[43]A01-1'!$A$5:$C$36</definedName>
    <definedName name="________________qyc1234" localSheetId="40">#REF!</definedName>
    <definedName name="_______________A01" localSheetId="40">#REF!</definedName>
    <definedName name="_______________A08" localSheetId="40">'[10]A01-1'!$A$5:$C$36</definedName>
    <definedName name="_______________qyc1234" localSheetId="40">#REF!</definedName>
    <definedName name="______________A01" localSheetId="40">#REF!</definedName>
    <definedName name="______________qyc1234" localSheetId="40">#REF!</definedName>
    <definedName name="_____________A01" localSheetId="40">#REF!</definedName>
    <definedName name="_____________A08" localSheetId="40">'[45]A01-1'!$A$5:$C$36</definedName>
    <definedName name="_____________qyc1234" localSheetId="40">#REF!</definedName>
    <definedName name="____________A01" localSheetId="40">#REF!</definedName>
    <definedName name="____________A08" localSheetId="40">'[46]A01-1'!$A$5:$C$36</definedName>
    <definedName name="____________qyc1234" localSheetId="40">#REF!</definedName>
    <definedName name="___________A01" localSheetId="40">#REF!</definedName>
    <definedName name="___________A08" localSheetId="40">'[46]A01-1'!$A$5:$C$36</definedName>
    <definedName name="___________qyc1234" localSheetId="40">#REF!</definedName>
    <definedName name="__________A01" localSheetId="40">#REF!</definedName>
    <definedName name="__________A08" localSheetId="40">'[46]A01-1'!$A$5:$C$36</definedName>
    <definedName name="__________qyc1234" localSheetId="40">#REF!</definedName>
    <definedName name="_________A01" localSheetId="40">#REF!</definedName>
    <definedName name="_________A08" localSheetId="40">'[40]A01-1'!$A$5:$C$36</definedName>
    <definedName name="_________qyc1234" localSheetId="40">#REF!</definedName>
    <definedName name="________A01" localSheetId="40">#REF!</definedName>
    <definedName name="________A08" localSheetId="40">'[46]A01-1'!$A$5:$C$36</definedName>
    <definedName name="________qyc1234" localSheetId="40">#REF!</definedName>
    <definedName name="_______A01" localSheetId="40">#REF!</definedName>
    <definedName name="_______A08" localSheetId="40">'[47]A01-1'!$A$5:$C$36</definedName>
    <definedName name="_______qyc1234" localSheetId="40">#REF!</definedName>
    <definedName name="______A01" localSheetId="40">#REF!</definedName>
    <definedName name="______A08" localSheetId="40">'[48]A01-1'!$A$5:$C$36</definedName>
    <definedName name="______qyc1234" localSheetId="40">#REF!</definedName>
    <definedName name="_____A01" localSheetId="40">#REF!</definedName>
    <definedName name="_____A08" localSheetId="40">'[48]A01-1'!$A$5:$C$36</definedName>
    <definedName name="_____qyc1234" localSheetId="40">#REF!</definedName>
    <definedName name="____1A01_" localSheetId="40">#REF!</definedName>
    <definedName name="____2A08_" localSheetId="40">'[49]A01-1'!$A$5:$C$36</definedName>
    <definedName name="____A01" localSheetId="40">#REF!</definedName>
    <definedName name="____A08" localSheetId="40">'[50]A01-1'!$A$5:$C$36</definedName>
    <definedName name="____qyc1234" localSheetId="40">#REF!</definedName>
    <definedName name="___1A01_" localSheetId="40">#REF!</definedName>
    <definedName name="___2A08_" localSheetId="40">'[10]A01-1'!$A$5:$C$36</definedName>
    <definedName name="___A01" localSheetId="40">#REF!</definedName>
    <definedName name="___A08" localSheetId="40">'[50]A01-1'!$A$5:$C$36</definedName>
    <definedName name="___qyc1234" localSheetId="40">#REF!</definedName>
    <definedName name="__1A01_" localSheetId="40">#REF!</definedName>
    <definedName name="__2A01_" localSheetId="40">#REF!</definedName>
    <definedName name="__2A08_" localSheetId="40">'[10]A01-1'!$A$5:$C$36</definedName>
    <definedName name="__4A08_" localSheetId="40">'[44]A01-1'!$A$5:$C$36</definedName>
    <definedName name="__A01" localSheetId="40">#REF!</definedName>
    <definedName name="__A08" localSheetId="40">'[10]A01-1'!$A$5:$C$36</definedName>
    <definedName name="__qyc1234" localSheetId="40">#REF!</definedName>
    <definedName name="_1A01_" localSheetId="40">#REF!</definedName>
    <definedName name="_2A01_" localSheetId="40">#REF!</definedName>
    <definedName name="_2A08_" localSheetId="40">'[52]A01-1'!$A$5:$C$36</definedName>
    <definedName name="_4A08_" localSheetId="40">'[10]A01-1'!$A$5:$C$36</definedName>
    <definedName name="_A01" localSheetId="40">#REF!</definedName>
    <definedName name="_A08" localSheetId="40">'[10]A01-1'!$A$5:$C$36</definedName>
    <definedName name="_a8756" localSheetId="40">'[43]A01-1'!$A$5:$C$36</definedName>
    <definedName name="_qyc1234" localSheetId="40">#REF!</definedName>
    <definedName name="a" localSheetId="40">#REF!</definedName>
    <definedName name="aaa" localSheetId="40">#REF!</definedName>
    <definedName name="Database" localSheetId="40">#REF!</definedName>
    <definedName name="qsq" localSheetId="40">#REF!</definedName>
    <definedName name="x" localSheetId="40">#REF!</definedName>
    <definedName name="xxxx" localSheetId="40">#REF!</definedName>
    <definedName name="地区名称" localSheetId="40">#REF!</definedName>
    <definedName name="分类" localSheetId="40">#REF!</definedName>
    <definedName name="行业" localSheetId="40">[53]Sheet1!$W$2:$W$9</definedName>
    <definedName name="市州" localSheetId="40">[53]Sheet1!$A$2:$U$2</definedName>
    <definedName name="形式" localSheetId="40">#REF!</definedName>
    <definedName name="支出" localSheetId="40">#REF!</definedName>
    <definedName name="。" localSheetId="41">#REF!</definedName>
    <definedName name="_______________________A01" localSheetId="41">#REF!</definedName>
    <definedName name="_______________________A08" localSheetId="41">'[40]A01-1'!$A$5:$C$36</definedName>
    <definedName name="______________________A01" localSheetId="41">#REF!</definedName>
    <definedName name="______________________A08" localSheetId="41">'[40]A01-1'!$A$5:$C$36</definedName>
    <definedName name="_____________________A01" localSheetId="41">#REF!</definedName>
    <definedName name="_____________________A08" localSheetId="41">'[41]A01-1'!$A$5:$C$36</definedName>
    <definedName name="____________________A01" localSheetId="41">#REF!</definedName>
    <definedName name="____________________A08" localSheetId="41">'[40]A01-1'!$A$5:$C$36</definedName>
    <definedName name="___________________A01" localSheetId="41">#REF!</definedName>
    <definedName name="___________________A08" localSheetId="41">'[40]A01-1'!$A$5:$C$36</definedName>
    <definedName name="___________________qyc1234" localSheetId="41">#REF!</definedName>
    <definedName name="__________________A01" localSheetId="41">#REF!</definedName>
    <definedName name="__________________A08" localSheetId="41">'[40]A01-1'!$A$5:$C$36</definedName>
    <definedName name="__________________qyc1234" localSheetId="41">#REF!</definedName>
    <definedName name="_________________A01" localSheetId="41">#REF!</definedName>
    <definedName name="_________________A08" localSheetId="41">'[42]A01-1'!$A$5:$C$36</definedName>
    <definedName name="_________________qyc1234" localSheetId="41">#REF!</definedName>
    <definedName name="________________A01" localSheetId="41">#REF!</definedName>
    <definedName name="________________A08" localSheetId="41">'[43]A01-1'!$A$5:$C$36</definedName>
    <definedName name="________________qyc1234" localSheetId="41">#REF!</definedName>
    <definedName name="_______________A01" localSheetId="41">#REF!</definedName>
    <definedName name="_______________A08" localSheetId="41">'[44]A01-1'!$A$5:$C$36</definedName>
    <definedName name="_______________qyc1234" localSheetId="41">#REF!</definedName>
    <definedName name="______________A01" localSheetId="41">#REF!</definedName>
    <definedName name="______________qyc1234" localSheetId="41">#REF!</definedName>
    <definedName name="_____________A01" localSheetId="41">#REF!</definedName>
    <definedName name="_____________A08" localSheetId="41">'[45]A01-1'!$A$5:$C$36</definedName>
    <definedName name="_____________qyc1234" localSheetId="41">#REF!</definedName>
    <definedName name="____________A01" localSheetId="41">#REF!</definedName>
    <definedName name="____________A08" localSheetId="41">'[46]A01-1'!$A$5:$C$36</definedName>
    <definedName name="____________qyc1234" localSheetId="41">#REF!</definedName>
    <definedName name="___________A01" localSheetId="41">#REF!</definedName>
    <definedName name="___________A08" localSheetId="41">'[46]A01-1'!$A$5:$C$36</definedName>
    <definedName name="___________qyc1234" localSheetId="41">#REF!</definedName>
    <definedName name="__________A01" localSheetId="41">#REF!</definedName>
    <definedName name="__________A08" localSheetId="41">'[46]A01-1'!$A$5:$C$36</definedName>
    <definedName name="__________qyc1234" localSheetId="41">#REF!</definedName>
    <definedName name="_________A01" localSheetId="41">#REF!</definedName>
    <definedName name="_________A08" localSheetId="41">'[40]A01-1'!$A$5:$C$36</definedName>
    <definedName name="_________qyc1234" localSheetId="41">#REF!</definedName>
    <definedName name="________A01" localSheetId="41">#REF!</definedName>
    <definedName name="________A08" localSheetId="41">'[46]A01-1'!$A$5:$C$36</definedName>
    <definedName name="________qyc1234" localSheetId="41">#REF!</definedName>
    <definedName name="_______A01" localSheetId="41">#REF!</definedName>
    <definedName name="_______A08" localSheetId="41">'[47]A01-1'!$A$5:$C$36</definedName>
    <definedName name="_______qyc1234" localSheetId="41">#REF!</definedName>
    <definedName name="______A01" localSheetId="41">#REF!</definedName>
    <definedName name="______A08" localSheetId="41">'[48]A01-1'!$A$5:$C$36</definedName>
    <definedName name="______qyc1234" localSheetId="41">#REF!</definedName>
    <definedName name="_____A01" localSheetId="41">#REF!</definedName>
    <definedName name="_____A08" localSheetId="41">'[48]A01-1'!$A$5:$C$36</definedName>
    <definedName name="_____qyc1234" localSheetId="41">#REF!</definedName>
    <definedName name="____1A01_" localSheetId="41">#REF!</definedName>
    <definedName name="____2A08_" localSheetId="41">'[49]A01-1'!$A$5:$C$36</definedName>
    <definedName name="____A01" localSheetId="41">#REF!</definedName>
    <definedName name="____A08" localSheetId="41">'[50]A01-1'!$A$5:$C$36</definedName>
    <definedName name="____qyc1234" localSheetId="41">#REF!</definedName>
    <definedName name="___1A01_" localSheetId="41">#REF!</definedName>
    <definedName name="___2A08_" localSheetId="41">'[44]A01-1'!$A$5:$C$36</definedName>
    <definedName name="___A01" localSheetId="41">#REF!</definedName>
    <definedName name="___A08" localSheetId="41">'[50]A01-1'!$A$5:$C$36</definedName>
    <definedName name="___qyc1234" localSheetId="41">#REF!</definedName>
    <definedName name="__1A01_" localSheetId="41">#REF!</definedName>
    <definedName name="__2A01_" localSheetId="41">#REF!</definedName>
    <definedName name="__2A08_" localSheetId="41">'[44]A01-1'!$A$5:$C$36</definedName>
    <definedName name="__4A08_" localSheetId="41">'[44]A01-1'!$A$5:$C$36</definedName>
    <definedName name="__A01" localSheetId="41">#REF!</definedName>
    <definedName name="__A08" localSheetId="41">'[44]A01-1'!$A$5:$C$36</definedName>
    <definedName name="__qyc1234" localSheetId="41">#REF!</definedName>
    <definedName name="_1A01_" localSheetId="41">#REF!</definedName>
    <definedName name="_2A01_" localSheetId="41">#REF!</definedName>
    <definedName name="_2A08_" localSheetId="41">'[51]A01-1'!$A$5:$C$36</definedName>
    <definedName name="_4A08_" localSheetId="41">'[44]A01-1'!$A$5:$C$36</definedName>
    <definedName name="_A01" localSheetId="41">#REF!</definedName>
    <definedName name="_A08" localSheetId="41">'[44]A01-1'!$A$5:$C$36</definedName>
    <definedName name="_a8756" localSheetId="41">'[43]A01-1'!$A$5:$C$36</definedName>
    <definedName name="_xlnm._FilterDatabase" localSheetId="41" hidden="1">本级政府债券使用情况表!$3:$17</definedName>
    <definedName name="_qyc1234" localSheetId="41">#REF!</definedName>
    <definedName name="a" localSheetId="41">#N/A</definedName>
    <definedName name="aaa" localSheetId="41">#REF!</definedName>
    <definedName name="Database" localSheetId="41">#REF!</definedName>
    <definedName name="_xlnm.Print_Area" localSheetId="41">本级政府债券使用情况表!$A$1:$H$17</definedName>
    <definedName name="_xlnm.Print_Titles" localSheetId="41">本级政府债券使用情况表!$3:$3</definedName>
    <definedName name="qsq" localSheetId="41">#REF!</definedName>
    <definedName name="x" localSheetId="41">#REF!</definedName>
    <definedName name="xxxx" localSheetId="41">#REF!</definedName>
    <definedName name="地区名称" localSheetId="41">#REF!</definedName>
    <definedName name="分类" localSheetId="41">#REF!</definedName>
    <definedName name="行业" localSheetId="41">[53]Sheet1!$W$2:$W$9</definedName>
    <definedName name="市州" localSheetId="41">[53]Sheet1!$A$2:$U$2</definedName>
    <definedName name="形式" localSheetId="41">#REF!</definedName>
    <definedName name="支出" localSheetId="41">#REF!</definedName>
    <definedName name="。" localSheetId="37">#REF!</definedName>
    <definedName name="_______________A01" localSheetId="37">#REF!</definedName>
    <definedName name="_______________A08" localSheetId="37">'[10]A01-1'!$A$5:$C$36</definedName>
    <definedName name="___1A01_" localSheetId="37">#REF!</definedName>
    <definedName name="___2A08_" localSheetId="37">'[10]A01-1'!$A$5:$C$36</definedName>
    <definedName name="__1A01_" localSheetId="37">#REF!</definedName>
    <definedName name="__2A08_" localSheetId="37">'[10]A01-1'!$A$5:$C$36</definedName>
    <definedName name="__A01" localSheetId="37">#REF!</definedName>
    <definedName name="__A08" localSheetId="37">'[10]A01-1'!$A$5:$C$36</definedName>
    <definedName name="_1A01_" localSheetId="37">#REF!</definedName>
    <definedName name="_2A01_" localSheetId="37">#REF!</definedName>
    <definedName name="_2A08_" localSheetId="37">'[52]A01-1'!$A$5:$C$36</definedName>
    <definedName name="_4A08_" localSheetId="37">'[10]A01-1'!$A$5:$C$36</definedName>
    <definedName name="_A01" localSheetId="37">#REF!</definedName>
    <definedName name="_A08" localSheetId="37">'[10]A01-1'!$A$5:$C$36</definedName>
    <definedName name="a" localSheetId="37">#REF!</definedName>
    <definedName name="aaa" localSheetId="37">#REF!</definedName>
    <definedName name="Database" localSheetId="37">#REF!</definedName>
    <definedName name="qsq" localSheetId="37">#REF!</definedName>
    <definedName name="x" localSheetId="37">#REF!</definedName>
    <definedName name="xxxx" localSheetId="37">#REF!</definedName>
    <definedName name="地区名称" localSheetId="37">#REF!</definedName>
    <definedName name="支出" localSheetId="37">#REF!</definedName>
    <definedName name="_______________________A01" localSheetId="37">#REF!</definedName>
    <definedName name="_______________________A08" localSheetId="37">'[40]A01-1'!$A$5:$C$36</definedName>
    <definedName name="______________________A01" localSheetId="37">#REF!</definedName>
    <definedName name="______________________A08" localSheetId="37">'[40]A01-1'!$A$5:$C$36</definedName>
    <definedName name="_____________________A01" localSheetId="37">#REF!</definedName>
    <definedName name="_____________________A08" localSheetId="37">'[41]A01-1'!$A$5:$C$36</definedName>
    <definedName name="____________________A01" localSheetId="37">#REF!</definedName>
    <definedName name="____________________A08" localSheetId="37">'[40]A01-1'!$A$5:$C$36</definedName>
    <definedName name="___________________A01" localSheetId="37">#REF!</definedName>
    <definedName name="___________________A08" localSheetId="37">'[40]A01-1'!$A$5:$C$36</definedName>
    <definedName name="___________________qyc1234" localSheetId="37">#REF!</definedName>
    <definedName name="__________________A01" localSheetId="37">#REF!</definedName>
    <definedName name="__________________A08" localSheetId="37">'[40]A01-1'!$A$5:$C$36</definedName>
    <definedName name="__________________qyc1234" localSheetId="37">#REF!</definedName>
    <definedName name="_________________A01" localSheetId="37">#REF!</definedName>
    <definedName name="_________________A08" localSheetId="37">'[42]A01-1'!$A$5:$C$36</definedName>
    <definedName name="_________________qyc1234" localSheetId="37">#REF!</definedName>
    <definedName name="________________A01" localSheetId="37">#REF!</definedName>
    <definedName name="________________A08" localSheetId="37">'[43]A01-1'!$A$5:$C$36</definedName>
    <definedName name="________________qyc1234" localSheetId="37">#REF!</definedName>
    <definedName name="_______________qyc1234" localSheetId="37">#REF!</definedName>
    <definedName name="______________A01" localSheetId="37">#REF!</definedName>
    <definedName name="______________qyc1234" localSheetId="37">#REF!</definedName>
    <definedName name="_____________A01" localSheetId="37">#REF!</definedName>
    <definedName name="_____________A08" localSheetId="37">'[45]A01-1'!$A$5:$C$36</definedName>
    <definedName name="_____________qyc1234" localSheetId="37">#REF!</definedName>
    <definedName name="____________A01" localSheetId="37">#REF!</definedName>
    <definedName name="____________A08" localSheetId="37">'[46]A01-1'!$A$5:$C$36</definedName>
    <definedName name="____________qyc1234" localSheetId="37">#REF!</definedName>
    <definedName name="___________A01" localSheetId="37">#REF!</definedName>
    <definedName name="___________A08" localSheetId="37">'[46]A01-1'!$A$5:$C$36</definedName>
    <definedName name="___________qyc1234" localSheetId="37">#REF!</definedName>
    <definedName name="__________A01" localSheetId="37">#REF!</definedName>
    <definedName name="__________A08" localSheetId="37">'[46]A01-1'!$A$5:$C$36</definedName>
    <definedName name="__________qyc1234" localSheetId="37">#REF!</definedName>
    <definedName name="_________A01" localSheetId="37">#REF!</definedName>
    <definedName name="_________A08" localSheetId="37">'[40]A01-1'!$A$5:$C$36</definedName>
    <definedName name="_________qyc1234" localSheetId="37">#REF!</definedName>
    <definedName name="________A01" localSheetId="37">#REF!</definedName>
    <definedName name="________A08" localSheetId="37">'[46]A01-1'!$A$5:$C$36</definedName>
    <definedName name="________qyc1234" localSheetId="37">#REF!</definedName>
    <definedName name="_______A01" localSheetId="37">#REF!</definedName>
    <definedName name="_______A08" localSheetId="37">'[47]A01-1'!$A$5:$C$36</definedName>
    <definedName name="_______qyc1234" localSheetId="37">#REF!</definedName>
    <definedName name="______A01" localSheetId="37">#REF!</definedName>
    <definedName name="______A08" localSheetId="37">'[48]A01-1'!$A$5:$C$36</definedName>
    <definedName name="______qyc1234" localSheetId="37">#REF!</definedName>
    <definedName name="_____A01" localSheetId="37">#REF!</definedName>
    <definedName name="_____A08" localSheetId="37">'[48]A01-1'!$A$5:$C$36</definedName>
    <definedName name="_____qyc1234" localSheetId="37">#REF!</definedName>
    <definedName name="____1A01_" localSheetId="37">#REF!</definedName>
    <definedName name="____2A08_" localSheetId="37">'[49]A01-1'!$A$5:$C$36</definedName>
    <definedName name="____A01" localSheetId="37">#REF!</definedName>
    <definedName name="____A08" localSheetId="37">'[50]A01-1'!$A$5:$C$36</definedName>
    <definedName name="____qyc1234" localSheetId="37">#REF!</definedName>
    <definedName name="___A01" localSheetId="37">#REF!</definedName>
    <definedName name="___A08" localSheetId="37">'[50]A01-1'!$A$5:$C$36</definedName>
    <definedName name="___qyc1234" localSheetId="37">#REF!</definedName>
    <definedName name="__2A01_" localSheetId="37">#REF!</definedName>
    <definedName name="__4A08_" localSheetId="37">'[44]A01-1'!$A$5:$C$36</definedName>
    <definedName name="__qyc1234" localSheetId="37">#REF!</definedName>
    <definedName name="_a8756" localSheetId="37">'[43]A01-1'!$A$5:$C$36</definedName>
    <definedName name="_qyc1234" localSheetId="37">#REF!</definedName>
    <definedName name="分类" localSheetId="37">#REF!</definedName>
    <definedName name="行业" localSheetId="37">[53]Sheet1!$W$2:$W$9</definedName>
    <definedName name="市州" localSheetId="37">[53]Sheet1!$A$2:$U$2</definedName>
    <definedName name="形式" localSheetId="37">#REF!</definedName>
    <definedName name="性质">[54]Sheet2!$A$1:$A$4</definedName>
    <definedName name="______________A08" localSheetId="37">'[11]A01-1'!$A$5:$C$36</definedName>
  </definedNames>
  <calcPr calcId="144525"/>
</workbook>
</file>

<file path=xl/sharedStrings.xml><?xml version="1.0" encoding="utf-8"?>
<sst xmlns="http://schemas.openxmlformats.org/spreadsheetml/2006/main" count="2590" uniqueCount="1167">
  <si>
    <t>本   表  目    录</t>
  </si>
  <si>
    <t>一、</t>
  </si>
  <si>
    <t>2021年仁和区地方一般公共预算收入决算表</t>
  </si>
  <si>
    <t>二、</t>
  </si>
  <si>
    <t>2021年仁和区地方一般公共预算支出决算表</t>
  </si>
  <si>
    <t>三、</t>
  </si>
  <si>
    <t>2021年仁和区一般公共预算收支决算平衡表</t>
  </si>
  <si>
    <t>四、</t>
  </si>
  <si>
    <t>2021年仁和区一般公共预算经济分类科目支出决算表</t>
  </si>
  <si>
    <t>五、</t>
  </si>
  <si>
    <t>2021年仁和区一般公共预算经济分类科目（基本）支出决算表</t>
  </si>
  <si>
    <t>六、</t>
  </si>
  <si>
    <t>2021年仁和区本级地方一般公共预算收入决算表</t>
  </si>
  <si>
    <t>七、</t>
  </si>
  <si>
    <t>2021年仁和区本级地方一般公共预算支出决算表</t>
  </si>
  <si>
    <t>八、</t>
  </si>
  <si>
    <t>2021年仁和区本级一般公共预算收支决算平衡表</t>
  </si>
  <si>
    <t>九、</t>
  </si>
  <si>
    <t>2021年仁和区本级一般公共预算经济分类科目支出决算表</t>
  </si>
  <si>
    <t>十、</t>
  </si>
  <si>
    <t>2021年仁和区本级一般公共预算经济分类科目（基本）支出决算表</t>
  </si>
  <si>
    <t>十一、</t>
  </si>
  <si>
    <t>2021年上级对仁和区税收返还和转移支付补助决算表</t>
  </si>
  <si>
    <t>十二、</t>
  </si>
  <si>
    <t>2021年仁和区对下税收返还和转移支付补助决算表</t>
  </si>
  <si>
    <t>十三、</t>
  </si>
  <si>
    <t>2021年仁和区政府性基金预算收入决算表</t>
  </si>
  <si>
    <t>十四、</t>
  </si>
  <si>
    <t>2021年仁和区政府性基金预算支出决算表</t>
  </si>
  <si>
    <t>十五、</t>
  </si>
  <si>
    <t>2021年仁和区政府性基金预算收支决算平衡表</t>
  </si>
  <si>
    <t>十六、</t>
  </si>
  <si>
    <t>2021年仁和区本级政府性基金预算收入决算表</t>
  </si>
  <si>
    <t>十七、</t>
  </si>
  <si>
    <t>2021年仁和区本级政府性基金预算支出决算表</t>
  </si>
  <si>
    <t>十八、</t>
  </si>
  <si>
    <t>2021年仁和区本级政府性基金预算收支决算平衡表</t>
  </si>
  <si>
    <t>十九、</t>
  </si>
  <si>
    <t>2021年上级对仁和区政府性基金预算转移支付补助决算表</t>
  </si>
  <si>
    <t>二十、</t>
  </si>
  <si>
    <t>2021年仁和区对下政府性基金转移支付补助决算表</t>
  </si>
  <si>
    <t>二十一、</t>
  </si>
  <si>
    <t>2021年仁和区本级预算内基本建设支出决算表</t>
  </si>
  <si>
    <t>二十二、</t>
  </si>
  <si>
    <t>2021年仁和区本级重大政府投资项目表</t>
  </si>
  <si>
    <t>二十三、</t>
  </si>
  <si>
    <t>2021年仁和区国有资本经营预算收支决算平衡表</t>
  </si>
  <si>
    <t>二十四、</t>
  </si>
  <si>
    <t>2021年仁和区本级国有资本经营预算收入决算表</t>
  </si>
  <si>
    <t>二十五、</t>
  </si>
  <si>
    <t>2021年仁和区本级国有资本经营预算支出决算表</t>
  </si>
  <si>
    <t>二十六、</t>
  </si>
  <si>
    <t>2021年仁和区本级国有资本经营预算收支决算平衡表</t>
  </si>
  <si>
    <t>二十七、</t>
  </si>
  <si>
    <t>2021年仁和区对下国有资本经营预算转移支付补助决算表</t>
  </si>
  <si>
    <t>二十八、</t>
  </si>
  <si>
    <t>2021年仁和区社会保险基金收入决算表</t>
  </si>
  <si>
    <t>二十九、</t>
  </si>
  <si>
    <t>2021年仁和区社会保险基金支出决算表</t>
  </si>
  <si>
    <t>三十、</t>
  </si>
  <si>
    <t>2021年仁和区社会保险基金收支决算平衡表</t>
  </si>
  <si>
    <t>三十一、</t>
  </si>
  <si>
    <t>2021年仁和区地方政府一般债务余额情况表</t>
  </si>
  <si>
    <t>三十二、</t>
  </si>
  <si>
    <t>2021年仁和区地方政府专项债务余额情况表</t>
  </si>
  <si>
    <t>三十三、</t>
  </si>
  <si>
    <t>2021年仁和区地方政府性债务余额情况汇总表</t>
  </si>
  <si>
    <t>三十四、</t>
  </si>
  <si>
    <t>2021年地方政府债务分地区情况汇总表</t>
  </si>
  <si>
    <t>三十五、</t>
  </si>
  <si>
    <t>2021年仁和区政府债务变动情况表</t>
  </si>
  <si>
    <t>三十六、</t>
  </si>
  <si>
    <t>2021年末仁和区地方政府债券发行、还本付息决算数</t>
  </si>
  <si>
    <t>三十七、</t>
  </si>
  <si>
    <t>2021年分地区政府债务十年到期情况表</t>
  </si>
  <si>
    <t>三十八、</t>
  </si>
  <si>
    <t>2021年仁和区地方政府债务相关情况表</t>
  </si>
  <si>
    <t>三十九、</t>
  </si>
  <si>
    <t>2021年仁和区本级地方政府专项债务表</t>
  </si>
  <si>
    <t>四十、</t>
  </si>
  <si>
    <t>2021年仁和区地方政府债券使用安排安排情况表</t>
  </si>
  <si>
    <r>
      <rPr>
        <b/>
        <sz val="18"/>
        <color theme="1"/>
        <rFont val="Times New Roman"/>
        <charset val="134"/>
      </rPr>
      <t>2021</t>
    </r>
    <r>
      <rPr>
        <b/>
        <sz val="18"/>
        <color theme="1"/>
        <rFont val="宋体"/>
        <charset val="134"/>
      </rPr>
      <t>年仁和区一般公共预算收入决算表</t>
    </r>
  </si>
  <si>
    <r>
      <rPr>
        <sz val="12"/>
        <color theme="1"/>
        <rFont val="宋体"/>
        <charset val="134"/>
      </rPr>
      <t>单位：万元</t>
    </r>
  </si>
  <si>
    <r>
      <rPr>
        <b/>
        <sz val="12"/>
        <color theme="1"/>
        <rFont val="宋体"/>
        <charset val="134"/>
      </rPr>
      <t>预算科目</t>
    </r>
  </si>
  <si>
    <r>
      <rPr>
        <b/>
        <sz val="12"/>
        <color theme="1"/>
        <rFont val="宋体"/>
        <charset val="134"/>
      </rPr>
      <t>年初预算数</t>
    </r>
  </si>
  <si>
    <r>
      <rPr>
        <b/>
        <sz val="12"/>
        <color theme="1"/>
        <rFont val="宋体"/>
        <charset val="134"/>
      </rPr>
      <t>调整预算数</t>
    </r>
  </si>
  <si>
    <r>
      <rPr>
        <b/>
        <sz val="12"/>
        <color theme="1"/>
        <rFont val="宋体"/>
        <charset val="134"/>
      </rPr>
      <t>决算数</t>
    </r>
  </si>
  <si>
    <r>
      <rPr>
        <b/>
        <sz val="12"/>
        <color theme="1"/>
        <rFont val="宋体"/>
        <charset val="134"/>
      </rPr>
      <t>累计占预算</t>
    </r>
    <r>
      <rPr>
        <b/>
        <sz val="12"/>
        <color theme="1"/>
        <rFont val="Times New Roman"/>
        <charset val="134"/>
      </rPr>
      <t>%</t>
    </r>
  </si>
  <si>
    <r>
      <rPr>
        <b/>
        <sz val="12"/>
        <color theme="1"/>
        <rFont val="宋体"/>
        <charset val="134"/>
      </rPr>
      <t>同比</t>
    </r>
    <r>
      <rPr>
        <b/>
        <sz val="12"/>
        <color theme="1"/>
        <rFont val="Times New Roman"/>
        <charset val="134"/>
      </rPr>
      <t>%</t>
    </r>
  </si>
  <si>
    <t>税收收入小计</t>
  </si>
  <si>
    <r>
      <rPr>
        <sz val="11"/>
        <color theme="1"/>
        <rFont val="宋体"/>
        <charset val="134"/>
      </rPr>
      <t>税收收入小计</t>
    </r>
  </si>
  <si>
    <r>
      <rPr>
        <sz val="12"/>
        <color theme="1"/>
        <rFont val="宋体"/>
        <charset val="134"/>
      </rPr>
      <t>一、增值税</t>
    </r>
  </si>
  <si>
    <r>
      <rPr>
        <sz val="11"/>
        <color theme="1"/>
        <rFont val="宋体"/>
        <charset val="134"/>
      </rPr>
      <t>一、增值税</t>
    </r>
  </si>
  <si>
    <r>
      <rPr>
        <sz val="12"/>
        <color theme="1"/>
        <rFont val="宋体"/>
        <charset val="134"/>
      </rPr>
      <t>二、企业所得税</t>
    </r>
  </si>
  <si>
    <r>
      <rPr>
        <sz val="11"/>
        <color theme="1"/>
        <rFont val="宋体"/>
        <charset val="134"/>
      </rPr>
      <t>二、企业所得税</t>
    </r>
  </si>
  <si>
    <r>
      <rPr>
        <sz val="12"/>
        <color theme="1"/>
        <rFont val="宋体"/>
        <charset val="134"/>
      </rPr>
      <t>三、个人所得税</t>
    </r>
  </si>
  <si>
    <r>
      <rPr>
        <sz val="11"/>
        <color theme="1"/>
        <rFont val="宋体"/>
        <charset val="134"/>
      </rPr>
      <t>三、个人所得税</t>
    </r>
  </si>
  <si>
    <r>
      <rPr>
        <sz val="12"/>
        <color theme="1"/>
        <rFont val="宋体"/>
        <charset val="134"/>
      </rPr>
      <t>四、资源税</t>
    </r>
  </si>
  <si>
    <r>
      <rPr>
        <sz val="11"/>
        <color theme="1"/>
        <rFont val="宋体"/>
        <charset val="134"/>
      </rPr>
      <t>四、资源税</t>
    </r>
  </si>
  <si>
    <r>
      <rPr>
        <sz val="12"/>
        <color theme="1"/>
        <rFont val="宋体"/>
        <charset val="134"/>
      </rPr>
      <t>五、城市维护建设税</t>
    </r>
  </si>
  <si>
    <r>
      <rPr>
        <sz val="11"/>
        <color theme="1"/>
        <rFont val="宋体"/>
        <charset val="134"/>
      </rPr>
      <t>五、城市维护建设税</t>
    </r>
  </si>
  <si>
    <r>
      <rPr>
        <sz val="12"/>
        <color theme="1"/>
        <rFont val="宋体"/>
        <charset val="134"/>
      </rPr>
      <t>六、房产税</t>
    </r>
  </si>
  <si>
    <r>
      <rPr>
        <sz val="11"/>
        <color theme="1"/>
        <rFont val="宋体"/>
        <charset val="134"/>
      </rPr>
      <t>六、房产税</t>
    </r>
  </si>
  <si>
    <r>
      <rPr>
        <sz val="12"/>
        <color theme="1"/>
        <rFont val="宋体"/>
        <charset val="134"/>
      </rPr>
      <t>七、印花税</t>
    </r>
  </si>
  <si>
    <r>
      <rPr>
        <sz val="11"/>
        <color theme="1"/>
        <rFont val="宋体"/>
        <charset val="134"/>
      </rPr>
      <t>七、印花税</t>
    </r>
  </si>
  <si>
    <r>
      <rPr>
        <sz val="12"/>
        <color theme="1"/>
        <rFont val="宋体"/>
        <charset val="134"/>
      </rPr>
      <t>八、城镇土地使用税</t>
    </r>
  </si>
  <si>
    <r>
      <rPr>
        <sz val="11"/>
        <color theme="1"/>
        <rFont val="宋体"/>
        <charset val="134"/>
      </rPr>
      <t>八、城镇土地使用税</t>
    </r>
  </si>
  <si>
    <r>
      <rPr>
        <sz val="12"/>
        <color theme="1"/>
        <rFont val="宋体"/>
        <charset val="134"/>
      </rPr>
      <t>九、车船税</t>
    </r>
  </si>
  <si>
    <r>
      <rPr>
        <sz val="11"/>
        <color theme="1"/>
        <rFont val="宋体"/>
        <charset val="134"/>
      </rPr>
      <t>九、车船税</t>
    </r>
  </si>
  <si>
    <r>
      <rPr>
        <sz val="12"/>
        <color theme="1"/>
        <rFont val="宋体"/>
        <charset val="134"/>
      </rPr>
      <t>十、耕地占用税</t>
    </r>
  </si>
  <si>
    <r>
      <rPr>
        <sz val="11"/>
        <color theme="1"/>
        <rFont val="宋体"/>
        <charset val="134"/>
      </rPr>
      <t>十、耕地占用税</t>
    </r>
  </si>
  <si>
    <r>
      <rPr>
        <sz val="12"/>
        <color theme="1"/>
        <rFont val="宋体"/>
        <charset val="134"/>
      </rPr>
      <t>十一、契税</t>
    </r>
  </si>
  <si>
    <r>
      <rPr>
        <sz val="11"/>
        <color theme="1"/>
        <rFont val="宋体"/>
        <charset val="134"/>
      </rPr>
      <t>十一、契税</t>
    </r>
  </si>
  <si>
    <r>
      <rPr>
        <sz val="12"/>
        <color theme="1"/>
        <rFont val="宋体"/>
        <charset val="134"/>
      </rPr>
      <t>十二、烟叶税</t>
    </r>
  </si>
  <si>
    <r>
      <rPr>
        <sz val="11"/>
        <color theme="1"/>
        <rFont val="宋体"/>
        <charset val="134"/>
      </rPr>
      <t>十二、烟叶税</t>
    </r>
  </si>
  <si>
    <r>
      <rPr>
        <sz val="12"/>
        <color theme="1"/>
        <rFont val="宋体"/>
        <charset val="134"/>
      </rPr>
      <t>十三、环境保护税</t>
    </r>
  </si>
  <si>
    <r>
      <rPr>
        <sz val="11"/>
        <color theme="1"/>
        <rFont val="宋体"/>
        <charset val="134"/>
      </rPr>
      <t>十三、环境保护税</t>
    </r>
  </si>
  <si>
    <t>十四、其他税收收入</t>
  </si>
  <si>
    <r>
      <rPr>
        <b/>
        <sz val="12"/>
        <color theme="1"/>
        <rFont val="宋体"/>
        <charset val="134"/>
      </rPr>
      <t>非税收入小计</t>
    </r>
  </si>
  <si>
    <r>
      <rPr>
        <sz val="11"/>
        <color theme="1"/>
        <rFont val="宋体"/>
        <charset val="134"/>
      </rPr>
      <t>非税收入小计</t>
    </r>
  </si>
  <si>
    <t>十五、专项收入</t>
  </si>
  <si>
    <t>十六、行政事业性收费收入</t>
  </si>
  <si>
    <t>十七、罚没收入</t>
  </si>
  <si>
    <t>十八、国有资源经营收入</t>
  </si>
  <si>
    <t>十九、国有资源（资产）有偿使用收入</t>
  </si>
  <si>
    <t>二十、捐赠收入</t>
  </si>
  <si>
    <t>二十一、政府住房基金收入</t>
  </si>
  <si>
    <t>二十二、其他收入</t>
  </si>
  <si>
    <r>
      <rPr>
        <b/>
        <sz val="12"/>
        <color theme="1"/>
        <rFont val="宋体"/>
        <charset val="134"/>
      </rPr>
      <t>一般公共预算收入合计</t>
    </r>
  </si>
  <si>
    <t xml:space="preserve">2021年仁和区一般公共预算支出决算表 </t>
  </si>
  <si>
    <t>单位：万元</t>
  </si>
  <si>
    <t>预算科目</t>
  </si>
  <si>
    <t>年初预算数</t>
  </si>
  <si>
    <t>调整预算数</t>
  </si>
  <si>
    <t>决算数</t>
  </si>
  <si>
    <r>
      <rPr>
        <b/>
        <sz val="11"/>
        <color theme="1"/>
        <rFont val="宋体"/>
        <charset val="134"/>
      </rPr>
      <t>为调整预算数的</t>
    </r>
    <r>
      <rPr>
        <b/>
        <sz val="11"/>
        <color theme="1"/>
        <rFont val="Times New Roman"/>
        <charset val="134"/>
      </rPr>
      <t>%</t>
    </r>
  </si>
  <si>
    <r>
      <rPr>
        <b/>
        <sz val="11"/>
        <color theme="1"/>
        <rFont val="宋体"/>
        <charset val="134"/>
      </rPr>
      <t>同比</t>
    </r>
    <r>
      <rPr>
        <b/>
        <sz val="11"/>
        <color theme="1"/>
        <rFont val="Times New Roman"/>
        <charset val="134"/>
      </rPr>
      <t>%</t>
    </r>
  </si>
  <si>
    <t>一般公共服务支出</t>
  </si>
  <si>
    <t>行标签</t>
  </si>
  <si>
    <t>求和项:金额</t>
  </si>
  <si>
    <r>
      <rPr>
        <b/>
        <sz val="11"/>
        <rFont val="Times New Roman"/>
        <charset val="134"/>
      </rPr>
      <t xml:space="preserve">  </t>
    </r>
    <r>
      <rPr>
        <b/>
        <sz val="11"/>
        <rFont val="宋体"/>
        <charset val="134"/>
      </rPr>
      <t>人大事务</t>
    </r>
  </si>
  <si>
    <t>2010102-一般行政管理事务</t>
  </si>
  <si>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</si>
  <si>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</si>
  <si>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</si>
  <si>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</si>
  <si>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</si>
  <si>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</si>
  <si>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事业运行</t>
    </r>
  </si>
  <si>
    <r>
      <rPr>
        <b/>
        <sz val="11"/>
        <rFont val="Times New Roman"/>
        <charset val="134"/>
      </rPr>
      <t xml:space="preserve">  </t>
    </r>
    <r>
      <rPr>
        <b/>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</si>
  <si>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</si>
  <si>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</si>
  <si>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</si>
  <si>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其他政协事务支出</t>
    </r>
  </si>
  <si>
    <t xml:space="preserve"> </t>
  </si>
  <si>
    <r>
      <rPr>
        <b/>
        <sz val="11"/>
        <rFont val="Times New Roman"/>
        <charset val="134"/>
      </rPr>
      <t xml:space="preserve">  </t>
    </r>
    <r>
      <rPr>
        <b/>
        <sz val="11"/>
        <rFont val="宋体"/>
        <charset val="134"/>
      </rPr>
      <t>政府办公厅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</si>
  <si>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t>2010202-一般行政管理事务</t>
  </si>
  <si>
    <t>2010302-一般行政管理事务</t>
  </si>
  <si>
    <t>2010303-机关服务</t>
  </si>
  <si>
    <r>
      <rPr>
        <sz val="11"/>
        <rFont val="Times New Roman"/>
        <charset val="134"/>
      </rPr>
      <t xml:space="preserve">    </t>
    </r>
    <r>
      <rPr>
        <sz val="11"/>
        <rFont val="宋体"/>
        <charset val="134"/>
      </rPr>
      <t>机关服务</t>
    </r>
  </si>
  <si>
    <t>2010308-信访事务</t>
  </si>
  <si>
    <r>
      <rPr>
        <sz val="11"/>
        <rFont val="Times New Roman"/>
        <charset val="134"/>
      </rPr>
      <t xml:space="preserve">    </t>
    </r>
    <r>
      <rPr>
        <sz val="11"/>
        <rFont val="宋体"/>
        <charset val="134"/>
      </rPr>
      <t>专项服务</t>
    </r>
  </si>
  <si>
    <t>2010399-其他政府办公厅（室）及相关机构事务支出</t>
  </si>
  <si>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</si>
  <si>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</si>
  <si>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</si>
  <si>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</si>
  <si>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b/>
        <sz val="11"/>
        <rFont val="Times New Roman"/>
        <charset val="134"/>
      </rPr>
      <t xml:space="preserve">  </t>
    </r>
    <r>
      <rPr>
        <b/>
        <sz val="11"/>
        <rFont val="宋体"/>
        <charset val="134"/>
      </rPr>
      <t>发展与改革事务</t>
    </r>
  </si>
  <si>
    <r>
      <rPr>
        <sz val="11"/>
        <rFont val="Times New Roman"/>
        <charset val="134"/>
      </rPr>
      <t xml:space="preserve">    </t>
    </r>
    <r>
      <rPr>
        <sz val="11"/>
        <rFont val="宋体"/>
        <charset val="134"/>
      </rPr>
      <t>其他发展与改革事务支出</t>
    </r>
  </si>
  <si>
    <r>
      <rPr>
        <b/>
        <sz val="11"/>
        <rFont val="Times New Roman"/>
        <charset val="134"/>
      </rPr>
      <t xml:space="preserve">  </t>
    </r>
    <r>
      <rPr>
        <b/>
        <sz val="11"/>
        <rFont val="宋体"/>
        <charset val="134"/>
      </rPr>
      <t>统计信息事务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</si>
  <si>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</si>
  <si>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</si>
  <si>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</si>
  <si>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b/>
        <sz val="11"/>
        <rFont val="Times New Roman"/>
        <charset val="134"/>
      </rPr>
      <t xml:space="preserve">  </t>
    </r>
    <r>
      <rPr>
        <b/>
        <sz val="11"/>
        <rFont val="宋体"/>
        <charset val="134"/>
      </rPr>
      <t>财政事务</t>
    </r>
  </si>
  <si>
    <t>2010699-其他财政事务支出</t>
  </si>
  <si>
    <t>2011199-其他纪检监察事务支出</t>
  </si>
  <si>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</si>
  <si>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财政委托业务支出</t>
    </r>
  </si>
  <si>
    <r>
      <rPr>
        <sz val="11"/>
        <rFont val="Times New Roman"/>
        <charset val="134"/>
      </rPr>
      <t xml:space="preserve">    </t>
    </r>
    <r>
      <rPr>
        <sz val="11"/>
        <rFont val="宋体"/>
        <charset val="134"/>
      </rPr>
      <t>其他财政事务支出</t>
    </r>
  </si>
  <si>
    <r>
      <rPr>
        <b/>
        <sz val="11"/>
        <rFont val="Times New Roman"/>
        <charset val="134"/>
      </rPr>
      <t xml:space="preserve">  </t>
    </r>
    <r>
      <rPr>
        <b/>
        <sz val="11"/>
        <rFont val="宋体"/>
        <charset val="134"/>
      </rPr>
      <t>税收事务</t>
    </r>
  </si>
  <si>
    <r>
      <rPr>
        <sz val="11"/>
        <rFont val="Times New Roman"/>
        <charset val="134"/>
      </rPr>
      <t xml:space="preserve">    </t>
    </r>
    <r>
      <rPr>
        <sz val="11"/>
        <rFont val="宋体"/>
        <charset val="134"/>
      </rPr>
      <t>其他税收事务支出</t>
    </r>
  </si>
  <si>
    <r>
      <rPr>
        <b/>
        <sz val="11"/>
        <rFont val="Times New Roman"/>
        <charset val="134"/>
      </rPr>
      <t xml:space="preserve">  </t>
    </r>
    <r>
      <rPr>
        <b/>
        <sz val="11"/>
        <rFont val="宋体"/>
        <charset val="134"/>
      </rPr>
      <t>审计事务</t>
    </r>
  </si>
  <si>
    <r>
      <rPr>
        <sz val="11"/>
        <rFont val="Times New Roman"/>
        <charset val="134"/>
      </rPr>
      <t xml:space="preserve">    </t>
    </r>
    <r>
      <rPr>
        <sz val="11"/>
        <rFont val="宋体"/>
        <charset val="134"/>
      </rPr>
      <t>审计业务</t>
    </r>
  </si>
  <si>
    <r>
      <rPr>
        <b/>
        <sz val="11"/>
        <rFont val="Times New Roman"/>
        <charset val="134"/>
      </rPr>
      <t xml:space="preserve">  </t>
    </r>
    <r>
      <rPr>
        <b/>
        <sz val="11"/>
        <rFont val="宋体"/>
        <charset val="134"/>
      </rPr>
      <t>纪检监察事务</t>
    </r>
  </si>
  <si>
    <r>
      <rPr>
        <sz val="11"/>
        <rFont val="Times New Roman"/>
        <charset val="134"/>
      </rPr>
      <t xml:space="preserve">    </t>
    </r>
    <r>
      <rPr>
        <sz val="11"/>
        <rFont val="宋体"/>
        <charset val="134"/>
      </rPr>
      <t>其他纪检监察事务支出</t>
    </r>
  </si>
  <si>
    <r>
      <rPr>
        <b/>
        <sz val="11"/>
        <rFont val="Times New Roman"/>
        <charset val="134"/>
      </rPr>
      <t xml:space="preserve">  </t>
    </r>
    <r>
      <rPr>
        <b/>
        <sz val="11"/>
        <rFont val="宋体"/>
        <charset val="134"/>
      </rPr>
      <t>商贸事务</t>
    </r>
  </si>
  <si>
    <r>
      <rPr>
        <sz val="11"/>
        <rFont val="Times New Roman"/>
        <charset val="134"/>
      </rPr>
      <t xml:space="preserve">    </t>
    </r>
    <r>
      <rPr>
        <sz val="11"/>
        <rFont val="宋体"/>
        <charset val="134"/>
      </rPr>
      <t>招商引资</t>
    </r>
  </si>
  <si>
    <r>
      <rPr>
        <b/>
        <sz val="11"/>
        <rFont val="Times New Roman"/>
        <charset val="134"/>
      </rPr>
      <t xml:space="preserve">  </t>
    </r>
    <r>
      <rPr>
        <b/>
        <sz val="11"/>
        <rFont val="宋体"/>
        <charset val="134"/>
      </rPr>
      <t>民族事务</t>
    </r>
  </si>
  <si>
    <t>2012304-民族工作专项</t>
  </si>
  <si>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</si>
  <si>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</si>
  <si>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b/>
        <sz val="11"/>
        <rFont val="Times New Roman"/>
        <charset val="134"/>
      </rPr>
      <t xml:space="preserve">  </t>
    </r>
    <r>
      <rPr>
        <b/>
        <sz val="11"/>
        <rFont val="宋体"/>
        <charset val="134"/>
      </rPr>
      <t>档案事务</t>
    </r>
  </si>
  <si>
    <r>
      <rPr>
        <sz val="11"/>
        <rFont val="Times New Roman"/>
        <charset val="134"/>
      </rPr>
      <t xml:space="preserve">    </t>
    </r>
    <r>
      <rPr>
        <sz val="11"/>
        <rFont val="宋体"/>
        <charset val="134"/>
      </rPr>
      <t>档案馆</t>
    </r>
  </si>
  <si>
    <r>
      <rPr>
        <b/>
        <sz val="11"/>
        <rFont val="Times New Roman"/>
        <charset val="134"/>
      </rPr>
      <t xml:space="preserve">  </t>
    </r>
    <r>
      <rPr>
        <b/>
        <sz val="11"/>
        <rFont val="宋体"/>
        <charset val="134"/>
      </rPr>
      <t>民主党派及工商联事务</t>
    </r>
  </si>
  <si>
    <r>
      <rPr>
        <sz val="11"/>
        <rFont val="Times New Roman"/>
        <charset val="134"/>
      </rPr>
      <t xml:space="preserve">    </t>
    </r>
    <r>
      <rPr>
        <sz val="11"/>
        <rFont val="宋体"/>
        <charset val="134"/>
      </rPr>
      <t>其他民主党派及工商联事务支出</t>
    </r>
  </si>
  <si>
    <r>
      <rPr>
        <b/>
        <sz val="11"/>
        <rFont val="Times New Roman"/>
        <charset val="134"/>
      </rPr>
      <t xml:space="preserve">  </t>
    </r>
    <r>
      <rPr>
        <b/>
        <sz val="11"/>
        <rFont val="宋体"/>
        <charset val="134"/>
      </rPr>
      <t>群众团体事务</t>
    </r>
  </si>
  <si>
    <t>2012902-一般行政管理事务</t>
  </si>
  <si>
    <t>2012999-其他群众团体事务支出</t>
  </si>
  <si>
    <t>2013102-一般行政管理事务</t>
  </si>
  <si>
    <t>2013199-其他党委办公厅（室）及相关机构事务支出</t>
  </si>
  <si>
    <r>
      <rPr>
        <sz val="11"/>
        <rFont val="Times New Roman"/>
        <charset val="134"/>
      </rPr>
      <t xml:space="preserve">    </t>
    </r>
    <r>
      <rPr>
        <sz val="11"/>
        <rFont val="宋体"/>
        <charset val="134"/>
      </rPr>
      <t>其他群众团体事务支出</t>
    </r>
  </si>
  <si>
    <r>
      <rPr>
        <b/>
        <sz val="11"/>
        <rFont val="Times New Roman"/>
        <charset val="134"/>
      </rPr>
      <t xml:space="preserve">  </t>
    </r>
    <r>
      <rPr>
        <b/>
        <sz val="11"/>
        <rFont val="宋体"/>
        <charset val="134"/>
      </rPr>
      <t>党委办公厅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</si>
  <si>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r>
      <rPr>
        <sz val="11"/>
        <rFont val="Times New Roman"/>
        <charset val="134"/>
      </rPr>
      <t xml:space="preserve">    </t>
    </r>
    <r>
      <rPr>
        <sz val="11"/>
        <rFont val="宋体"/>
        <charset val="134"/>
      </rPr>
      <t>其他党委办公厅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</si>
  <si>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b/>
        <sz val="11"/>
        <rFont val="Times New Roman"/>
        <charset val="134"/>
      </rPr>
      <t xml:space="preserve">  </t>
    </r>
    <r>
      <rPr>
        <b/>
        <sz val="11"/>
        <rFont val="宋体"/>
        <charset val="134"/>
      </rPr>
      <t>组织事务</t>
    </r>
  </si>
  <si>
    <t>2013202-一般行政管理事务</t>
  </si>
  <si>
    <t>2013302-一般行政管理事务</t>
  </si>
  <si>
    <t>2013399-其他宣传事务支出</t>
  </si>
  <si>
    <t>2019999-其他一般公共服务支出</t>
  </si>
  <si>
    <r>
      <rPr>
        <b/>
        <sz val="11"/>
        <rFont val="Times New Roman"/>
        <charset val="134"/>
      </rPr>
      <t xml:space="preserve">  </t>
    </r>
    <r>
      <rPr>
        <b/>
        <sz val="11"/>
        <rFont val="宋体"/>
        <charset val="134"/>
      </rPr>
      <t>宣传事务</t>
    </r>
  </si>
  <si>
    <r>
      <rPr>
        <sz val="11"/>
        <rFont val="Times New Roman"/>
        <charset val="134"/>
      </rPr>
      <t xml:space="preserve">    </t>
    </r>
    <r>
      <rPr>
        <sz val="11"/>
        <rFont val="宋体"/>
        <charset val="134"/>
      </rPr>
      <t>其他宣传事务支出</t>
    </r>
  </si>
  <si>
    <r>
      <rPr>
        <b/>
        <sz val="11"/>
        <rFont val="Times New Roman"/>
        <charset val="134"/>
      </rPr>
      <t xml:space="preserve">  </t>
    </r>
    <r>
      <rPr>
        <b/>
        <sz val="11"/>
        <rFont val="宋体"/>
        <charset val="134"/>
      </rPr>
      <t>统战事务</t>
    </r>
  </si>
  <si>
    <r>
      <rPr>
        <sz val="11"/>
        <rFont val="Times New Roman"/>
        <charset val="134"/>
      </rPr>
      <t xml:space="preserve">    </t>
    </r>
    <r>
      <rPr>
        <sz val="11"/>
        <rFont val="宋体"/>
        <charset val="134"/>
      </rPr>
      <t>宗教事务</t>
    </r>
  </si>
  <si>
    <r>
      <rPr>
        <b/>
        <sz val="11"/>
        <rFont val="Times New Roman"/>
        <charset val="134"/>
      </rPr>
      <t xml:space="preserve">  </t>
    </r>
    <r>
      <rPr>
        <b/>
        <sz val="11"/>
        <rFont val="宋体"/>
        <charset val="134"/>
      </rPr>
      <t>市场监督管理事务</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</si>
  <si>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</si>
  <si>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</si>
  <si>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</si>
  <si>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b/>
        <sz val="11"/>
        <rFont val="Times New Roman"/>
        <charset val="134"/>
      </rPr>
      <t xml:space="preserve">  </t>
    </r>
    <r>
      <rPr>
        <b/>
        <sz val="11"/>
        <rFont val="宋体"/>
        <charset val="134"/>
      </rPr>
      <t>其他一般公共服务支出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</si>
  <si>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其他一般公共服务支出</t>
    </r>
    <r>
      <rPr>
        <sz val="11"/>
        <rFont val="Times New Roman"/>
        <charset val="134"/>
      </rPr>
      <t>(</t>
    </r>
    <r>
      <rPr>
        <sz val="11"/>
        <rFont val="宋体"/>
        <charset val="134"/>
      </rPr>
      <t>项</t>
    </r>
    <r>
      <rPr>
        <sz val="11"/>
        <rFont val="Times New Roman"/>
        <charset val="134"/>
      </rPr>
      <t>)</t>
    </r>
  </si>
  <si>
    <t>公共安全支出</t>
  </si>
  <si>
    <r>
      <rPr>
        <b/>
        <sz val="11"/>
        <rFont val="Times New Roman"/>
        <charset val="134"/>
      </rPr>
      <t xml:space="preserve">  </t>
    </r>
    <r>
      <rPr>
        <b/>
        <sz val="11"/>
        <rFont val="宋体"/>
        <charset val="134"/>
      </rPr>
      <t>公安</t>
    </r>
  </si>
  <si>
    <r>
      <rPr>
        <b/>
        <sz val="11"/>
        <rFont val="Times New Roman"/>
        <charset val="134"/>
      </rPr>
      <t xml:space="preserve">  </t>
    </r>
    <r>
      <rPr>
        <b/>
        <sz val="11"/>
        <rFont val="宋体"/>
        <charset val="134"/>
      </rPr>
      <t>检察</t>
    </r>
  </si>
  <si>
    <t>2040202-一般行政管理事务</t>
  </si>
  <si>
    <t>2040402-一般行政管理事务</t>
  </si>
  <si>
    <t>2040502-一般行政管理事务</t>
  </si>
  <si>
    <r>
      <rPr>
        <sz val="11"/>
        <rFont val="Times New Roman"/>
        <charset val="134"/>
      </rPr>
      <t xml:space="preserve">    </t>
    </r>
    <r>
      <rPr>
        <sz val="11"/>
        <rFont val="宋体"/>
        <charset val="134"/>
      </rPr>
      <t>其他检察支出</t>
    </r>
  </si>
  <si>
    <t>2040602-一般行政管理事务</t>
  </si>
  <si>
    <r>
      <rPr>
        <b/>
        <sz val="11"/>
        <rFont val="Times New Roman"/>
        <charset val="134"/>
      </rPr>
      <t xml:space="preserve">  </t>
    </r>
    <r>
      <rPr>
        <b/>
        <sz val="11"/>
        <rFont val="宋体"/>
        <charset val="134"/>
      </rPr>
      <t>法院</t>
    </r>
  </si>
  <si>
    <r>
      <rPr>
        <b/>
        <sz val="11"/>
        <color theme="1"/>
        <rFont val="Times New Roman"/>
        <charset val="134"/>
      </rPr>
      <t>2040607-</t>
    </r>
    <r>
      <rPr>
        <b/>
        <sz val="11"/>
        <color theme="1"/>
        <rFont val="宋体"/>
        <charset val="134"/>
      </rPr>
      <t>公共法律服务</t>
    </r>
  </si>
  <si>
    <t>2049999-其他公共安全支出</t>
  </si>
  <si>
    <t>2050199-其他教育管理事务支出</t>
  </si>
  <si>
    <r>
      <rPr>
        <sz val="11"/>
        <rFont val="Times New Roman"/>
        <charset val="134"/>
      </rPr>
      <t xml:space="preserve">    </t>
    </r>
    <r>
      <rPr>
        <sz val="11"/>
        <rFont val="宋体"/>
        <charset val="134"/>
      </rPr>
      <t>其他法院支出</t>
    </r>
  </si>
  <si>
    <r>
      <rPr>
        <b/>
        <sz val="11"/>
        <rFont val="Times New Roman"/>
        <charset val="134"/>
      </rPr>
      <t xml:space="preserve">  </t>
    </r>
    <r>
      <rPr>
        <b/>
        <sz val="11"/>
        <rFont val="宋体"/>
        <charset val="134"/>
      </rPr>
      <t>司法</t>
    </r>
  </si>
  <si>
    <t xml:space="preserve">    公共法律服务</t>
  </si>
  <si>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</si>
  <si>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法制建设</t>
    </r>
  </si>
  <si>
    <r>
      <rPr>
        <b/>
        <sz val="11"/>
        <rFont val="Times New Roman"/>
        <charset val="134"/>
      </rPr>
      <t xml:space="preserve">  </t>
    </r>
    <r>
      <rPr>
        <b/>
        <sz val="11"/>
        <rFont val="宋体"/>
        <charset val="134"/>
      </rPr>
      <t>其他公共安全支出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</si>
  <si>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其他公共安全支出</t>
    </r>
    <r>
      <rPr>
        <sz val="11"/>
        <rFont val="Times New Roman"/>
        <charset val="134"/>
      </rPr>
      <t>(</t>
    </r>
    <r>
      <rPr>
        <sz val="11"/>
        <rFont val="宋体"/>
        <charset val="134"/>
      </rPr>
      <t>项</t>
    </r>
    <r>
      <rPr>
        <sz val="11"/>
        <rFont val="Times New Roman"/>
        <charset val="134"/>
      </rPr>
      <t>)</t>
    </r>
  </si>
  <si>
    <t>教育支出</t>
  </si>
  <si>
    <r>
      <rPr>
        <b/>
        <sz val="11"/>
        <rFont val="Times New Roman"/>
        <charset val="134"/>
      </rPr>
      <t xml:space="preserve">  </t>
    </r>
    <r>
      <rPr>
        <b/>
        <sz val="11"/>
        <rFont val="宋体"/>
        <charset val="134"/>
      </rPr>
      <t>教育管理事务</t>
    </r>
  </si>
  <si>
    <r>
      <rPr>
        <sz val="11"/>
        <rFont val="Times New Roman"/>
        <charset val="134"/>
      </rPr>
      <t xml:space="preserve">    </t>
    </r>
    <r>
      <rPr>
        <sz val="11"/>
        <rFont val="宋体"/>
        <charset val="134"/>
      </rPr>
      <t>其他教育管理事务支出</t>
    </r>
  </si>
  <si>
    <r>
      <rPr>
        <b/>
        <sz val="11"/>
        <rFont val="Times New Roman"/>
        <charset val="134"/>
      </rPr>
      <t xml:space="preserve">  </t>
    </r>
    <r>
      <rPr>
        <b/>
        <sz val="11"/>
        <rFont val="宋体"/>
        <charset val="134"/>
      </rPr>
      <t>普通教育</t>
    </r>
  </si>
  <si>
    <t>2050201-学前教育</t>
  </si>
  <si>
    <r>
      <rPr>
        <sz val="11"/>
        <rFont val="Times New Roman"/>
        <charset val="134"/>
      </rPr>
      <t xml:space="preserve">    </t>
    </r>
    <r>
      <rPr>
        <sz val="11"/>
        <rFont val="宋体"/>
        <charset val="134"/>
      </rPr>
      <t>学前教育</t>
    </r>
  </si>
  <si>
    <t>2050202-小学教育</t>
  </si>
  <si>
    <r>
      <rPr>
        <sz val="11"/>
        <rFont val="Times New Roman"/>
        <charset val="134"/>
      </rPr>
      <t xml:space="preserve">    </t>
    </r>
    <r>
      <rPr>
        <sz val="11"/>
        <rFont val="宋体"/>
        <charset val="134"/>
      </rPr>
      <t>小学教育</t>
    </r>
  </si>
  <si>
    <t>2050204-高中教育</t>
  </si>
  <si>
    <r>
      <rPr>
        <sz val="11"/>
        <rFont val="Times New Roman"/>
        <charset val="134"/>
      </rPr>
      <t xml:space="preserve">    </t>
    </r>
    <r>
      <rPr>
        <sz val="11"/>
        <rFont val="宋体"/>
        <charset val="134"/>
      </rPr>
      <t>初中教育</t>
    </r>
  </si>
  <si>
    <t xml:space="preserve">2050204-高中教育 </t>
  </si>
  <si>
    <r>
      <rPr>
        <sz val="11"/>
        <rFont val="Times New Roman"/>
        <charset val="134"/>
      </rPr>
      <t xml:space="preserve">    </t>
    </r>
    <r>
      <rPr>
        <sz val="11"/>
        <rFont val="宋体"/>
        <charset val="134"/>
      </rPr>
      <t>高中教育</t>
    </r>
  </si>
  <si>
    <t>2050205-高等教育</t>
  </si>
  <si>
    <r>
      <rPr>
        <sz val="11"/>
        <rFont val="Times New Roman"/>
        <charset val="134"/>
      </rPr>
      <t xml:space="preserve">    </t>
    </r>
    <r>
      <rPr>
        <sz val="11"/>
        <rFont val="宋体"/>
        <charset val="134"/>
      </rPr>
      <t>高等教育</t>
    </r>
  </si>
  <si>
    <t>2050299-其他普通教育支出</t>
  </si>
  <si>
    <t xml:space="preserve">    其他普通教育支出</t>
  </si>
  <si>
    <t>20502-普通教育</t>
  </si>
  <si>
    <r>
      <rPr>
        <b/>
        <sz val="11"/>
        <rFont val="Times New Roman"/>
        <charset val="134"/>
      </rPr>
      <t xml:space="preserve">  </t>
    </r>
    <r>
      <rPr>
        <b/>
        <sz val="11"/>
        <rFont val="宋体"/>
        <charset val="134"/>
      </rPr>
      <t>职业教育</t>
    </r>
  </si>
  <si>
    <t>2050302-中等职业教育</t>
  </si>
  <si>
    <r>
      <rPr>
        <sz val="11"/>
        <rFont val="Times New Roman"/>
        <charset val="134"/>
      </rPr>
      <t xml:space="preserve">    </t>
    </r>
    <r>
      <rPr>
        <sz val="11"/>
        <rFont val="宋体"/>
        <charset val="134"/>
      </rPr>
      <t>中等职业教育</t>
    </r>
  </si>
  <si>
    <t>2050801-教师进修</t>
  </si>
  <si>
    <r>
      <rPr>
        <b/>
        <sz val="11"/>
        <rFont val="Times New Roman"/>
        <charset val="134"/>
      </rPr>
      <t xml:space="preserve">  </t>
    </r>
    <r>
      <rPr>
        <b/>
        <sz val="11"/>
        <rFont val="宋体"/>
        <charset val="134"/>
      </rPr>
      <t>进修及培训</t>
    </r>
  </si>
  <si>
    <t>2050999-其他教育费附加安排的支出</t>
  </si>
  <si>
    <r>
      <rPr>
        <sz val="11"/>
        <rFont val="Times New Roman"/>
        <charset val="134"/>
      </rPr>
      <t xml:space="preserve">    </t>
    </r>
    <r>
      <rPr>
        <sz val="11"/>
        <rFont val="宋体"/>
        <charset val="134"/>
      </rPr>
      <t>教师进修</t>
    </r>
  </si>
  <si>
    <t>2059999-其他教育支出</t>
  </si>
  <si>
    <r>
      <rPr>
        <sz val="11"/>
        <rFont val="Times New Roman"/>
        <charset val="134"/>
      </rPr>
      <t xml:space="preserve">    </t>
    </r>
    <r>
      <rPr>
        <sz val="11"/>
        <rFont val="宋体"/>
        <charset val="134"/>
      </rPr>
      <t>干部教育</t>
    </r>
  </si>
  <si>
    <r>
      <rPr>
        <b/>
        <sz val="11"/>
        <rFont val="Times New Roman"/>
        <charset val="134"/>
      </rPr>
      <t xml:space="preserve">  </t>
    </r>
    <r>
      <rPr>
        <b/>
        <sz val="11"/>
        <rFont val="宋体"/>
        <charset val="134"/>
      </rPr>
      <t>教育费附加安排的支出</t>
    </r>
  </si>
  <si>
    <r>
      <rPr>
        <sz val="11"/>
        <rFont val="Times New Roman"/>
        <charset val="134"/>
      </rPr>
      <t xml:space="preserve">    </t>
    </r>
    <r>
      <rPr>
        <sz val="11"/>
        <rFont val="宋体"/>
        <charset val="134"/>
      </rPr>
      <t>其他教育费附加安排的支出</t>
    </r>
  </si>
  <si>
    <r>
      <rPr>
        <b/>
        <sz val="11"/>
        <rFont val="Times New Roman"/>
        <charset val="134"/>
      </rPr>
      <t xml:space="preserve">  </t>
    </r>
    <r>
      <rPr>
        <b/>
        <sz val="11"/>
        <rFont val="宋体"/>
        <charset val="134"/>
      </rPr>
      <t>其他教育支出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</si>
  <si>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其他教育支出</t>
    </r>
    <r>
      <rPr>
        <sz val="11"/>
        <rFont val="Times New Roman"/>
        <charset val="134"/>
      </rPr>
      <t>(</t>
    </r>
    <r>
      <rPr>
        <sz val="11"/>
        <rFont val="宋体"/>
        <charset val="134"/>
      </rPr>
      <t>项</t>
    </r>
    <r>
      <rPr>
        <sz val="11"/>
        <rFont val="Times New Roman"/>
        <charset val="134"/>
      </rPr>
      <t>)</t>
    </r>
  </si>
  <si>
    <t>科学技术支出</t>
  </si>
  <si>
    <r>
      <rPr>
        <b/>
        <sz val="11"/>
        <rFont val="Times New Roman"/>
        <charset val="134"/>
      </rPr>
      <t xml:space="preserve">  </t>
    </r>
    <r>
      <rPr>
        <b/>
        <sz val="11"/>
        <rFont val="宋体"/>
        <charset val="134"/>
      </rPr>
      <t>科学技术管理事务</t>
    </r>
  </si>
  <si>
    <r>
      <rPr>
        <sz val="11"/>
        <rFont val="Times New Roman"/>
        <charset val="134"/>
      </rPr>
      <t xml:space="preserve">    </t>
    </r>
    <r>
      <rPr>
        <sz val="11"/>
        <rFont val="宋体"/>
        <charset val="134"/>
      </rPr>
      <t>其他科学技术管理事务支出</t>
    </r>
  </si>
  <si>
    <r>
      <rPr>
        <b/>
        <sz val="11"/>
        <rFont val="Times New Roman"/>
        <charset val="134"/>
      </rPr>
      <t xml:space="preserve">  </t>
    </r>
    <r>
      <rPr>
        <b/>
        <sz val="11"/>
        <rFont val="宋体"/>
        <charset val="134"/>
      </rPr>
      <t>技术研究与开发</t>
    </r>
  </si>
  <si>
    <t xml:space="preserve">    科技成果转化与扩散</t>
  </si>
  <si>
    <t>2060404-科技成果转化与扩散</t>
  </si>
  <si>
    <r>
      <rPr>
        <sz val="11"/>
        <rFont val="Times New Roman"/>
        <charset val="134"/>
      </rPr>
      <t xml:space="preserve">    </t>
    </r>
    <r>
      <rPr>
        <sz val="11"/>
        <rFont val="宋体"/>
        <charset val="134"/>
      </rPr>
      <t>其他技术研究与开发支出</t>
    </r>
  </si>
  <si>
    <t>2060799-其他科学技术普及支出</t>
  </si>
  <si>
    <r>
      <rPr>
        <b/>
        <sz val="11"/>
        <rFont val="Times New Roman"/>
        <charset val="134"/>
      </rPr>
      <t xml:space="preserve">  </t>
    </r>
    <r>
      <rPr>
        <b/>
        <sz val="11"/>
        <rFont val="宋体"/>
        <charset val="134"/>
      </rPr>
      <t>科学技术普及</t>
    </r>
  </si>
  <si>
    <t>2060902-重点研发计划</t>
  </si>
  <si>
    <r>
      <rPr>
        <sz val="11"/>
        <rFont val="Times New Roman"/>
        <charset val="134"/>
      </rPr>
      <t xml:space="preserve">    </t>
    </r>
    <r>
      <rPr>
        <sz val="11"/>
        <rFont val="宋体"/>
        <charset val="134"/>
      </rPr>
      <t>科普活动</t>
    </r>
  </si>
  <si>
    <t>2069999-其他科学技术支出</t>
  </si>
  <si>
    <r>
      <rPr>
        <sz val="11"/>
        <rFont val="Times New Roman"/>
        <charset val="134"/>
      </rPr>
      <t xml:space="preserve">    </t>
    </r>
    <r>
      <rPr>
        <sz val="11"/>
        <rFont val="宋体"/>
        <charset val="134"/>
      </rPr>
      <t>其他科学技术普及支出</t>
    </r>
  </si>
  <si>
    <r>
      <rPr>
        <b/>
        <sz val="11"/>
        <rFont val="Times New Roman"/>
        <charset val="134"/>
      </rPr>
      <t xml:space="preserve">  </t>
    </r>
    <r>
      <rPr>
        <b/>
        <sz val="11"/>
        <rFont val="宋体"/>
        <charset val="134"/>
      </rPr>
      <t>科技重大项目</t>
    </r>
  </si>
  <si>
    <r>
      <rPr>
        <sz val="11"/>
        <rFont val="Times New Roman"/>
        <charset val="134"/>
      </rPr>
      <t xml:space="preserve">    </t>
    </r>
    <r>
      <rPr>
        <sz val="11"/>
        <rFont val="宋体"/>
        <charset val="134"/>
      </rPr>
      <t>重点研发计划</t>
    </r>
  </si>
  <si>
    <t xml:space="preserve">  其他科学技术支出(款)</t>
  </si>
  <si>
    <t xml:space="preserve">    其他科学技术支出(项)</t>
  </si>
  <si>
    <t>文化旅游体育与传媒支出</t>
  </si>
  <si>
    <r>
      <rPr>
        <b/>
        <sz val="11"/>
        <rFont val="Times New Roman"/>
        <charset val="134"/>
      </rPr>
      <t xml:space="preserve">  </t>
    </r>
    <r>
      <rPr>
        <b/>
        <sz val="11"/>
        <rFont val="宋体"/>
        <charset val="134"/>
      </rPr>
      <t>文化和旅游</t>
    </r>
  </si>
  <si>
    <t>2070199-其他文化和旅游支出</t>
  </si>
  <si>
    <t xml:space="preserve">    图书馆</t>
  </si>
  <si>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</si>
  <si>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</si>
  <si>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其他文化和旅游支出</t>
    </r>
  </si>
  <si>
    <r>
      <rPr>
        <b/>
        <sz val="11"/>
        <rFont val="Times New Roman"/>
        <charset val="134"/>
      </rPr>
      <t xml:space="preserve">  </t>
    </r>
    <r>
      <rPr>
        <b/>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</si>
  <si>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</si>
  <si>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</si>
  <si>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b/>
        <sz val="11"/>
        <rFont val="Times New Roman"/>
        <charset val="134"/>
      </rPr>
      <t xml:space="preserve">  </t>
    </r>
    <r>
      <rPr>
        <b/>
        <sz val="11"/>
        <rFont val="宋体"/>
        <charset val="134"/>
      </rPr>
      <t>体育</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</si>
  <si>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</si>
  <si>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</si>
  <si>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其他体育支出</t>
    </r>
  </si>
  <si>
    <r>
      <rPr>
        <b/>
        <sz val="11"/>
        <rFont val="Times New Roman"/>
        <charset val="134"/>
      </rPr>
      <t xml:space="preserve">  </t>
    </r>
    <r>
      <rPr>
        <b/>
        <sz val="11"/>
        <rFont val="宋体"/>
        <charset val="134"/>
      </rPr>
      <t>新闻出版电影</t>
    </r>
  </si>
  <si>
    <r>
      <rPr>
        <sz val="11"/>
        <rFont val="Times New Roman"/>
        <charset val="134"/>
      </rPr>
      <t xml:space="preserve">    </t>
    </r>
    <r>
      <rPr>
        <sz val="11"/>
        <rFont val="宋体"/>
        <charset val="134"/>
      </rPr>
      <t>电影</t>
    </r>
  </si>
  <si>
    <t>2070607-电影</t>
  </si>
  <si>
    <r>
      <rPr>
        <b/>
        <sz val="11"/>
        <rFont val="Times New Roman"/>
        <charset val="134"/>
      </rPr>
      <t xml:space="preserve">  </t>
    </r>
    <r>
      <rPr>
        <b/>
        <sz val="11"/>
        <rFont val="宋体"/>
        <charset val="134"/>
      </rPr>
      <t>广播电视</t>
    </r>
  </si>
  <si>
    <t>2079903-文化产业发展专项支出</t>
  </si>
  <si>
    <t>2079999-其他文化旅游体育与传媒支出</t>
  </si>
  <si>
    <r>
      <rPr>
        <b/>
        <sz val="11"/>
        <rFont val="Times New Roman"/>
        <charset val="134"/>
      </rPr>
      <t xml:space="preserve">  </t>
    </r>
    <r>
      <rPr>
        <b/>
        <sz val="11"/>
        <rFont val="宋体"/>
        <charset val="134"/>
      </rPr>
      <t>其他文化旅游体育与传媒支出</t>
    </r>
    <r>
      <rPr>
        <b/>
        <sz val="11"/>
        <rFont val="Times New Roman"/>
        <charset val="134"/>
      </rPr>
      <t>(</t>
    </r>
    <r>
      <rPr>
        <b/>
        <sz val="11"/>
        <rFont val="宋体"/>
        <charset val="134"/>
      </rPr>
      <t>款</t>
    </r>
    <r>
      <rPr>
        <b/>
        <sz val="11"/>
        <rFont val="Times New Roman"/>
        <charset val="134"/>
      </rPr>
      <t>)</t>
    </r>
  </si>
  <si>
    <t xml:space="preserve">    文化产业发展专项支出</t>
  </si>
  <si>
    <r>
      <rPr>
        <sz val="11"/>
        <rFont val="Times New Roman"/>
        <charset val="134"/>
      </rPr>
      <t xml:space="preserve">    </t>
    </r>
    <r>
      <rPr>
        <sz val="11"/>
        <rFont val="宋体"/>
        <charset val="134"/>
      </rPr>
      <t>其他文化旅游体育与传媒支出</t>
    </r>
    <r>
      <rPr>
        <sz val="11"/>
        <rFont val="Times New Roman"/>
        <charset val="134"/>
      </rPr>
      <t>(</t>
    </r>
    <r>
      <rPr>
        <sz val="11"/>
        <rFont val="宋体"/>
        <charset val="134"/>
      </rPr>
      <t>项</t>
    </r>
    <r>
      <rPr>
        <sz val="11"/>
        <rFont val="Times New Roman"/>
        <charset val="134"/>
      </rPr>
      <t>)</t>
    </r>
  </si>
  <si>
    <t>社会保障和就业支出</t>
  </si>
  <si>
    <r>
      <rPr>
        <b/>
        <sz val="11"/>
        <rFont val="Times New Roman"/>
        <charset val="134"/>
      </rPr>
      <t xml:space="preserve">  </t>
    </r>
    <r>
      <rPr>
        <b/>
        <sz val="11"/>
        <rFont val="宋体"/>
        <charset val="134"/>
      </rPr>
      <t>人力资源和社会保障管理事务</t>
    </r>
  </si>
  <si>
    <t>2080199-其他人力资源和社会保障管理事务支出</t>
  </si>
  <si>
    <r>
      <rPr>
        <sz val="11"/>
        <rFont val="Times New Roman"/>
        <charset val="134"/>
      </rPr>
      <t xml:space="preserve">    </t>
    </r>
    <r>
      <rPr>
        <sz val="11"/>
        <rFont val="宋体"/>
        <charset val="134"/>
      </rPr>
      <t>社会保险经办机构</t>
    </r>
  </si>
  <si>
    <t>2080202-一般行政管理事务</t>
  </si>
  <si>
    <r>
      <rPr>
        <sz val="11"/>
        <rFont val="Times New Roman"/>
        <charset val="134"/>
      </rPr>
      <t xml:space="preserve">    </t>
    </r>
    <r>
      <rPr>
        <sz val="11"/>
        <rFont val="宋体"/>
        <charset val="134"/>
      </rPr>
      <t>劳动人事争议调解仲裁</t>
    </r>
  </si>
  <si>
    <t>2080208-基层政权建设和社区治理</t>
  </si>
  <si>
    <t xml:space="preserve">    事业运行</t>
  </si>
  <si>
    <r>
      <rPr>
        <sz val="11"/>
        <rFont val="Times New Roman"/>
        <charset val="134"/>
      </rPr>
      <t xml:space="preserve">    </t>
    </r>
    <r>
      <rPr>
        <sz val="11"/>
        <rFont val="宋体"/>
        <charset val="134"/>
      </rPr>
      <t>其他人力资源和社会保障管理事务支出</t>
    </r>
  </si>
  <si>
    <r>
      <rPr>
        <b/>
        <sz val="11"/>
        <rFont val="Times New Roman"/>
        <charset val="134"/>
      </rPr>
      <t xml:space="preserve">  </t>
    </r>
    <r>
      <rPr>
        <b/>
        <sz val="11"/>
        <rFont val="宋体"/>
        <charset val="134"/>
      </rPr>
      <t>民政管理事务</t>
    </r>
  </si>
  <si>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</si>
  <si>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</si>
  <si>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r>
      <rPr>
        <b/>
        <sz val="11"/>
        <rFont val="Times New Roman"/>
        <charset val="134"/>
      </rPr>
      <t xml:space="preserve">  </t>
    </r>
    <r>
      <rPr>
        <b/>
        <sz val="11"/>
        <rFont val="宋体"/>
        <charset val="134"/>
      </rPr>
      <t>行政事业单位养老支出</t>
    </r>
  </si>
  <si>
    <r>
      <rPr>
        <sz val="11"/>
        <rFont val="Times New Roman"/>
        <charset val="134"/>
      </rPr>
      <t xml:space="preserve">    </t>
    </r>
    <r>
      <rPr>
        <sz val="11"/>
        <rFont val="宋体"/>
        <charset val="134"/>
      </rPr>
      <t>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</si>
  <si>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</si>
  <si>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</si>
  <si>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</si>
  <si>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其他行政事业单位养老支出</t>
    </r>
  </si>
  <si>
    <r>
      <rPr>
        <b/>
        <sz val="11"/>
        <rFont val="Times New Roman"/>
        <charset val="134"/>
      </rPr>
      <t xml:space="preserve">  </t>
    </r>
    <r>
      <rPr>
        <b/>
        <sz val="11"/>
        <rFont val="宋体"/>
        <charset val="134"/>
      </rPr>
      <t>就业补助</t>
    </r>
  </si>
  <si>
    <r>
      <rPr>
        <sz val="11"/>
        <rFont val="Times New Roman"/>
        <charset val="134"/>
      </rPr>
      <t xml:space="preserve">    </t>
    </r>
    <r>
      <rPr>
        <sz val="11"/>
        <rFont val="宋体"/>
        <charset val="134"/>
      </rPr>
      <t>促进创业补贴</t>
    </r>
  </si>
  <si>
    <r>
      <rPr>
        <sz val="11"/>
        <rFont val="Times New Roman"/>
        <charset val="134"/>
      </rPr>
      <t xml:space="preserve">    </t>
    </r>
    <r>
      <rPr>
        <sz val="11"/>
        <rFont val="宋体"/>
        <charset val="134"/>
      </rPr>
      <t>其他就业补助支出</t>
    </r>
  </si>
  <si>
    <r>
      <rPr>
        <b/>
        <sz val="11"/>
        <rFont val="Times New Roman"/>
        <charset val="134"/>
      </rPr>
      <t xml:space="preserve">  </t>
    </r>
    <r>
      <rPr>
        <b/>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</si>
  <si>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</si>
  <si>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</si>
  <si>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color theme="1"/>
        <rFont val="Times New Roman"/>
        <charset val="134"/>
      </rPr>
      <t>2080802-</t>
    </r>
    <r>
      <rPr>
        <sz val="11"/>
        <color theme="1"/>
        <rFont val="宋体"/>
        <charset val="134"/>
      </rPr>
      <t>伤残抚恤</t>
    </r>
  </si>
  <si>
    <r>
      <rPr>
        <sz val="11"/>
        <rFont val="Times New Roman"/>
        <charset val="134"/>
      </rPr>
      <t xml:space="preserve">    </t>
    </r>
    <r>
      <rPr>
        <sz val="11"/>
        <rFont val="宋体"/>
        <charset val="134"/>
      </rPr>
      <t>在乡复员、退伍军人生活补助</t>
    </r>
  </si>
  <si>
    <t>2080803-在乡复员、退伍军人生活补助</t>
  </si>
  <si>
    <r>
      <rPr>
        <sz val="11"/>
        <rFont val="Times New Roman"/>
        <charset val="134"/>
      </rPr>
      <t xml:space="preserve">    </t>
    </r>
    <r>
      <rPr>
        <sz val="11"/>
        <rFont val="宋体"/>
        <charset val="134"/>
      </rPr>
      <t>义务兵优待</t>
    </r>
  </si>
  <si>
    <t>2080899-其他优抚支出</t>
  </si>
  <si>
    <r>
      <rPr>
        <sz val="11"/>
        <rFont val="Times New Roman"/>
        <charset val="134"/>
      </rPr>
      <t xml:space="preserve">    </t>
    </r>
    <r>
      <rPr>
        <sz val="11"/>
        <rFont val="宋体"/>
        <charset val="134"/>
      </rPr>
      <t>其他优抚支出</t>
    </r>
  </si>
  <si>
    <t>2080901-退役士兵安置</t>
  </si>
  <si>
    <r>
      <rPr>
        <b/>
        <sz val="11"/>
        <rFont val="Times New Roman"/>
        <charset val="134"/>
      </rPr>
      <t xml:space="preserve">  </t>
    </r>
    <r>
      <rPr>
        <b/>
        <sz val="11"/>
        <rFont val="宋体"/>
        <charset val="134"/>
      </rPr>
      <t>退役安置</t>
    </r>
  </si>
  <si>
    <t>2080904-退役士兵管理教育</t>
  </si>
  <si>
    <r>
      <rPr>
        <sz val="11"/>
        <rFont val="Times New Roman"/>
        <charset val="134"/>
      </rPr>
      <t xml:space="preserve">    </t>
    </r>
    <r>
      <rPr>
        <sz val="11"/>
        <rFont val="宋体"/>
        <charset val="134"/>
      </rPr>
      <t>退役士兵安置</t>
    </r>
  </si>
  <si>
    <t>2080905-军队转业干部安置</t>
  </si>
  <si>
    <r>
      <rPr>
        <sz val="11"/>
        <rFont val="Times New Roman"/>
        <charset val="134"/>
      </rPr>
      <t xml:space="preserve">    </t>
    </r>
    <r>
      <rPr>
        <sz val="11"/>
        <rFont val="宋体"/>
        <charset val="134"/>
      </rPr>
      <t>退役士兵管理教育</t>
    </r>
  </si>
  <si>
    <t>2081001-儿童福利</t>
  </si>
  <si>
    <r>
      <rPr>
        <sz val="11"/>
        <rFont val="Times New Roman"/>
        <charset val="134"/>
      </rPr>
      <t xml:space="preserve">    </t>
    </r>
    <r>
      <rPr>
        <sz val="11"/>
        <rFont val="宋体"/>
        <charset val="134"/>
      </rPr>
      <t>军队转业干部安置</t>
    </r>
  </si>
  <si>
    <t>2081006-养老服务</t>
  </si>
  <si>
    <r>
      <rPr>
        <sz val="11"/>
        <rFont val="Times New Roman"/>
        <charset val="134"/>
      </rPr>
      <t xml:space="preserve">    </t>
    </r>
    <r>
      <rPr>
        <sz val="11"/>
        <rFont val="宋体"/>
        <charset val="134"/>
      </rPr>
      <t>其他退役安置支出</t>
    </r>
  </si>
  <si>
    <r>
      <rPr>
        <b/>
        <sz val="11"/>
        <rFont val="Times New Roman"/>
        <charset val="134"/>
      </rPr>
      <t xml:space="preserve">  </t>
    </r>
    <r>
      <rPr>
        <b/>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</si>
  <si>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</si>
  <si>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</si>
  <si>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</si>
  <si>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养老服务</t>
    </r>
  </si>
  <si>
    <r>
      <rPr>
        <b/>
        <sz val="11"/>
        <rFont val="Times New Roman"/>
        <charset val="134"/>
      </rPr>
      <t xml:space="preserve">  </t>
    </r>
    <r>
      <rPr>
        <b/>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</si>
  <si>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</si>
  <si>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</si>
  <si>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t>2081104-残疾人康复</t>
  </si>
  <si>
    <r>
      <rPr>
        <sz val="11"/>
        <rFont val="Times New Roman"/>
        <charset val="134"/>
      </rPr>
      <t xml:space="preserve">    </t>
    </r>
    <r>
      <rPr>
        <sz val="11"/>
        <rFont val="宋体"/>
        <charset val="134"/>
      </rPr>
      <t>残疾人生活和护理补贴</t>
    </r>
  </si>
  <si>
    <t>2081105-残疾人就业和扶贫</t>
  </si>
  <si>
    <r>
      <rPr>
        <sz val="11"/>
        <rFont val="Times New Roman"/>
        <charset val="134"/>
      </rPr>
      <t xml:space="preserve">    </t>
    </r>
    <r>
      <rPr>
        <sz val="11"/>
        <rFont val="宋体"/>
        <charset val="134"/>
      </rPr>
      <t>其他残疾人事业支出</t>
    </r>
  </si>
  <si>
    <t>2082804-拥军优属</t>
  </si>
  <si>
    <r>
      <rPr>
        <b/>
        <sz val="11"/>
        <rFont val="Times New Roman"/>
        <charset val="134"/>
      </rPr>
      <t xml:space="preserve">  </t>
    </r>
    <r>
      <rPr>
        <b/>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</si>
  <si>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</si>
  <si>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</si>
  <si>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b/>
        <sz val="11"/>
        <rFont val="Times New Roman"/>
        <charset val="134"/>
      </rPr>
      <t xml:space="preserve">  </t>
    </r>
    <r>
      <rPr>
        <b/>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</si>
  <si>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</si>
  <si>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</si>
  <si>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b/>
        <sz val="11"/>
        <rFont val="Times New Roman"/>
        <charset val="134"/>
      </rPr>
      <t xml:space="preserve">  </t>
    </r>
    <r>
      <rPr>
        <b/>
        <sz val="11"/>
        <rFont val="宋体"/>
        <charset val="134"/>
      </rPr>
      <t>特困人员救助供养</t>
    </r>
  </si>
  <si>
    <r>
      <rPr>
        <sz val="11"/>
        <rFont val="Times New Roman"/>
        <charset val="134"/>
      </rPr>
      <t xml:space="preserve">    </t>
    </r>
    <r>
      <rPr>
        <sz val="11"/>
        <rFont val="宋体"/>
        <charset val="134"/>
      </rPr>
      <t>农村特困人员救助供养支出</t>
    </r>
  </si>
  <si>
    <r>
      <rPr>
        <b/>
        <sz val="11"/>
        <rFont val="Times New Roman"/>
        <charset val="134"/>
      </rPr>
      <t xml:space="preserve">  </t>
    </r>
    <r>
      <rPr>
        <b/>
        <sz val="11"/>
        <rFont val="宋体"/>
        <charset val="134"/>
      </rPr>
      <t>其他生活救助</t>
    </r>
  </si>
  <si>
    <r>
      <rPr>
        <sz val="11"/>
        <rFont val="Times New Roman"/>
        <charset val="134"/>
      </rPr>
      <t xml:space="preserve">    </t>
    </r>
    <r>
      <rPr>
        <sz val="11"/>
        <rFont val="宋体"/>
        <charset val="134"/>
      </rPr>
      <t>其他农村生活救助</t>
    </r>
  </si>
  <si>
    <r>
      <rPr>
        <b/>
        <sz val="11"/>
        <rFont val="Times New Roman"/>
        <charset val="134"/>
      </rPr>
      <t xml:space="preserve">  </t>
    </r>
    <r>
      <rPr>
        <b/>
        <sz val="11"/>
        <rFont val="宋体"/>
        <charset val="134"/>
      </rPr>
      <t>退役军人管理事务</t>
    </r>
  </si>
  <si>
    <r>
      <rPr>
        <sz val="11"/>
        <rFont val="Times New Roman"/>
        <charset val="134"/>
      </rPr>
      <t xml:space="preserve">    </t>
    </r>
    <r>
      <rPr>
        <sz val="11"/>
        <rFont val="宋体"/>
        <charset val="134"/>
      </rPr>
      <t>拥军优属</t>
    </r>
  </si>
  <si>
    <r>
      <rPr>
        <b/>
        <sz val="11"/>
        <rFont val="Times New Roman"/>
        <charset val="134"/>
      </rPr>
      <t xml:space="preserve">  </t>
    </r>
    <r>
      <rPr>
        <b/>
        <sz val="11"/>
        <rFont val="宋体"/>
        <charset val="134"/>
      </rPr>
      <t>财政代缴社会保险费支出</t>
    </r>
  </si>
  <si>
    <t xml:space="preserve">    财政代缴城乡居民基本养老保险费支出</t>
  </si>
  <si>
    <t xml:space="preserve">    财政代缴其他社会保险费支出</t>
  </si>
  <si>
    <r>
      <rPr>
        <b/>
        <sz val="11"/>
        <rFont val="Times New Roman"/>
        <charset val="134"/>
      </rPr>
      <t xml:space="preserve">  </t>
    </r>
    <r>
      <rPr>
        <b/>
        <sz val="11"/>
        <rFont val="宋体"/>
        <charset val="134"/>
      </rPr>
      <t>其他社会保障和就业支出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</si>
  <si>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其他社会保障和就业支出</t>
    </r>
    <r>
      <rPr>
        <sz val="11"/>
        <rFont val="Times New Roman"/>
        <charset val="134"/>
      </rPr>
      <t>(</t>
    </r>
    <r>
      <rPr>
        <sz val="11"/>
        <rFont val="宋体"/>
        <charset val="134"/>
      </rPr>
      <t>项</t>
    </r>
    <r>
      <rPr>
        <sz val="11"/>
        <rFont val="Times New Roman"/>
        <charset val="134"/>
      </rPr>
      <t>)</t>
    </r>
  </si>
  <si>
    <t>卫生健康支出</t>
  </si>
  <si>
    <r>
      <rPr>
        <b/>
        <sz val="11"/>
        <rFont val="Times New Roman"/>
        <charset val="134"/>
      </rPr>
      <t xml:space="preserve">  </t>
    </r>
    <r>
      <rPr>
        <b/>
        <sz val="11"/>
        <rFont val="宋体"/>
        <charset val="134"/>
      </rPr>
      <t>卫生健康管理事务</t>
    </r>
  </si>
  <si>
    <r>
      <rPr>
        <sz val="11"/>
        <rFont val="Times New Roman"/>
        <charset val="134"/>
      </rPr>
      <t xml:space="preserve">    </t>
    </r>
    <r>
      <rPr>
        <sz val="11"/>
        <rFont val="宋体"/>
        <charset val="134"/>
      </rPr>
      <t>其他卫生健康管理事务支出</t>
    </r>
  </si>
  <si>
    <r>
      <rPr>
        <b/>
        <sz val="11"/>
        <rFont val="Times New Roman"/>
        <charset val="134"/>
      </rPr>
      <t xml:space="preserve">  </t>
    </r>
    <r>
      <rPr>
        <b/>
        <sz val="11"/>
        <rFont val="宋体"/>
        <charset val="134"/>
      </rPr>
      <t>公立医院</t>
    </r>
  </si>
  <si>
    <r>
      <rPr>
        <sz val="11"/>
        <rFont val="Times New Roman"/>
        <charset val="134"/>
      </rPr>
      <t xml:space="preserve">    </t>
    </r>
    <r>
      <rPr>
        <sz val="11"/>
        <rFont val="宋体"/>
        <charset val="134"/>
      </rPr>
      <t>综合医院</t>
    </r>
  </si>
  <si>
    <r>
      <rPr>
        <b/>
        <sz val="11"/>
        <rFont val="Times New Roman"/>
        <charset val="134"/>
      </rPr>
      <t xml:space="preserve">  </t>
    </r>
    <r>
      <rPr>
        <b/>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</si>
  <si>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</si>
  <si>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</si>
  <si>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t>2100301-城市社区卫生机构</t>
  </si>
  <si>
    <r>
      <rPr>
        <sz val="11"/>
        <rFont val="Times New Roman"/>
        <charset val="134"/>
      </rPr>
      <t xml:space="preserve">    </t>
    </r>
    <r>
      <rPr>
        <sz val="11"/>
        <rFont val="宋体"/>
        <charset val="134"/>
      </rPr>
      <t>其他基层医疗卫生机构支出</t>
    </r>
  </si>
  <si>
    <t>2100302-乡镇卫生院</t>
  </si>
  <si>
    <r>
      <rPr>
        <b/>
        <sz val="11"/>
        <rFont val="Times New Roman"/>
        <charset val="134"/>
      </rPr>
      <t xml:space="preserve">  </t>
    </r>
    <r>
      <rPr>
        <b/>
        <sz val="11"/>
        <rFont val="宋体"/>
        <charset val="134"/>
      </rPr>
      <t>公共卫生</t>
    </r>
  </si>
  <si>
    <t>2100403-妇幼保健机构</t>
  </si>
  <si>
    <r>
      <rPr>
        <sz val="11"/>
        <rFont val="Times New Roman"/>
        <charset val="134"/>
      </rPr>
      <t xml:space="preserve">    </t>
    </r>
    <r>
      <rPr>
        <sz val="11"/>
        <rFont val="宋体"/>
        <charset val="134"/>
      </rPr>
      <t>疾病预防控制机构</t>
    </r>
  </si>
  <si>
    <t>2100410-突发公卫生事件应急处理</t>
  </si>
  <si>
    <r>
      <rPr>
        <sz val="11"/>
        <rFont val="Times New Roman"/>
        <charset val="134"/>
      </rPr>
      <t xml:space="preserve">    </t>
    </r>
    <r>
      <rPr>
        <sz val="11"/>
        <rFont val="宋体"/>
        <charset val="134"/>
      </rPr>
      <t>卫生监督机构</t>
    </r>
  </si>
  <si>
    <t>2100499-其他公共卫生</t>
  </si>
  <si>
    <r>
      <rPr>
        <sz val="11"/>
        <rFont val="Times New Roman"/>
        <charset val="134"/>
      </rPr>
      <t xml:space="preserve">    </t>
    </r>
    <r>
      <rPr>
        <sz val="11"/>
        <rFont val="宋体"/>
        <charset val="134"/>
      </rPr>
      <t>妇幼保健机构</t>
    </r>
  </si>
  <si>
    <t>2100499-其他公共卫生支出</t>
  </si>
  <si>
    <r>
      <rPr>
        <sz val="11"/>
        <rFont val="Times New Roman"/>
        <charset val="134"/>
      </rPr>
      <t xml:space="preserve">    </t>
    </r>
    <r>
      <rPr>
        <sz val="11"/>
        <rFont val="宋体"/>
        <charset val="134"/>
      </rPr>
      <t>基本公共卫生服务</t>
    </r>
  </si>
  <si>
    <t>2109999-其他卫生健康支出</t>
  </si>
  <si>
    <r>
      <rPr>
        <sz val="11"/>
        <rFont val="Times New Roman"/>
        <charset val="134"/>
      </rPr>
      <t xml:space="preserve">    </t>
    </r>
    <r>
      <rPr>
        <sz val="11"/>
        <rFont val="宋体"/>
        <charset val="134"/>
      </rPr>
      <t>重大公共卫生服务</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</si>
  <si>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</si>
  <si>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</si>
  <si>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b/>
        <sz val="11"/>
        <rFont val="Times New Roman"/>
        <charset val="134"/>
      </rPr>
      <t xml:space="preserve">  </t>
    </r>
    <r>
      <rPr>
        <b/>
        <sz val="11"/>
        <rFont val="宋体"/>
        <charset val="134"/>
      </rPr>
      <t>中医药</t>
    </r>
  </si>
  <si>
    <r>
      <rPr>
        <sz val="11"/>
        <rFont val="Times New Roman"/>
        <charset val="134"/>
      </rPr>
      <t xml:space="preserve">    </t>
    </r>
    <r>
      <rPr>
        <sz val="11"/>
        <rFont val="宋体"/>
        <charset val="134"/>
      </rPr>
      <t>中医</t>
    </r>
    <r>
      <rPr>
        <sz val="11"/>
        <rFont val="Times New Roman"/>
        <charset val="134"/>
      </rPr>
      <t>(</t>
    </r>
    <r>
      <rPr>
        <sz val="11"/>
        <rFont val="宋体"/>
        <charset val="134"/>
      </rPr>
      <t>民族医</t>
    </r>
    <r>
      <rPr>
        <sz val="11"/>
        <rFont val="Times New Roman"/>
        <charset val="134"/>
      </rPr>
      <t>)</t>
    </r>
    <r>
      <rPr>
        <sz val="11"/>
        <rFont val="宋体"/>
        <charset val="134"/>
      </rPr>
      <t>药专项</t>
    </r>
  </si>
  <si>
    <r>
      <rPr>
        <b/>
        <sz val="11"/>
        <rFont val="Times New Roman"/>
        <charset val="134"/>
      </rPr>
      <t xml:space="preserve">  </t>
    </r>
    <r>
      <rPr>
        <b/>
        <sz val="11"/>
        <rFont val="宋体"/>
        <charset val="134"/>
      </rPr>
      <t>计划生育事务</t>
    </r>
  </si>
  <si>
    <r>
      <rPr>
        <sz val="11"/>
        <rFont val="Times New Roman"/>
        <charset val="134"/>
      </rPr>
      <t xml:space="preserve">    </t>
    </r>
    <r>
      <rPr>
        <sz val="11"/>
        <rFont val="宋体"/>
        <charset val="134"/>
      </rPr>
      <t>计划生育服务</t>
    </r>
  </si>
  <si>
    <r>
      <rPr>
        <b/>
        <sz val="11"/>
        <rFont val="Times New Roman"/>
        <charset val="134"/>
      </rPr>
      <t xml:space="preserve">  </t>
    </r>
    <r>
      <rPr>
        <b/>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</si>
  <si>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</si>
  <si>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</si>
  <si>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</si>
  <si>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t xml:space="preserve">    其他行政事业单位医疗支出</t>
  </si>
  <si>
    <r>
      <rPr>
        <b/>
        <sz val="11"/>
        <rFont val="Times New Roman"/>
        <charset val="134"/>
      </rPr>
      <t xml:space="preserve">  </t>
    </r>
    <r>
      <rPr>
        <b/>
        <sz val="11"/>
        <rFont val="宋体"/>
        <charset val="134"/>
      </rPr>
      <t>医疗救助</t>
    </r>
  </si>
  <si>
    <r>
      <rPr>
        <sz val="11"/>
        <rFont val="Times New Roman"/>
        <charset val="134"/>
      </rPr>
      <t xml:space="preserve">    </t>
    </r>
    <r>
      <rPr>
        <sz val="11"/>
        <rFont val="宋体"/>
        <charset val="134"/>
      </rPr>
      <t>城乡医疗救助</t>
    </r>
  </si>
  <si>
    <r>
      <rPr>
        <b/>
        <sz val="11"/>
        <rFont val="Times New Roman"/>
        <charset val="134"/>
      </rPr>
      <t xml:space="preserve">  </t>
    </r>
    <r>
      <rPr>
        <b/>
        <sz val="11"/>
        <rFont val="宋体"/>
        <charset val="134"/>
      </rPr>
      <t>优抚对象医疗</t>
    </r>
  </si>
  <si>
    <r>
      <rPr>
        <sz val="11"/>
        <rFont val="Times New Roman"/>
        <charset val="134"/>
      </rPr>
      <t xml:space="preserve">    </t>
    </r>
    <r>
      <rPr>
        <sz val="11"/>
        <rFont val="宋体"/>
        <charset val="134"/>
      </rPr>
      <t>优抚对象医疗补助</t>
    </r>
  </si>
  <si>
    <r>
      <rPr>
        <b/>
        <sz val="11"/>
        <rFont val="Times New Roman"/>
        <charset val="134"/>
      </rPr>
      <t xml:space="preserve">  </t>
    </r>
    <r>
      <rPr>
        <b/>
        <sz val="11"/>
        <rFont val="宋体"/>
        <charset val="134"/>
      </rPr>
      <t>医疗保障管理事务</t>
    </r>
  </si>
  <si>
    <r>
      <rPr>
        <sz val="11"/>
        <rFont val="Times New Roman"/>
        <charset val="134"/>
      </rPr>
      <t xml:space="preserve">    </t>
    </r>
    <r>
      <rPr>
        <sz val="11"/>
        <rFont val="宋体"/>
        <charset val="134"/>
      </rPr>
      <t>其他医疗保障管理事务支出</t>
    </r>
  </si>
  <si>
    <r>
      <rPr>
        <b/>
        <sz val="11"/>
        <rFont val="Times New Roman"/>
        <charset val="134"/>
      </rPr>
      <t xml:space="preserve">  </t>
    </r>
    <r>
      <rPr>
        <b/>
        <sz val="11"/>
        <rFont val="宋体"/>
        <charset val="134"/>
      </rPr>
      <t>老龄卫生健康事务</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</si>
  <si>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老龄卫生健康事务</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</si>
  <si>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其他卫生健康支出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</si>
  <si>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其他卫生健康支出</t>
    </r>
    <r>
      <rPr>
        <sz val="11"/>
        <rFont val="Times New Roman"/>
        <charset val="134"/>
      </rPr>
      <t>(</t>
    </r>
    <r>
      <rPr>
        <sz val="11"/>
        <rFont val="宋体"/>
        <charset val="134"/>
      </rPr>
      <t>项</t>
    </r>
    <r>
      <rPr>
        <sz val="11"/>
        <rFont val="Times New Roman"/>
        <charset val="134"/>
      </rPr>
      <t>)</t>
    </r>
  </si>
  <si>
    <t>节能环保支出</t>
  </si>
  <si>
    <r>
      <rPr>
        <b/>
        <sz val="11"/>
        <rFont val="Times New Roman"/>
        <charset val="134"/>
      </rPr>
      <t xml:space="preserve">  </t>
    </r>
    <r>
      <rPr>
        <b/>
        <sz val="11"/>
        <rFont val="宋体"/>
        <charset val="134"/>
      </rPr>
      <t>环境保护管理事务</t>
    </r>
  </si>
  <si>
    <r>
      <rPr>
        <sz val="11"/>
        <rFont val="Times New Roman"/>
        <charset val="134"/>
      </rPr>
      <t xml:space="preserve">    </t>
    </r>
    <r>
      <rPr>
        <sz val="11"/>
        <rFont val="宋体"/>
        <charset val="134"/>
      </rPr>
      <t>其他环境保护管理事务支出</t>
    </r>
  </si>
  <si>
    <r>
      <rPr>
        <b/>
        <sz val="11"/>
        <rFont val="Times New Roman"/>
        <charset val="134"/>
      </rPr>
      <t xml:space="preserve">  </t>
    </r>
    <r>
      <rPr>
        <b/>
        <sz val="11"/>
        <rFont val="宋体"/>
        <charset val="134"/>
      </rPr>
      <t>污染防治</t>
    </r>
  </si>
  <si>
    <r>
      <rPr>
        <sz val="11"/>
        <rFont val="Times New Roman"/>
        <charset val="134"/>
      </rPr>
      <t xml:space="preserve">    </t>
    </r>
    <r>
      <rPr>
        <sz val="11"/>
        <rFont val="宋体"/>
        <charset val="134"/>
      </rPr>
      <t>其他污染防治支出</t>
    </r>
  </si>
  <si>
    <r>
      <rPr>
        <b/>
        <sz val="11"/>
        <rFont val="Times New Roman"/>
        <charset val="134"/>
      </rPr>
      <t xml:space="preserve">  </t>
    </r>
    <r>
      <rPr>
        <b/>
        <sz val="11"/>
        <rFont val="宋体"/>
        <charset val="134"/>
      </rPr>
      <t>自然生态保护</t>
    </r>
  </si>
  <si>
    <r>
      <rPr>
        <sz val="11"/>
        <rFont val="Times New Roman"/>
        <charset val="134"/>
      </rPr>
      <t xml:space="preserve">    </t>
    </r>
    <r>
      <rPr>
        <sz val="11"/>
        <rFont val="宋体"/>
        <charset val="134"/>
      </rPr>
      <t>农村环境保护</t>
    </r>
  </si>
  <si>
    <r>
      <rPr>
        <b/>
        <sz val="11"/>
        <rFont val="Times New Roman"/>
        <charset val="134"/>
      </rPr>
      <t xml:space="preserve">  </t>
    </r>
    <r>
      <rPr>
        <b/>
        <sz val="11"/>
        <rFont val="宋体"/>
        <charset val="134"/>
      </rPr>
      <t>退耕还林还草</t>
    </r>
  </si>
  <si>
    <r>
      <rPr>
        <sz val="11"/>
        <rFont val="Times New Roman"/>
        <charset val="134"/>
      </rPr>
      <t xml:space="preserve">    </t>
    </r>
    <r>
      <rPr>
        <sz val="11"/>
        <rFont val="宋体"/>
        <charset val="134"/>
      </rPr>
      <t>退耕还林粮食费用补贴</t>
    </r>
  </si>
  <si>
    <t xml:space="preserve">    其他退耕还林还草支出</t>
  </si>
  <si>
    <r>
      <rPr>
        <b/>
        <sz val="11"/>
        <rFont val="Times New Roman"/>
        <charset val="134"/>
      </rPr>
      <t xml:space="preserve">  </t>
    </r>
    <r>
      <rPr>
        <b/>
        <sz val="11"/>
        <rFont val="宋体"/>
        <charset val="134"/>
      </rPr>
      <t>其他节能环保支出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</si>
  <si>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其他节能环保支出</t>
    </r>
    <r>
      <rPr>
        <sz val="11"/>
        <rFont val="Times New Roman"/>
        <charset val="134"/>
      </rPr>
      <t>(</t>
    </r>
    <r>
      <rPr>
        <sz val="11"/>
        <rFont val="宋体"/>
        <charset val="134"/>
      </rPr>
      <t>项</t>
    </r>
    <r>
      <rPr>
        <sz val="11"/>
        <rFont val="Times New Roman"/>
        <charset val="134"/>
      </rPr>
      <t>)</t>
    </r>
  </si>
  <si>
    <t>城乡社区支出</t>
  </si>
  <si>
    <r>
      <rPr>
        <b/>
        <sz val="11"/>
        <rFont val="Times New Roman"/>
        <charset val="134"/>
      </rPr>
      <t xml:space="preserve">  </t>
    </r>
    <r>
      <rPr>
        <b/>
        <sz val="11"/>
        <rFont val="宋体"/>
        <charset val="134"/>
      </rPr>
      <t>城乡社区管理事务</t>
    </r>
  </si>
  <si>
    <t>2120201-城乡社区规划与管理</t>
  </si>
  <si>
    <t>2120399-其他城乡社区公共设施支出</t>
  </si>
  <si>
    <r>
      <rPr>
        <sz val="11"/>
        <rFont val="Times New Roman"/>
        <charset val="134"/>
      </rPr>
      <t xml:space="preserve">    </t>
    </r>
    <r>
      <rPr>
        <sz val="11"/>
        <rFont val="宋体"/>
        <charset val="134"/>
      </rPr>
      <t>其他城乡社区管理事务支出</t>
    </r>
  </si>
  <si>
    <t>2120501-城乡社区环境卫生</t>
  </si>
  <si>
    <r>
      <rPr>
        <b/>
        <sz val="11"/>
        <rFont val="Times New Roman"/>
        <charset val="134"/>
      </rPr>
      <t xml:space="preserve">  </t>
    </r>
    <r>
      <rPr>
        <b/>
        <sz val="11"/>
        <rFont val="宋体"/>
        <charset val="134"/>
      </rPr>
      <t>城乡社区规划与管理</t>
    </r>
    <r>
      <rPr>
        <b/>
        <sz val="11"/>
        <rFont val="Times New Roman"/>
        <charset val="134"/>
      </rPr>
      <t>(</t>
    </r>
    <r>
      <rPr>
        <b/>
        <sz val="11"/>
        <rFont val="宋体"/>
        <charset val="134"/>
      </rPr>
      <t>款</t>
    </r>
    <r>
      <rPr>
        <b/>
        <sz val="11"/>
        <rFont val="Times New Roman"/>
        <charset val="134"/>
      </rPr>
      <t>)</t>
    </r>
  </si>
  <si>
    <t>2129999-其他城乡社区支出</t>
  </si>
  <si>
    <r>
      <rPr>
        <sz val="11"/>
        <rFont val="Times New Roman"/>
        <charset val="134"/>
      </rPr>
      <t xml:space="preserve">    </t>
    </r>
    <r>
      <rPr>
        <sz val="11"/>
        <rFont val="宋体"/>
        <charset val="134"/>
      </rPr>
      <t>城乡社区规划与管理</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</si>
  <si>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城乡社区公共设施</t>
    </r>
  </si>
  <si>
    <r>
      <rPr>
        <sz val="11"/>
        <rFont val="Times New Roman"/>
        <charset val="134"/>
      </rPr>
      <t xml:space="preserve">    </t>
    </r>
    <r>
      <rPr>
        <sz val="11"/>
        <rFont val="宋体"/>
        <charset val="134"/>
      </rPr>
      <t>其他城乡社区公共设施支出</t>
    </r>
  </si>
  <si>
    <r>
      <rPr>
        <b/>
        <sz val="11"/>
        <rFont val="Times New Roman"/>
        <charset val="134"/>
      </rPr>
      <t xml:space="preserve">  </t>
    </r>
    <r>
      <rPr>
        <b/>
        <sz val="11"/>
        <rFont val="宋体"/>
        <charset val="134"/>
      </rPr>
      <t>城乡社区环境卫生</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</si>
  <si>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城乡社区环境卫生</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</si>
  <si>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建设市场管理与监督</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</si>
  <si>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建设市场管理与监督</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</si>
  <si>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其他城乡社区支出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</si>
  <si>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其他城乡社区支出</t>
    </r>
    <r>
      <rPr>
        <sz val="11"/>
        <rFont val="Times New Roman"/>
        <charset val="134"/>
      </rPr>
      <t>(</t>
    </r>
    <r>
      <rPr>
        <sz val="11"/>
        <rFont val="宋体"/>
        <charset val="134"/>
      </rPr>
      <t>项</t>
    </r>
    <r>
      <rPr>
        <sz val="11"/>
        <rFont val="Times New Roman"/>
        <charset val="134"/>
      </rPr>
      <t>)</t>
    </r>
  </si>
  <si>
    <t>农林水支出</t>
  </si>
  <si>
    <r>
      <rPr>
        <b/>
        <sz val="11"/>
        <rFont val="Times New Roman"/>
        <charset val="134"/>
      </rPr>
      <t xml:space="preserve">  </t>
    </r>
    <r>
      <rPr>
        <b/>
        <sz val="11"/>
        <rFont val="宋体"/>
        <charset val="134"/>
      </rPr>
      <t>农业农村</t>
    </r>
  </si>
  <si>
    <t>2130104-事业运行</t>
  </si>
  <si>
    <t>2130108-病虫害控制</t>
  </si>
  <si>
    <r>
      <rPr>
        <sz val="11"/>
        <rFont val="Times New Roman"/>
        <charset val="134"/>
      </rPr>
      <t xml:space="preserve">    </t>
    </r>
    <r>
      <rPr>
        <sz val="11"/>
        <rFont val="宋体"/>
        <charset val="134"/>
      </rPr>
      <t>科技转化与推广服务</t>
    </r>
  </si>
  <si>
    <t>2130109-农产品质量安全</t>
  </si>
  <si>
    <r>
      <rPr>
        <sz val="11"/>
        <rFont val="Times New Roman"/>
        <charset val="134"/>
      </rPr>
      <t xml:space="preserve">    </t>
    </r>
    <r>
      <rPr>
        <sz val="11"/>
        <rFont val="宋体"/>
        <charset val="134"/>
      </rPr>
      <t>病虫害控制</t>
    </r>
  </si>
  <si>
    <t>2130120-稳定农民收入补贴</t>
  </si>
  <si>
    <r>
      <rPr>
        <sz val="11"/>
        <rFont val="Times New Roman"/>
        <charset val="134"/>
      </rPr>
      <t xml:space="preserve">    </t>
    </r>
    <r>
      <rPr>
        <sz val="11"/>
        <rFont val="宋体"/>
        <charset val="134"/>
      </rPr>
      <t>农产品质量安全</t>
    </r>
  </si>
  <si>
    <t>2130122-农业生产发展</t>
  </si>
  <si>
    <t xml:space="preserve">    执法监管</t>
  </si>
  <si>
    <t>2130135-农业资源保护修复与利用</t>
  </si>
  <si>
    <r>
      <rPr>
        <sz val="11"/>
        <rFont val="Times New Roman"/>
        <charset val="134"/>
      </rPr>
      <t xml:space="preserve">    </t>
    </r>
    <r>
      <rPr>
        <sz val="11"/>
        <rFont val="宋体"/>
        <charset val="134"/>
      </rPr>
      <t>稳定农民收入补贴</t>
    </r>
  </si>
  <si>
    <t>2130199-其他农业农村支出</t>
  </si>
  <si>
    <r>
      <rPr>
        <sz val="11"/>
        <rFont val="Times New Roman"/>
        <charset val="134"/>
      </rPr>
      <t xml:space="preserve">    </t>
    </r>
    <r>
      <rPr>
        <sz val="11"/>
        <rFont val="宋体"/>
        <charset val="134"/>
      </rPr>
      <t>农业生产发展</t>
    </r>
  </si>
  <si>
    <t>2130207-森林资源管理</t>
  </si>
  <si>
    <r>
      <rPr>
        <sz val="11"/>
        <rFont val="Times New Roman"/>
        <charset val="134"/>
      </rPr>
      <t xml:space="preserve">    </t>
    </r>
    <r>
      <rPr>
        <sz val="11"/>
        <rFont val="宋体"/>
        <charset val="134"/>
      </rPr>
      <t>农村合作经济</t>
    </r>
  </si>
  <si>
    <t>2130234-林业草原防灾减灾</t>
  </si>
  <si>
    <t xml:space="preserve">    农产品加工与促销</t>
  </si>
  <si>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</si>
  <si>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</si>
  <si>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农田建设</t>
    </r>
  </si>
  <si>
    <r>
      <rPr>
        <sz val="11"/>
        <rFont val="Times New Roman"/>
        <charset val="134"/>
      </rPr>
      <t xml:space="preserve">    </t>
    </r>
    <r>
      <rPr>
        <sz val="11"/>
        <rFont val="宋体"/>
        <charset val="134"/>
      </rPr>
      <t>其他农业农村支出</t>
    </r>
  </si>
  <si>
    <r>
      <rPr>
        <b/>
        <sz val="11"/>
        <rFont val="Times New Roman"/>
        <charset val="134"/>
      </rPr>
      <t xml:space="preserve">  </t>
    </r>
    <r>
      <rPr>
        <b/>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</si>
  <si>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</si>
  <si>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</si>
  <si>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</si>
  <si>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</si>
  <si>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自然保护区等管理</t>
    </r>
  </si>
  <si>
    <r>
      <rPr>
        <sz val="11"/>
        <rFont val="Times New Roman"/>
        <charset val="134"/>
      </rPr>
      <t xml:space="preserve">    </t>
    </r>
    <r>
      <rPr>
        <sz val="11"/>
        <rFont val="宋体"/>
        <charset val="134"/>
      </rPr>
      <t>林业草原防灾减灾</t>
    </r>
  </si>
  <si>
    <r>
      <rPr>
        <sz val="11"/>
        <rFont val="Times New Roman"/>
        <charset val="134"/>
      </rPr>
      <t xml:space="preserve">    </t>
    </r>
    <r>
      <rPr>
        <sz val="11"/>
        <rFont val="宋体"/>
        <charset val="134"/>
      </rPr>
      <t>其他林业和草原支出</t>
    </r>
  </si>
  <si>
    <r>
      <rPr>
        <b/>
        <sz val="11"/>
        <rFont val="Times New Roman"/>
        <charset val="134"/>
      </rPr>
      <t xml:space="preserve">  </t>
    </r>
    <r>
      <rPr>
        <b/>
        <sz val="11"/>
        <rFont val="宋体"/>
        <charset val="134"/>
      </rPr>
      <t>水利</t>
    </r>
  </si>
  <si>
    <t>2130314-防汛</t>
  </si>
  <si>
    <t xml:space="preserve">    水利工程建设</t>
  </si>
  <si>
    <t>2130399-其他水利支出</t>
  </si>
  <si>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</si>
  <si>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</si>
  <si>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</si>
  <si>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农村水利</t>
    </r>
  </si>
  <si>
    <r>
      <rPr>
        <sz val="11"/>
        <rFont val="Times New Roman"/>
        <charset val="134"/>
      </rPr>
      <t xml:space="preserve">    </t>
    </r>
    <r>
      <rPr>
        <sz val="11"/>
        <rFont val="宋体"/>
        <charset val="134"/>
      </rPr>
      <t>其他水利支出</t>
    </r>
  </si>
  <si>
    <r>
      <rPr>
        <b/>
        <sz val="11"/>
        <rFont val="Times New Roman"/>
        <charset val="134"/>
      </rPr>
      <t xml:space="preserve">  </t>
    </r>
    <r>
      <rPr>
        <b/>
        <sz val="11"/>
        <rFont val="宋体"/>
        <charset val="134"/>
      </rPr>
      <t>扶贫</t>
    </r>
  </si>
  <si>
    <r>
      <rPr>
        <sz val="11"/>
        <rFont val="Times New Roman"/>
        <charset val="134"/>
      </rPr>
      <t xml:space="preserve">    </t>
    </r>
    <r>
      <rPr>
        <sz val="11"/>
        <rFont val="宋体"/>
        <charset val="134"/>
      </rPr>
      <t>农村基础设施建设</t>
    </r>
  </si>
  <si>
    <t>2130504-农村基础设施建设</t>
  </si>
  <si>
    <r>
      <rPr>
        <sz val="11"/>
        <rFont val="Times New Roman"/>
        <charset val="134"/>
      </rPr>
      <t xml:space="preserve">    </t>
    </r>
    <r>
      <rPr>
        <sz val="11"/>
        <rFont val="宋体"/>
        <charset val="134"/>
      </rPr>
      <t>社会发展</t>
    </r>
  </si>
  <si>
    <t>2130599-其他扶贫支出</t>
  </si>
  <si>
    <r>
      <rPr>
        <sz val="11"/>
        <rFont val="Times New Roman"/>
        <charset val="134"/>
      </rPr>
      <t xml:space="preserve">    </t>
    </r>
    <r>
      <rPr>
        <sz val="11"/>
        <rFont val="宋体"/>
        <charset val="134"/>
      </rPr>
      <t>其他扶贫支出</t>
    </r>
  </si>
  <si>
    <t>2130706-对村集体经济组织的补助</t>
  </si>
  <si>
    <r>
      <rPr>
        <b/>
        <sz val="11"/>
        <rFont val="Times New Roman"/>
        <charset val="134"/>
      </rPr>
      <t xml:space="preserve">  </t>
    </r>
    <r>
      <rPr>
        <b/>
        <sz val="11"/>
        <rFont val="宋体"/>
        <charset val="134"/>
      </rPr>
      <t>农村综合改革</t>
    </r>
  </si>
  <si>
    <t>2139999-其他农林水支出</t>
  </si>
  <si>
    <t xml:space="preserve">    对村级公益事业建设的补助</t>
  </si>
  <si>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</si>
  <si>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</si>
  <si>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其他农村综合改革支出</t>
    </r>
  </si>
  <si>
    <r>
      <rPr>
        <b/>
        <sz val="11"/>
        <rFont val="Times New Roman"/>
        <charset val="134"/>
      </rPr>
      <t xml:space="preserve">  </t>
    </r>
    <r>
      <rPr>
        <b/>
        <sz val="11"/>
        <rFont val="宋体"/>
        <charset val="134"/>
      </rPr>
      <t>普惠金融发展支出</t>
    </r>
  </si>
  <si>
    <r>
      <rPr>
        <sz val="11"/>
        <rFont val="Times New Roman"/>
        <charset val="134"/>
      </rPr>
      <t xml:space="preserve">    </t>
    </r>
    <r>
      <rPr>
        <sz val="11"/>
        <rFont val="宋体"/>
        <charset val="134"/>
      </rPr>
      <t>农业保险保费补贴</t>
    </r>
  </si>
  <si>
    <r>
      <rPr>
        <b/>
        <sz val="11"/>
        <rFont val="Times New Roman"/>
        <charset val="134"/>
      </rPr>
      <t xml:space="preserve">  </t>
    </r>
    <r>
      <rPr>
        <b/>
        <sz val="11"/>
        <rFont val="宋体"/>
        <charset val="134"/>
      </rPr>
      <t>其他农林水支出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</si>
  <si>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其他农林水支出</t>
    </r>
    <r>
      <rPr>
        <sz val="11"/>
        <rFont val="Times New Roman"/>
        <charset val="134"/>
      </rPr>
      <t>(</t>
    </r>
    <r>
      <rPr>
        <sz val="11"/>
        <rFont val="宋体"/>
        <charset val="134"/>
      </rPr>
      <t>项</t>
    </r>
    <r>
      <rPr>
        <sz val="11"/>
        <rFont val="Times New Roman"/>
        <charset val="134"/>
      </rPr>
      <t>)</t>
    </r>
  </si>
  <si>
    <t>交通运输支出</t>
  </si>
  <si>
    <r>
      <rPr>
        <b/>
        <sz val="11"/>
        <rFont val="Times New Roman"/>
        <charset val="134"/>
      </rPr>
      <t xml:space="preserve">  </t>
    </r>
    <r>
      <rPr>
        <b/>
        <sz val="11"/>
        <rFont val="宋体"/>
        <charset val="134"/>
      </rPr>
      <t>公路水路运输</t>
    </r>
  </si>
  <si>
    <t>2140104-公路建设</t>
  </si>
  <si>
    <t>2140106-公路养护</t>
  </si>
  <si>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</si>
  <si>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</si>
  <si>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</si>
  <si>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其他公路水路运输支出</t>
    </r>
  </si>
  <si>
    <r>
      <rPr>
        <b/>
        <sz val="11"/>
        <rFont val="Times New Roman"/>
        <charset val="134"/>
      </rPr>
      <t xml:space="preserve">  </t>
    </r>
    <r>
      <rPr>
        <b/>
        <sz val="11"/>
        <rFont val="宋体"/>
        <charset val="134"/>
      </rPr>
      <t>成品油价格改革对交通运输的补贴</t>
    </r>
  </si>
  <si>
    <r>
      <rPr>
        <sz val="11"/>
        <rFont val="Times New Roman"/>
        <charset val="134"/>
      </rPr>
      <t xml:space="preserve">    </t>
    </r>
    <r>
      <rPr>
        <sz val="11"/>
        <rFont val="宋体"/>
        <charset val="134"/>
      </rPr>
      <t>对农村道路客运的补贴</t>
    </r>
  </si>
  <si>
    <r>
      <rPr>
        <b/>
        <sz val="11"/>
        <rFont val="Times New Roman"/>
        <charset val="134"/>
      </rPr>
      <t xml:space="preserve">  </t>
    </r>
    <r>
      <rPr>
        <b/>
        <sz val="11"/>
        <rFont val="宋体"/>
        <charset val="134"/>
      </rPr>
      <t>车辆购置税支出</t>
    </r>
  </si>
  <si>
    <r>
      <rPr>
        <sz val="11"/>
        <rFont val="Times New Roman"/>
        <charset val="134"/>
      </rPr>
      <t xml:space="preserve">    </t>
    </r>
    <r>
      <rPr>
        <sz val="11"/>
        <rFont val="宋体"/>
        <charset val="134"/>
      </rPr>
      <t>车辆购置税用于公路等基础设施建设支出</t>
    </r>
  </si>
  <si>
    <t>资源勘探工业信息等支出</t>
  </si>
  <si>
    <r>
      <rPr>
        <b/>
        <sz val="11"/>
        <rFont val="Times New Roman"/>
        <charset val="134"/>
      </rPr>
      <t xml:space="preserve">  </t>
    </r>
    <r>
      <rPr>
        <b/>
        <sz val="11"/>
        <rFont val="宋体"/>
        <charset val="134"/>
      </rPr>
      <t>制造业</t>
    </r>
  </si>
  <si>
    <t>2140602-车辆购置税用于农村公路建设支出</t>
  </si>
  <si>
    <r>
      <rPr>
        <sz val="11"/>
        <rFont val="Times New Roman"/>
        <charset val="134"/>
      </rPr>
      <t xml:space="preserve">    </t>
    </r>
    <r>
      <rPr>
        <sz val="11"/>
        <rFont val="宋体"/>
        <charset val="134"/>
      </rPr>
      <t>其他制造业支出</t>
    </r>
  </si>
  <si>
    <t>2150299-其他制造业支出</t>
  </si>
  <si>
    <t xml:space="preserve">  支持中小企业发展和管理支出</t>
  </si>
  <si>
    <t>2160299-其他商业流通事务支出</t>
  </si>
  <si>
    <t xml:space="preserve">    中小企业发展专项</t>
  </si>
  <si>
    <t xml:space="preserve">    其他支持中小企业发展和管理支出</t>
  </si>
  <si>
    <t>商业服务业等支出</t>
  </si>
  <si>
    <r>
      <rPr>
        <b/>
        <sz val="11"/>
        <rFont val="Times New Roman"/>
        <charset val="134"/>
      </rPr>
      <t xml:space="preserve">  </t>
    </r>
    <r>
      <rPr>
        <b/>
        <sz val="11"/>
        <rFont val="宋体"/>
        <charset val="134"/>
      </rPr>
      <t>商业流通事务</t>
    </r>
  </si>
  <si>
    <r>
      <rPr>
        <sz val="11"/>
        <rFont val="Times New Roman"/>
        <charset val="134"/>
      </rPr>
      <t xml:space="preserve">    </t>
    </r>
    <r>
      <rPr>
        <sz val="11"/>
        <rFont val="宋体"/>
        <charset val="134"/>
      </rPr>
      <t>其他商业流通事务支出</t>
    </r>
  </si>
  <si>
    <t xml:space="preserve">  其他商业服务业等支出(款)</t>
  </si>
  <si>
    <r>
      <rPr>
        <sz val="11"/>
        <rFont val="Times New Roman"/>
        <charset val="134"/>
      </rPr>
      <t xml:space="preserve">    </t>
    </r>
    <r>
      <rPr>
        <sz val="11"/>
        <rFont val="宋体"/>
        <charset val="134"/>
      </rPr>
      <t>其他商业服务业等支出</t>
    </r>
    <r>
      <rPr>
        <sz val="11"/>
        <rFont val="Times New Roman"/>
        <charset val="134"/>
      </rPr>
      <t>(</t>
    </r>
    <r>
      <rPr>
        <sz val="11"/>
        <rFont val="宋体"/>
        <charset val="134"/>
      </rPr>
      <t>项</t>
    </r>
    <r>
      <rPr>
        <sz val="11"/>
        <rFont val="Times New Roman"/>
        <charset val="134"/>
      </rPr>
      <t>)</t>
    </r>
  </si>
  <si>
    <t>金融支出</t>
  </si>
  <si>
    <r>
      <rPr>
        <b/>
        <sz val="11"/>
        <rFont val="Times New Roman"/>
        <charset val="134"/>
      </rPr>
      <t xml:space="preserve">  </t>
    </r>
    <r>
      <rPr>
        <b/>
        <sz val="11"/>
        <rFont val="宋体"/>
        <charset val="134"/>
      </rPr>
      <t>金融发展支出</t>
    </r>
  </si>
  <si>
    <r>
      <rPr>
        <sz val="11"/>
        <rFont val="Times New Roman"/>
        <charset val="134"/>
      </rPr>
      <t xml:space="preserve">    </t>
    </r>
    <r>
      <rPr>
        <sz val="11"/>
        <rFont val="宋体"/>
        <charset val="134"/>
      </rPr>
      <t>其他金融发展支出</t>
    </r>
  </si>
  <si>
    <t>自然资源海洋气象等支出</t>
  </si>
  <si>
    <r>
      <rPr>
        <b/>
        <sz val="11"/>
        <rFont val="Times New Roman"/>
        <charset val="134"/>
      </rPr>
      <t xml:space="preserve">  </t>
    </r>
    <r>
      <rPr>
        <b/>
        <sz val="11"/>
        <rFont val="宋体"/>
        <charset val="134"/>
      </rPr>
      <t>自然资源事务</t>
    </r>
  </si>
  <si>
    <t>2200114-地质勘查与矿产资源管理</t>
  </si>
  <si>
    <t>　地质勘查与矿产资源管理</t>
  </si>
  <si>
    <r>
      <rPr>
        <sz val="11"/>
        <rFont val="Times New Roman"/>
        <charset val="134"/>
      </rPr>
      <t xml:space="preserve">    </t>
    </r>
    <r>
      <rPr>
        <sz val="11"/>
        <rFont val="宋体"/>
        <charset val="134"/>
      </rPr>
      <t>其他自然资源事务支出</t>
    </r>
  </si>
  <si>
    <r>
      <rPr>
        <b/>
        <sz val="11"/>
        <rFont val="Times New Roman"/>
        <charset val="134"/>
      </rPr>
      <t xml:space="preserve">  </t>
    </r>
    <r>
      <rPr>
        <b/>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</si>
  <si>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</si>
  <si>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气象服务</t>
    </r>
  </si>
  <si>
    <t xml:space="preserve">    其他气象事务支出</t>
  </si>
  <si>
    <t>住房保障支出</t>
  </si>
  <si>
    <r>
      <rPr>
        <b/>
        <sz val="11"/>
        <rFont val="Times New Roman"/>
        <charset val="134"/>
      </rPr>
      <t xml:space="preserve">  </t>
    </r>
    <r>
      <rPr>
        <b/>
        <sz val="11"/>
        <rFont val="宋体"/>
        <charset val="134"/>
      </rPr>
      <t>保障性安居工程支出</t>
    </r>
  </si>
  <si>
    <r>
      <rPr>
        <sz val="11"/>
        <rFont val="Times New Roman"/>
        <charset val="134"/>
      </rPr>
      <t xml:space="preserve">    </t>
    </r>
    <r>
      <rPr>
        <sz val="11"/>
        <rFont val="宋体"/>
        <charset val="134"/>
      </rPr>
      <t>沉陷区治理</t>
    </r>
  </si>
  <si>
    <t>2210102-沉陷区治理</t>
  </si>
  <si>
    <t xml:space="preserve">    公共租赁住房</t>
  </si>
  <si>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</si>
  <si>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老旧小区改造</t>
    </r>
  </si>
  <si>
    <r>
      <rPr>
        <b/>
        <sz val="11"/>
        <rFont val="Times New Roman"/>
        <charset val="134"/>
      </rPr>
      <t xml:space="preserve">  </t>
    </r>
    <r>
      <rPr>
        <b/>
        <sz val="11"/>
        <rFont val="宋体"/>
        <charset val="134"/>
      </rPr>
      <t>住房改革支出</t>
    </r>
  </si>
  <si>
    <r>
      <rPr>
        <sz val="11"/>
        <rFont val="Times New Roman"/>
        <charset val="134"/>
      </rPr>
      <t xml:space="preserve">    </t>
    </r>
    <r>
      <rPr>
        <sz val="11"/>
        <rFont val="宋体"/>
        <charset val="134"/>
      </rPr>
      <t>住房公积金</t>
    </r>
  </si>
  <si>
    <t>粮油物资储备支出</t>
  </si>
  <si>
    <r>
      <rPr>
        <b/>
        <sz val="11"/>
        <rFont val="Times New Roman"/>
        <charset val="134"/>
      </rPr>
      <t xml:space="preserve">  </t>
    </r>
    <r>
      <rPr>
        <b/>
        <sz val="11"/>
        <rFont val="宋体"/>
        <charset val="134"/>
      </rPr>
      <t>粮油事务</t>
    </r>
  </si>
  <si>
    <r>
      <rPr>
        <sz val="11"/>
        <rFont val="Times New Roman"/>
        <charset val="134"/>
      </rPr>
      <t xml:space="preserve">    </t>
    </r>
    <r>
      <rPr>
        <sz val="11"/>
        <rFont val="宋体"/>
        <charset val="134"/>
      </rPr>
      <t>粮食信息统计</t>
    </r>
  </si>
  <si>
    <r>
      <rPr>
        <b/>
        <sz val="11"/>
        <rFont val="Times New Roman"/>
        <charset val="134"/>
      </rPr>
      <t xml:space="preserve">  </t>
    </r>
    <r>
      <rPr>
        <b/>
        <sz val="11"/>
        <rFont val="宋体"/>
        <charset val="134"/>
      </rPr>
      <t>粮油储备</t>
    </r>
  </si>
  <si>
    <r>
      <rPr>
        <sz val="11"/>
        <rFont val="Times New Roman"/>
        <charset val="134"/>
      </rPr>
      <t xml:space="preserve">    </t>
    </r>
    <r>
      <rPr>
        <sz val="11"/>
        <rFont val="宋体"/>
        <charset val="134"/>
      </rPr>
      <t>储备粮油补贴</t>
    </r>
  </si>
  <si>
    <t>灾害防治及应急管理支出</t>
  </si>
  <si>
    <r>
      <rPr>
        <b/>
        <sz val="11"/>
        <rFont val="Times New Roman"/>
        <charset val="134"/>
      </rPr>
      <t xml:space="preserve">  </t>
    </r>
    <r>
      <rPr>
        <b/>
        <sz val="11"/>
        <rFont val="宋体"/>
        <charset val="134"/>
      </rPr>
      <t>应急管理事务</t>
    </r>
  </si>
  <si>
    <t>2240108-应急救援</t>
  </si>
  <si>
    <r>
      <rPr>
        <sz val="11"/>
        <rFont val="Times New Roman"/>
        <charset val="134"/>
      </rPr>
      <t xml:space="preserve">    </t>
    </r>
    <r>
      <rPr>
        <sz val="11"/>
        <rFont val="宋体"/>
        <charset val="134"/>
      </rPr>
      <t>应急救援</t>
    </r>
  </si>
  <si>
    <t>2240703-自然灾害救灾补助</t>
  </si>
  <si>
    <t>2249999-其他灾害防治及应急管理支出</t>
  </si>
  <si>
    <r>
      <rPr>
        <sz val="11"/>
        <rFont val="Times New Roman"/>
        <charset val="134"/>
      </rPr>
      <t xml:space="preserve">    </t>
    </r>
    <r>
      <rPr>
        <sz val="11"/>
        <rFont val="宋体"/>
        <charset val="134"/>
      </rPr>
      <t>其他应急管理支出</t>
    </r>
  </si>
  <si>
    <t xml:space="preserve">   </t>
  </si>
  <si>
    <t>2299999-其他支出</t>
  </si>
  <si>
    <r>
      <rPr>
        <b/>
        <sz val="11"/>
        <rFont val="Times New Roman"/>
        <charset val="134"/>
      </rPr>
      <t xml:space="preserve">  </t>
    </r>
    <r>
      <rPr>
        <b/>
        <sz val="11"/>
        <rFont val="宋体"/>
        <charset val="134"/>
      </rPr>
      <t>消防事务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</si>
  <si>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</si>
  <si>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其他消防事务支出</t>
    </r>
  </si>
  <si>
    <r>
      <rPr>
        <b/>
        <sz val="11"/>
        <rFont val="Times New Roman"/>
        <charset val="134"/>
      </rPr>
      <t xml:space="preserve">  </t>
    </r>
    <r>
      <rPr>
        <b/>
        <sz val="11"/>
        <rFont val="宋体"/>
        <charset val="134"/>
      </rPr>
      <t>森林消防事务</t>
    </r>
  </si>
  <si>
    <r>
      <rPr>
        <sz val="11"/>
        <rFont val="Times New Roman"/>
        <charset val="134"/>
      </rPr>
      <t xml:space="preserve">    </t>
    </r>
    <r>
      <rPr>
        <sz val="11"/>
        <rFont val="宋体"/>
        <charset val="134"/>
      </rPr>
      <t>其他森林消防事务支出</t>
    </r>
  </si>
  <si>
    <r>
      <rPr>
        <b/>
        <sz val="11"/>
        <rFont val="Times New Roman"/>
        <charset val="134"/>
      </rPr>
      <t xml:space="preserve">  </t>
    </r>
    <r>
      <rPr>
        <b/>
        <sz val="11"/>
        <rFont val="宋体"/>
        <charset val="134"/>
      </rPr>
      <t>煤矿安全</t>
    </r>
  </si>
  <si>
    <r>
      <rPr>
        <sz val="11"/>
        <rFont val="Times New Roman"/>
        <charset val="134"/>
      </rPr>
      <t xml:space="preserve">    </t>
    </r>
    <r>
      <rPr>
        <sz val="11"/>
        <rFont val="宋体"/>
        <charset val="134"/>
      </rPr>
      <t>煤矿安全监察事务</t>
    </r>
  </si>
  <si>
    <r>
      <rPr>
        <b/>
        <sz val="11"/>
        <rFont val="Times New Roman"/>
        <charset val="134"/>
      </rPr>
      <t xml:space="preserve">  </t>
    </r>
    <r>
      <rPr>
        <b/>
        <sz val="11"/>
        <rFont val="宋体"/>
        <charset val="134"/>
      </rPr>
      <t>自然灾害防治</t>
    </r>
  </si>
  <si>
    <t xml:space="preserve">    地质灾害防治</t>
  </si>
  <si>
    <r>
      <rPr>
        <b/>
        <sz val="11"/>
        <rFont val="Times New Roman"/>
        <charset val="134"/>
      </rPr>
      <t xml:space="preserve">  </t>
    </r>
    <r>
      <rPr>
        <b/>
        <sz val="11"/>
        <rFont val="宋体"/>
        <charset val="134"/>
      </rPr>
      <t>自然灾害救灾及恢复重建支出</t>
    </r>
  </si>
  <si>
    <r>
      <rPr>
        <sz val="11"/>
        <rFont val="Times New Roman"/>
        <charset val="134"/>
      </rPr>
      <t xml:space="preserve">    </t>
    </r>
    <r>
      <rPr>
        <sz val="11"/>
        <rFont val="宋体"/>
        <charset val="134"/>
      </rPr>
      <t>自然灾害救灾补助</t>
    </r>
  </si>
  <si>
    <t xml:space="preserve">  其他灾害防治及应急管理支出(款)</t>
  </si>
  <si>
    <t xml:space="preserve">    其他灾害防治及应急管理支出(项)</t>
  </si>
  <si>
    <t>预备费</t>
  </si>
  <si>
    <r>
      <rPr>
        <b/>
        <sz val="11"/>
        <rFont val="宋体"/>
        <charset val="134"/>
      </rPr>
      <t>其他支出</t>
    </r>
    <r>
      <rPr>
        <b/>
        <sz val="11"/>
        <rFont val="Times New Roman"/>
        <charset val="134"/>
      </rPr>
      <t>(</t>
    </r>
    <r>
      <rPr>
        <b/>
        <sz val="11"/>
        <rFont val="宋体"/>
        <charset val="134"/>
      </rPr>
      <t>类</t>
    </r>
    <r>
      <rPr>
        <b/>
        <sz val="11"/>
        <rFont val="Times New Roman"/>
        <charset val="134"/>
      </rPr>
      <t>)</t>
    </r>
  </si>
  <si>
    <r>
      <rPr>
        <b/>
        <sz val="11"/>
        <rFont val="Times New Roman"/>
        <charset val="134"/>
      </rPr>
      <t xml:space="preserve">  </t>
    </r>
    <r>
      <rPr>
        <b/>
        <sz val="11"/>
        <rFont val="宋体"/>
        <charset val="134"/>
      </rPr>
      <t>其他支出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</si>
  <si>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其他支出</t>
    </r>
    <r>
      <rPr>
        <sz val="11"/>
        <rFont val="Times New Roman"/>
        <charset val="134"/>
      </rPr>
      <t>(</t>
    </r>
    <r>
      <rPr>
        <sz val="11"/>
        <rFont val="宋体"/>
        <charset val="134"/>
      </rPr>
      <t>项</t>
    </r>
    <r>
      <rPr>
        <sz val="11"/>
        <rFont val="Times New Roman"/>
        <charset val="134"/>
      </rPr>
      <t>)</t>
    </r>
  </si>
  <si>
    <t>债务付息支出</t>
  </si>
  <si>
    <r>
      <rPr>
        <b/>
        <sz val="11"/>
        <color theme="1"/>
        <rFont val="Times New Roman"/>
        <charset val="134"/>
      </rPr>
      <t xml:space="preserve">  </t>
    </r>
    <r>
      <rPr>
        <b/>
        <sz val="11"/>
        <color theme="1"/>
        <rFont val="宋体"/>
        <charset val="134"/>
      </rPr>
      <t>地方政府一般债务付息支出</t>
    </r>
  </si>
  <si>
    <r>
      <rPr>
        <sz val="11"/>
        <rFont val="Times New Roman"/>
        <charset val="134"/>
      </rPr>
      <t xml:space="preserve">    </t>
    </r>
    <r>
      <rPr>
        <sz val="11"/>
        <rFont val="宋体"/>
        <charset val="134"/>
      </rPr>
      <t>地方政府一般债券付息支出</t>
    </r>
  </si>
  <si>
    <t>债务发行费用支出</t>
  </si>
  <si>
    <r>
      <rPr>
        <b/>
        <sz val="11"/>
        <color theme="1"/>
        <rFont val="Times New Roman"/>
        <charset val="134"/>
      </rPr>
      <t xml:space="preserve">  </t>
    </r>
    <r>
      <rPr>
        <b/>
        <sz val="11"/>
        <color theme="1"/>
        <rFont val="宋体"/>
        <charset val="134"/>
      </rPr>
      <t>地方政府一般债务发行费用支出</t>
    </r>
  </si>
  <si>
    <t>一般公共预算支出合计</t>
  </si>
  <si>
    <r>
      <rPr>
        <b/>
        <sz val="18"/>
        <rFont val="Times New Roman"/>
        <charset val="134"/>
      </rPr>
      <t>2021</t>
    </r>
    <r>
      <rPr>
        <b/>
        <sz val="18"/>
        <rFont val="宋体"/>
        <charset val="134"/>
      </rPr>
      <t>年度仁和区一般公共预算收支决算平衡表</t>
    </r>
    <r>
      <rPr>
        <b/>
        <sz val="18"/>
        <rFont val="Times New Roman"/>
        <charset val="134"/>
      </rPr>
      <t xml:space="preserve"> </t>
    </r>
  </si>
  <si>
    <r>
      <rPr>
        <sz val="12"/>
        <rFont val="宋体"/>
        <charset val="134"/>
      </rPr>
      <t>单位：万元</t>
    </r>
  </si>
  <si>
    <r>
      <rPr>
        <b/>
        <sz val="12"/>
        <rFont val="宋体"/>
        <charset val="134"/>
      </rPr>
      <t>预算科目</t>
    </r>
  </si>
  <si>
    <r>
      <rPr>
        <b/>
        <sz val="12"/>
        <rFont val="宋体"/>
        <charset val="134"/>
      </rPr>
      <t>决</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数</t>
    </r>
  </si>
  <si>
    <r>
      <rPr>
        <b/>
        <sz val="12"/>
        <rFont val="宋体"/>
        <charset val="134"/>
      </rPr>
      <t>一般公共预算收入</t>
    </r>
  </si>
  <si>
    <r>
      <rPr>
        <b/>
        <sz val="12"/>
        <rFont val="宋体"/>
        <charset val="134"/>
      </rPr>
      <t>一般公共预算支出</t>
    </r>
  </si>
  <si>
    <r>
      <rPr>
        <b/>
        <sz val="12"/>
        <rFont val="宋体"/>
        <charset val="134"/>
      </rPr>
      <t>上级补助收入</t>
    </r>
  </si>
  <si>
    <r>
      <rPr>
        <b/>
        <sz val="12"/>
        <rFont val="宋体"/>
        <charset val="134"/>
      </rPr>
      <t>上解上级支出</t>
    </r>
  </si>
  <si>
    <r>
      <rPr>
        <sz val="12"/>
        <rFont val="Times New Roman"/>
        <charset val="134"/>
      </rPr>
      <t xml:space="preserve">  </t>
    </r>
    <r>
      <rPr>
        <sz val="12"/>
        <rFont val="宋体"/>
        <charset val="134"/>
      </rPr>
      <t>返还性收入</t>
    </r>
  </si>
  <si>
    <r>
      <rPr>
        <b/>
        <sz val="12"/>
        <rFont val="宋体"/>
        <charset val="134"/>
      </rPr>
      <t>债务还本支出</t>
    </r>
  </si>
  <si>
    <r>
      <rPr>
        <sz val="12"/>
        <rFont val="Times New Roman"/>
        <charset val="134"/>
      </rPr>
      <t xml:space="preserve">  </t>
    </r>
    <r>
      <rPr>
        <sz val="12"/>
        <rFont val="宋体"/>
        <charset val="134"/>
      </rPr>
      <t>一般性转移支付收入</t>
    </r>
  </si>
  <si>
    <r>
      <rPr>
        <b/>
        <sz val="12"/>
        <rFont val="宋体"/>
        <charset val="134"/>
      </rPr>
      <t>安排预算稳定调节基金</t>
    </r>
  </si>
  <si>
    <r>
      <rPr>
        <sz val="12"/>
        <rFont val="Times New Roman"/>
        <charset val="134"/>
      </rPr>
      <t xml:space="preserve">  </t>
    </r>
    <r>
      <rPr>
        <sz val="12"/>
        <rFont val="宋体"/>
        <charset val="134"/>
      </rPr>
      <t>专项转移支付收入</t>
    </r>
  </si>
  <si>
    <r>
      <rPr>
        <b/>
        <sz val="12"/>
        <rFont val="宋体"/>
        <charset val="134"/>
      </rPr>
      <t>债务转贷收入</t>
    </r>
  </si>
  <si>
    <r>
      <rPr>
        <b/>
        <sz val="12"/>
        <rFont val="宋体"/>
        <charset val="134"/>
      </rPr>
      <t>上年结转</t>
    </r>
  </si>
  <si>
    <r>
      <rPr>
        <b/>
        <sz val="12"/>
        <rFont val="宋体"/>
        <charset val="134"/>
      </rPr>
      <t>调入资金</t>
    </r>
    <r>
      <rPr>
        <b/>
        <sz val="12"/>
        <rFont val="Times New Roman"/>
        <charset val="134"/>
      </rPr>
      <t xml:space="preserve">   </t>
    </r>
  </si>
  <si>
    <r>
      <rPr>
        <sz val="12"/>
        <rFont val="Times New Roman"/>
        <charset val="134"/>
      </rPr>
      <t xml:space="preserve">  </t>
    </r>
    <r>
      <rPr>
        <sz val="12"/>
        <rFont val="宋体"/>
        <charset val="134"/>
      </rPr>
      <t>从政府性基金预算调入</t>
    </r>
  </si>
  <si>
    <r>
      <rPr>
        <sz val="12"/>
        <rFont val="Times New Roman"/>
        <charset val="134"/>
      </rPr>
      <t xml:space="preserve">  </t>
    </r>
    <r>
      <rPr>
        <sz val="12"/>
        <rFont val="宋体"/>
        <charset val="134"/>
      </rPr>
      <t>从国有资本经营预算调入</t>
    </r>
  </si>
  <si>
    <r>
      <rPr>
        <sz val="12"/>
        <rFont val="Times New Roman"/>
        <charset val="134"/>
      </rPr>
      <t xml:space="preserve">  </t>
    </r>
    <r>
      <rPr>
        <sz val="12"/>
        <rFont val="宋体"/>
        <charset val="134"/>
      </rPr>
      <t>从其他资金调入</t>
    </r>
  </si>
  <si>
    <t>动用预算稳定调节基金</t>
  </si>
  <si>
    <r>
      <rPr>
        <b/>
        <sz val="12"/>
        <rFont val="宋体"/>
        <charset val="134"/>
      </rPr>
      <t>收</t>
    </r>
    <r>
      <rPr>
        <b/>
        <sz val="12"/>
        <rFont val="Times New Roman"/>
        <charset val="134"/>
      </rPr>
      <t xml:space="preserve">  </t>
    </r>
    <r>
      <rPr>
        <b/>
        <sz val="12"/>
        <rFont val="宋体"/>
        <charset val="134"/>
      </rPr>
      <t>入</t>
    </r>
    <r>
      <rPr>
        <b/>
        <sz val="12"/>
        <rFont val="Times New Roman"/>
        <charset val="134"/>
      </rPr>
      <t xml:space="preserve">  </t>
    </r>
    <r>
      <rPr>
        <b/>
        <sz val="12"/>
        <rFont val="宋体"/>
        <charset val="134"/>
      </rPr>
      <t>总</t>
    </r>
    <r>
      <rPr>
        <b/>
        <sz val="12"/>
        <rFont val="Times New Roman"/>
        <charset val="134"/>
      </rPr>
      <t xml:space="preserve">  </t>
    </r>
    <r>
      <rPr>
        <b/>
        <sz val="12"/>
        <rFont val="宋体"/>
        <charset val="134"/>
      </rPr>
      <t>计</t>
    </r>
  </si>
  <si>
    <r>
      <rPr>
        <b/>
        <sz val="12"/>
        <rFont val="宋体"/>
        <charset val="134"/>
      </rPr>
      <t>支</t>
    </r>
    <r>
      <rPr>
        <b/>
        <sz val="12"/>
        <rFont val="Times New Roman"/>
        <charset val="134"/>
      </rPr>
      <t xml:space="preserve">  </t>
    </r>
    <r>
      <rPr>
        <b/>
        <sz val="12"/>
        <rFont val="宋体"/>
        <charset val="134"/>
      </rPr>
      <t>出</t>
    </r>
    <r>
      <rPr>
        <b/>
        <sz val="12"/>
        <rFont val="Times New Roman"/>
        <charset val="134"/>
      </rPr>
      <t xml:space="preserve">  </t>
    </r>
    <r>
      <rPr>
        <b/>
        <sz val="12"/>
        <rFont val="宋体"/>
        <charset val="134"/>
      </rPr>
      <t>总</t>
    </r>
    <r>
      <rPr>
        <b/>
        <sz val="12"/>
        <rFont val="Times New Roman"/>
        <charset val="134"/>
      </rPr>
      <t xml:space="preserve">  </t>
    </r>
    <r>
      <rPr>
        <b/>
        <sz val="12"/>
        <rFont val="宋体"/>
        <charset val="134"/>
      </rPr>
      <t>计</t>
    </r>
  </si>
  <si>
    <r>
      <rPr>
        <b/>
        <sz val="12"/>
        <rFont val="宋体"/>
        <charset val="134"/>
      </rPr>
      <t>年终结余</t>
    </r>
  </si>
  <si>
    <r>
      <rPr>
        <sz val="12"/>
        <rFont val="Times New Roman"/>
        <charset val="134"/>
      </rPr>
      <t xml:space="preserve">  </t>
    </r>
    <r>
      <rPr>
        <sz val="12"/>
        <rFont val="宋体"/>
        <charset val="134"/>
      </rPr>
      <t>其中：结转下年支出</t>
    </r>
  </si>
  <si>
    <r>
      <rPr>
        <sz val="12"/>
        <rFont val="Times New Roman"/>
        <charset val="134"/>
      </rPr>
      <t xml:space="preserve">             </t>
    </r>
    <r>
      <rPr>
        <sz val="12"/>
        <rFont val="宋体"/>
        <charset val="134"/>
      </rPr>
      <t>净结余</t>
    </r>
  </si>
  <si>
    <r>
      <rPr>
        <b/>
        <sz val="18"/>
        <color rgb="FF000000"/>
        <rFont val="Times New Roman"/>
        <charset val="134"/>
      </rPr>
      <t>2021</t>
    </r>
    <r>
      <rPr>
        <b/>
        <sz val="18"/>
        <color rgb="FF000000"/>
        <rFont val="宋体"/>
        <charset val="134"/>
      </rPr>
      <t>年仁和区一般公共预算经济分类科目支出决算表</t>
    </r>
  </si>
  <si>
    <r>
      <rPr>
        <b/>
        <sz val="10"/>
        <rFont val="宋体"/>
        <charset val="134"/>
      </rPr>
      <t>编码</t>
    </r>
  </si>
  <si>
    <r>
      <rPr>
        <b/>
        <sz val="12"/>
        <rFont val="宋体"/>
        <charset val="134"/>
      </rPr>
      <t>经济分类科目</t>
    </r>
  </si>
  <si>
    <r>
      <rPr>
        <b/>
        <sz val="11"/>
        <color indexed="8"/>
        <rFont val="宋体"/>
        <charset val="134"/>
      </rPr>
      <t>一、机关工资福利支出</t>
    </r>
  </si>
  <si>
    <r>
      <rPr>
        <sz val="11"/>
        <color theme="1"/>
        <rFont val="Times New Roman"/>
        <charset val="134"/>
      </rPr>
      <t xml:space="preserve">        </t>
    </r>
    <r>
      <rPr>
        <sz val="11"/>
        <color theme="1"/>
        <rFont val="宋体"/>
        <charset val="134"/>
      </rPr>
      <t>工资奖金津补贴</t>
    </r>
  </si>
  <si>
    <r>
      <rPr>
        <sz val="11"/>
        <color theme="1"/>
        <rFont val="Times New Roman"/>
        <charset val="134"/>
      </rPr>
      <t xml:space="preserve">        </t>
    </r>
    <r>
      <rPr>
        <sz val="11"/>
        <color theme="1"/>
        <rFont val="宋体"/>
        <charset val="134"/>
      </rPr>
      <t>社会保障缴费</t>
    </r>
  </si>
  <si>
    <r>
      <rPr>
        <sz val="11"/>
        <color theme="1"/>
        <rFont val="Times New Roman"/>
        <charset val="134"/>
      </rPr>
      <t xml:space="preserve">        </t>
    </r>
    <r>
      <rPr>
        <sz val="11"/>
        <color theme="1"/>
        <rFont val="宋体"/>
        <charset val="134"/>
      </rPr>
      <t>住房公积金</t>
    </r>
  </si>
  <si>
    <r>
      <rPr>
        <sz val="11"/>
        <color theme="1"/>
        <rFont val="Times New Roman"/>
        <charset val="134"/>
      </rPr>
      <t xml:space="preserve">        </t>
    </r>
    <r>
      <rPr>
        <sz val="11"/>
        <color theme="1"/>
        <rFont val="宋体"/>
        <charset val="134"/>
      </rPr>
      <t>其他工资福利支出</t>
    </r>
  </si>
  <si>
    <r>
      <rPr>
        <b/>
        <sz val="11"/>
        <color theme="1"/>
        <rFont val="宋体"/>
        <charset val="134"/>
      </rPr>
      <t>二、机关商品和服务支出</t>
    </r>
  </si>
  <si>
    <r>
      <rPr>
        <sz val="11"/>
        <color theme="1"/>
        <rFont val="Times New Roman"/>
        <charset val="134"/>
      </rPr>
      <t xml:space="preserve">        </t>
    </r>
    <r>
      <rPr>
        <sz val="11"/>
        <color theme="1"/>
        <rFont val="宋体"/>
        <charset val="134"/>
      </rPr>
      <t>办公经费</t>
    </r>
  </si>
  <si>
    <r>
      <rPr>
        <sz val="11"/>
        <color indexed="8"/>
        <rFont val="Times New Roman"/>
        <charset val="134"/>
      </rPr>
      <t xml:space="preserve">        </t>
    </r>
    <r>
      <rPr>
        <sz val="11"/>
        <color indexed="8"/>
        <rFont val="宋体"/>
        <charset val="134"/>
      </rPr>
      <t>会议费</t>
    </r>
  </si>
  <si>
    <r>
      <rPr>
        <sz val="11"/>
        <color theme="1"/>
        <rFont val="Times New Roman"/>
        <charset val="134"/>
      </rPr>
      <t xml:space="preserve">        </t>
    </r>
    <r>
      <rPr>
        <sz val="11"/>
        <color theme="1"/>
        <rFont val="宋体"/>
        <charset val="134"/>
      </rPr>
      <t>培训费</t>
    </r>
  </si>
  <si>
    <r>
      <rPr>
        <sz val="11"/>
        <color theme="1"/>
        <rFont val="Times New Roman"/>
        <charset val="134"/>
      </rPr>
      <t xml:space="preserve">        </t>
    </r>
    <r>
      <rPr>
        <sz val="11"/>
        <color theme="1"/>
        <rFont val="宋体"/>
        <charset val="134"/>
      </rPr>
      <t>专用材料购置费</t>
    </r>
  </si>
  <si>
    <r>
      <rPr>
        <sz val="11"/>
        <color theme="1"/>
        <rFont val="Times New Roman"/>
        <charset val="134"/>
      </rPr>
      <t xml:space="preserve">        </t>
    </r>
    <r>
      <rPr>
        <sz val="11"/>
        <color theme="1"/>
        <rFont val="宋体"/>
        <charset val="134"/>
      </rPr>
      <t>委托业务费</t>
    </r>
  </si>
  <si>
    <r>
      <rPr>
        <sz val="11"/>
        <color theme="1"/>
        <rFont val="Times New Roman"/>
        <charset val="134"/>
      </rPr>
      <t xml:space="preserve">        </t>
    </r>
    <r>
      <rPr>
        <sz val="11"/>
        <color theme="1"/>
        <rFont val="宋体"/>
        <charset val="134"/>
      </rPr>
      <t>公务接待费</t>
    </r>
  </si>
  <si>
    <r>
      <rPr>
        <sz val="11"/>
        <color theme="1"/>
        <rFont val="Times New Roman"/>
        <charset val="134"/>
      </rPr>
      <t xml:space="preserve">        </t>
    </r>
    <r>
      <rPr>
        <sz val="11"/>
        <color theme="1"/>
        <rFont val="宋体"/>
        <charset val="134"/>
      </rPr>
      <t>因公出国（境）费用</t>
    </r>
  </si>
  <si>
    <r>
      <rPr>
        <sz val="11"/>
        <color theme="1"/>
        <rFont val="Times New Roman"/>
        <charset val="134"/>
      </rPr>
      <t xml:space="preserve">        </t>
    </r>
    <r>
      <rPr>
        <sz val="11"/>
        <color theme="1"/>
        <rFont val="宋体"/>
        <charset val="134"/>
      </rPr>
      <t>公务用车运行维护费</t>
    </r>
  </si>
  <si>
    <r>
      <rPr>
        <sz val="11"/>
        <color theme="1"/>
        <rFont val="Times New Roman"/>
        <charset val="134"/>
      </rPr>
      <t xml:space="preserve">        </t>
    </r>
    <r>
      <rPr>
        <sz val="11"/>
        <color theme="1"/>
        <rFont val="宋体"/>
        <charset val="134"/>
      </rPr>
      <t>维修（护）费</t>
    </r>
  </si>
  <si>
    <r>
      <rPr>
        <sz val="11"/>
        <color theme="1"/>
        <rFont val="Times New Roman"/>
        <charset val="134"/>
      </rPr>
      <t xml:space="preserve">        </t>
    </r>
    <r>
      <rPr>
        <sz val="11"/>
        <color theme="1"/>
        <rFont val="宋体"/>
        <charset val="134"/>
      </rPr>
      <t>其他商品和服务支出</t>
    </r>
  </si>
  <si>
    <r>
      <rPr>
        <b/>
        <sz val="11"/>
        <color theme="1"/>
        <rFont val="宋体"/>
        <charset val="134"/>
      </rPr>
      <t>三、机关资本性支出（一）</t>
    </r>
  </si>
  <si>
    <r>
      <rPr>
        <sz val="11"/>
        <color theme="1"/>
        <rFont val="Times New Roman"/>
        <charset val="134"/>
      </rPr>
      <t xml:space="preserve">        </t>
    </r>
    <r>
      <rPr>
        <sz val="11"/>
        <color theme="1"/>
        <rFont val="宋体"/>
        <charset val="134"/>
      </rPr>
      <t>房屋建筑物构建</t>
    </r>
  </si>
  <si>
    <r>
      <rPr>
        <sz val="11"/>
        <color theme="1"/>
        <rFont val="Times New Roman"/>
        <charset val="134"/>
      </rPr>
      <t xml:space="preserve">        </t>
    </r>
    <r>
      <rPr>
        <sz val="11"/>
        <color theme="1"/>
        <rFont val="宋体"/>
        <charset val="134"/>
      </rPr>
      <t>基础设施建设</t>
    </r>
  </si>
  <si>
    <r>
      <rPr>
        <sz val="11"/>
        <color theme="1"/>
        <rFont val="Times New Roman"/>
        <charset val="134"/>
      </rPr>
      <t xml:space="preserve">        </t>
    </r>
    <r>
      <rPr>
        <sz val="11"/>
        <color theme="1"/>
        <rFont val="宋体"/>
        <charset val="134"/>
      </rPr>
      <t>公务用车购置</t>
    </r>
  </si>
  <si>
    <r>
      <rPr>
        <sz val="11"/>
        <color theme="1"/>
        <rFont val="Times New Roman"/>
        <charset val="134"/>
      </rPr>
      <t xml:space="preserve">        </t>
    </r>
    <r>
      <rPr>
        <sz val="11"/>
        <color theme="1"/>
        <rFont val="宋体"/>
        <charset val="134"/>
      </rPr>
      <t>土地征迁补偿和安置支出</t>
    </r>
  </si>
  <si>
    <r>
      <rPr>
        <sz val="11"/>
        <color theme="1"/>
        <rFont val="Times New Roman"/>
        <charset val="134"/>
      </rPr>
      <t xml:space="preserve">        </t>
    </r>
    <r>
      <rPr>
        <sz val="11"/>
        <color theme="1"/>
        <rFont val="宋体"/>
        <charset val="134"/>
      </rPr>
      <t>设备购置</t>
    </r>
  </si>
  <si>
    <r>
      <rPr>
        <sz val="11"/>
        <color theme="1"/>
        <rFont val="Times New Roman"/>
        <charset val="134"/>
      </rPr>
      <t xml:space="preserve">        </t>
    </r>
    <r>
      <rPr>
        <sz val="11"/>
        <color theme="1"/>
        <rFont val="宋体"/>
        <charset val="134"/>
      </rPr>
      <t>大型修缮</t>
    </r>
  </si>
  <si>
    <r>
      <rPr>
        <sz val="11"/>
        <color theme="1"/>
        <rFont val="Times New Roman"/>
        <charset val="134"/>
      </rPr>
      <t xml:space="preserve">        </t>
    </r>
    <r>
      <rPr>
        <sz val="11"/>
        <color theme="1"/>
        <rFont val="宋体"/>
        <charset val="134"/>
      </rPr>
      <t>其他资本性支出</t>
    </r>
  </si>
  <si>
    <r>
      <rPr>
        <b/>
        <sz val="11"/>
        <color theme="1"/>
        <rFont val="宋体"/>
        <charset val="134"/>
      </rPr>
      <t>四、机关资本性支出（二）</t>
    </r>
  </si>
  <si>
    <r>
      <rPr>
        <b/>
        <sz val="11"/>
        <color theme="1"/>
        <rFont val="宋体"/>
        <charset val="134"/>
      </rPr>
      <t>五、对事业单位经常性补助</t>
    </r>
  </si>
  <si>
    <r>
      <rPr>
        <sz val="11"/>
        <color theme="1"/>
        <rFont val="Times New Roman"/>
        <charset val="134"/>
      </rPr>
      <t xml:space="preserve">        </t>
    </r>
    <r>
      <rPr>
        <sz val="11"/>
        <color theme="1"/>
        <rFont val="宋体"/>
        <charset val="134"/>
      </rPr>
      <t>工资福利支出</t>
    </r>
  </si>
  <si>
    <r>
      <rPr>
        <sz val="11"/>
        <color theme="1"/>
        <rFont val="Times New Roman"/>
        <charset val="134"/>
      </rPr>
      <t xml:space="preserve">        </t>
    </r>
    <r>
      <rPr>
        <sz val="11"/>
        <color theme="1"/>
        <rFont val="宋体"/>
        <charset val="134"/>
      </rPr>
      <t>商品和福利支出</t>
    </r>
  </si>
  <si>
    <r>
      <rPr>
        <sz val="11"/>
        <color theme="1"/>
        <rFont val="Times New Roman"/>
        <charset val="134"/>
      </rPr>
      <t xml:space="preserve">        </t>
    </r>
    <r>
      <rPr>
        <sz val="11"/>
        <color theme="1"/>
        <rFont val="宋体"/>
        <charset val="134"/>
      </rPr>
      <t>其他对事业单位补助</t>
    </r>
  </si>
  <si>
    <r>
      <rPr>
        <b/>
        <sz val="11"/>
        <color theme="1"/>
        <rFont val="宋体"/>
        <charset val="134"/>
      </rPr>
      <t>六、对事业单位资本性补助</t>
    </r>
  </si>
  <si>
    <r>
      <rPr>
        <sz val="11"/>
        <color theme="1"/>
        <rFont val="Times New Roman"/>
        <charset val="134"/>
      </rPr>
      <t xml:space="preserve">        </t>
    </r>
    <r>
      <rPr>
        <sz val="11"/>
        <color theme="1"/>
        <rFont val="宋体"/>
        <charset val="134"/>
      </rPr>
      <t>资本性支出（一）</t>
    </r>
  </si>
  <si>
    <r>
      <rPr>
        <sz val="11"/>
        <color theme="1"/>
        <rFont val="Times New Roman"/>
        <charset val="134"/>
      </rPr>
      <t xml:space="preserve">        </t>
    </r>
    <r>
      <rPr>
        <sz val="11"/>
        <color theme="1"/>
        <rFont val="宋体"/>
        <charset val="134"/>
      </rPr>
      <t>资本性支出（二）</t>
    </r>
  </si>
  <si>
    <r>
      <rPr>
        <b/>
        <sz val="11"/>
        <color theme="1"/>
        <rFont val="宋体"/>
        <charset val="134"/>
      </rPr>
      <t>七、对企业补助</t>
    </r>
  </si>
  <si>
    <r>
      <rPr>
        <sz val="11"/>
        <color theme="1"/>
        <rFont val="Times New Roman"/>
        <charset val="134"/>
      </rPr>
      <t xml:space="preserve">        </t>
    </r>
    <r>
      <rPr>
        <sz val="11"/>
        <color theme="1"/>
        <rFont val="宋体"/>
        <charset val="134"/>
      </rPr>
      <t>费用补贴</t>
    </r>
  </si>
  <si>
    <r>
      <rPr>
        <sz val="11"/>
        <color indexed="8"/>
        <rFont val="Times New Roman"/>
        <charset val="134"/>
      </rPr>
      <t xml:space="preserve">        </t>
    </r>
    <r>
      <rPr>
        <sz val="11"/>
        <color indexed="8"/>
        <rFont val="宋体"/>
        <charset val="134"/>
      </rPr>
      <t>利息补贴</t>
    </r>
  </si>
  <si>
    <r>
      <rPr>
        <sz val="11"/>
        <color theme="1"/>
        <rFont val="Times New Roman"/>
        <charset val="134"/>
      </rPr>
      <t xml:space="preserve">        </t>
    </r>
    <r>
      <rPr>
        <sz val="11"/>
        <color theme="1"/>
        <rFont val="宋体"/>
        <charset val="134"/>
      </rPr>
      <t>其他对企业补助</t>
    </r>
  </si>
  <si>
    <r>
      <rPr>
        <b/>
        <sz val="11"/>
        <color theme="1"/>
        <rFont val="宋体"/>
        <charset val="134"/>
      </rPr>
      <t>八、对企业资本性支出</t>
    </r>
  </si>
  <si>
    <r>
      <rPr>
        <sz val="11"/>
        <color theme="1"/>
        <rFont val="Times New Roman"/>
        <charset val="134"/>
      </rPr>
      <t xml:space="preserve">        </t>
    </r>
    <r>
      <rPr>
        <sz val="11"/>
        <color theme="1"/>
        <rFont val="宋体"/>
        <charset val="134"/>
      </rPr>
      <t>对企业资本性支出（一）</t>
    </r>
  </si>
  <si>
    <r>
      <rPr>
        <sz val="11"/>
        <color theme="1"/>
        <rFont val="Times New Roman"/>
        <charset val="134"/>
      </rPr>
      <t xml:space="preserve">        </t>
    </r>
    <r>
      <rPr>
        <sz val="11"/>
        <color theme="1"/>
        <rFont val="宋体"/>
        <charset val="134"/>
      </rPr>
      <t>对企业资本性支出（二）</t>
    </r>
  </si>
  <si>
    <r>
      <rPr>
        <b/>
        <sz val="11"/>
        <color theme="1"/>
        <rFont val="宋体"/>
        <charset val="134"/>
      </rPr>
      <t>九、对个人和家庭的补助</t>
    </r>
  </si>
  <si>
    <r>
      <rPr>
        <sz val="11"/>
        <color theme="1"/>
        <rFont val="Times New Roman"/>
        <charset val="134"/>
      </rPr>
      <t xml:space="preserve">        </t>
    </r>
    <r>
      <rPr>
        <sz val="11"/>
        <color theme="1"/>
        <rFont val="宋体"/>
        <charset val="134"/>
      </rPr>
      <t>社会福利和救助</t>
    </r>
  </si>
  <si>
    <r>
      <rPr>
        <sz val="11"/>
        <color theme="1"/>
        <rFont val="Times New Roman"/>
        <charset val="134"/>
      </rPr>
      <t xml:space="preserve">        </t>
    </r>
    <r>
      <rPr>
        <sz val="11"/>
        <color theme="1"/>
        <rFont val="宋体"/>
        <charset val="134"/>
      </rPr>
      <t>助学金</t>
    </r>
  </si>
  <si>
    <r>
      <rPr>
        <sz val="11"/>
        <color theme="1"/>
        <rFont val="Times New Roman"/>
        <charset val="134"/>
      </rPr>
      <t xml:space="preserve">        </t>
    </r>
    <r>
      <rPr>
        <sz val="11"/>
        <color theme="1"/>
        <rFont val="宋体"/>
        <charset val="134"/>
      </rPr>
      <t>个人农业生产补贴</t>
    </r>
  </si>
  <si>
    <r>
      <rPr>
        <sz val="11"/>
        <color theme="1"/>
        <rFont val="Times New Roman"/>
        <charset val="134"/>
      </rPr>
      <t xml:space="preserve">        </t>
    </r>
    <r>
      <rPr>
        <sz val="11"/>
        <color theme="1"/>
        <rFont val="宋体"/>
        <charset val="134"/>
      </rPr>
      <t>离退休费</t>
    </r>
  </si>
  <si>
    <r>
      <rPr>
        <sz val="11"/>
        <color theme="1"/>
        <rFont val="Times New Roman"/>
        <charset val="134"/>
      </rPr>
      <t xml:space="preserve">        </t>
    </r>
    <r>
      <rPr>
        <sz val="11"/>
        <color theme="1"/>
        <rFont val="宋体"/>
        <charset val="134"/>
      </rPr>
      <t>其他对个人和家庭补助</t>
    </r>
  </si>
  <si>
    <r>
      <rPr>
        <b/>
        <sz val="11"/>
        <color theme="1"/>
        <rFont val="宋体"/>
        <charset val="134"/>
      </rPr>
      <t>十、对社会保障基金补助</t>
    </r>
  </si>
  <si>
    <r>
      <rPr>
        <sz val="11"/>
        <color theme="1"/>
        <rFont val="Times New Roman"/>
        <charset val="134"/>
      </rPr>
      <t xml:space="preserve">        </t>
    </r>
    <r>
      <rPr>
        <sz val="11"/>
        <color theme="1"/>
        <rFont val="宋体"/>
        <charset val="134"/>
      </rPr>
      <t>对社会保险基金补助</t>
    </r>
  </si>
  <si>
    <r>
      <rPr>
        <sz val="11"/>
        <color theme="1"/>
        <rFont val="Times New Roman"/>
        <charset val="134"/>
      </rPr>
      <t xml:space="preserve">        </t>
    </r>
    <r>
      <rPr>
        <sz val="11"/>
        <color theme="1"/>
        <rFont val="宋体"/>
        <charset val="134"/>
      </rPr>
      <t>补充全国社会保障基金</t>
    </r>
  </si>
  <si>
    <r>
      <rPr>
        <b/>
        <sz val="11"/>
        <color theme="1"/>
        <rFont val="宋体"/>
        <charset val="134"/>
      </rPr>
      <t>十一、债务利息及费用支出</t>
    </r>
  </si>
  <si>
    <r>
      <rPr>
        <sz val="11"/>
        <color theme="1"/>
        <rFont val="Times New Roman"/>
        <charset val="134"/>
      </rPr>
      <t xml:space="preserve">        </t>
    </r>
    <r>
      <rPr>
        <sz val="11"/>
        <color theme="1"/>
        <rFont val="宋体"/>
        <charset val="134"/>
      </rPr>
      <t>国内债务付息</t>
    </r>
  </si>
  <si>
    <r>
      <rPr>
        <sz val="11"/>
        <color theme="1"/>
        <rFont val="Times New Roman"/>
        <charset val="134"/>
      </rPr>
      <t xml:space="preserve">        </t>
    </r>
    <r>
      <rPr>
        <sz val="11"/>
        <color theme="1"/>
        <rFont val="宋体"/>
        <charset val="134"/>
      </rPr>
      <t>国外债务付息</t>
    </r>
  </si>
  <si>
    <r>
      <rPr>
        <sz val="11"/>
        <color theme="1"/>
        <rFont val="Times New Roman"/>
        <charset val="134"/>
      </rPr>
      <t xml:space="preserve">        </t>
    </r>
    <r>
      <rPr>
        <sz val="11"/>
        <color theme="1"/>
        <rFont val="宋体"/>
        <charset val="134"/>
      </rPr>
      <t>国内债务发行费用</t>
    </r>
  </si>
  <si>
    <r>
      <rPr>
        <sz val="11"/>
        <color theme="1"/>
        <rFont val="Times New Roman"/>
        <charset val="134"/>
      </rPr>
      <t xml:space="preserve">        </t>
    </r>
    <r>
      <rPr>
        <sz val="11"/>
        <color theme="1"/>
        <rFont val="宋体"/>
        <charset val="134"/>
      </rPr>
      <t>国外债务发行费用</t>
    </r>
  </si>
  <si>
    <r>
      <rPr>
        <b/>
        <sz val="11"/>
        <color theme="1"/>
        <rFont val="宋体"/>
        <charset val="134"/>
      </rPr>
      <t>十五、其他支出</t>
    </r>
  </si>
  <si>
    <r>
      <rPr>
        <sz val="11"/>
        <color theme="1"/>
        <rFont val="Times New Roman"/>
        <charset val="134"/>
      </rPr>
      <t xml:space="preserve">        </t>
    </r>
    <r>
      <rPr>
        <sz val="11"/>
        <color theme="1"/>
        <rFont val="宋体"/>
        <charset val="134"/>
      </rPr>
      <t>赠与</t>
    </r>
  </si>
  <si>
    <r>
      <rPr>
        <sz val="11"/>
        <color theme="1"/>
        <rFont val="Times New Roman"/>
        <charset val="134"/>
      </rPr>
      <t xml:space="preserve">        </t>
    </r>
    <r>
      <rPr>
        <sz val="11"/>
        <color theme="1"/>
        <rFont val="宋体"/>
        <charset val="134"/>
      </rPr>
      <t>国家赔偿费用支出</t>
    </r>
  </si>
  <si>
    <r>
      <rPr>
        <sz val="11"/>
        <color theme="1"/>
        <rFont val="Times New Roman"/>
        <charset val="134"/>
      </rPr>
      <t xml:space="preserve">        </t>
    </r>
    <r>
      <rPr>
        <sz val="11"/>
        <color theme="1"/>
        <rFont val="宋体"/>
        <charset val="134"/>
      </rPr>
      <t>对民间非盈利组织和群众性自治组织补贴</t>
    </r>
  </si>
  <si>
    <r>
      <rPr>
        <sz val="11"/>
        <color theme="1"/>
        <rFont val="Times New Roman"/>
        <charset val="134"/>
      </rPr>
      <t xml:space="preserve">        </t>
    </r>
    <r>
      <rPr>
        <sz val="11"/>
        <color theme="1"/>
        <rFont val="宋体"/>
        <charset val="134"/>
      </rPr>
      <t>其他支出</t>
    </r>
  </si>
  <si>
    <r>
      <rPr>
        <b/>
        <sz val="11"/>
        <color indexed="8"/>
        <rFont val="宋体"/>
        <charset val="134"/>
      </rPr>
      <t>合计</t>
    </r>
  </si>
  <si>
    <r>
      <rPr>
        <b/>
        <sz val="18"/>
        <color rgb="FF000000"/>
        <rFont val="Times New Roman"/>
        <charset val="134"/>
      </rPr>
      <t>2021</t>
    </r>
    <r>
      <rPr>
        <b/>
        <sz val="18"/>
        <color rgb="FF000000"/>
        <rFont val="宋体"/>
        <charset val="134"/>
      </rPr>
      <t>年仁和区一般公共预算基本支出经济分类科目支出决算表</t>
    </r>
  </si>
  <si>
    <r>
      <rPr>
        <sz val="11"/>
        <color theme="1"/>
        <rFont val="Times New Roman"/>
        <charset val="134"/>
      </rPr>
      <t xml:space="preserve">        </t>
    </r>
    <r>
      <rPr>
        <sz val="11"/>
        <color theme="1"/>
        <rFont val="宋体"/>
        <charset val="134"/>
      </rPr>
      <t>对机关事业单位职业年金的补助</t>
    </r>
  </si>
  <si>
    <r>
      <rPr>
        <b/>
        <sz val="18"/>
        <color theme="1"/>
        <rFont val="Times New Roman"/>
        <charset val="134"/>
      </rPr>
      <t>2021</t>
    </r>
    <r>
      <rPr>
        <b/>
        <sz val="18"/>
        <color theme="1"/>
        <rFont val="宋体"/>
        <charset val="134"/>
      </rPr>
      <t>年仁和区本级一般公共预算收入决算表</t>
    </r>
  </si>
  <si>
    <r>
      <rPr>
        <b/>
        <sz val="18"/>
        <color theme="1"/>
        <rFont val="Times New Roman"/>
        <charset val="134"/>
      </rPr>
      <t>2021</t>
    </r>
    <r>
      <rPr>
        <b/>
        <sz val="18"/>
        <color theme="1"/>
        <rFont val="宋体"/>
        <charset val="134"/>
      </rPr>
      <t>年仁和区本级一般公共预算支出决算表</t>
    </r>
    <r>
      <rPr>
        <b/>
        <sz val="18"/>
        <color theme="1"/>
        <rFont val="Times New Roman"/>
        <charset val="134"/>
      </rPr>
      <t xml:space="preserve"> </t>
    </r>
  </si>
  <si>
    <r>
      <rPr>
        <b/>
        <sz val="18"/>
        <rFont val="Times New Roman"/>
        <charset val="134"/>
      </rPr>
      <t>2021</t>
    </r>
    <r>
      <rPr>
        <b/>
        <sz val="18"/>
        <rFont val="宋体"/>
        <charset val="134"/>
      </rPr>
      <t>年度仁和区本级一般公共预算收支决算平衡表</t>
    </r>
    <r>
      <rPr>
        <b/>
        <sz val="18"/>
        <rFont val="Times New Roman"/>
        <charset val="134"/>
      </rPr>
      <t xml:space="preserve"> </t>
    </r>
  </si>
  <si>
    <r>
      <rPr>
        <b/>
        <sz val="18"/>
        <color rgb="FF000000"/>
        <rFont val="Times New Roman"/>
        <charset val="134"/>
      </rPr>
      <t>2021</t>
    </r>
    <r>
      <rPr>
        <b/>
        <sz val="18"/>
        <color rgb="FF000000"/>
        <rFont val="宋体"/>
        <charset val="134"/>
      </rPr>
      <t>年仁和区本级一般公共预算经济分类科目支出决算表</t>
    </r>
  </si>
  <si>
    <r>
      <rPr>
        <b/>
        <sz val="18"/>
        <color rgb="FF000000"/>
        <rFont val="Times New Roman"/>
        <charset val="134"/>
      </rPr>
      <t>2021</t>
    </r>
    <r>
      <rPr>
        <b/>
        <sz val="18"/>
        <color rgb="FF000000"/>
        <rFont val="宋体"/>
        <charset val="134"/>
      </rPr>
      <t>年仁和区本级一般公共预算基本支出经济分类科目支出决算表</t>
    </r>
  </si>
  <si>
    <r>
      <rPr>
        <b/>
        <sz val="18"/>
        <rFont val="Times New Roman"/>
        <charset val="134"/>
      </rPr>
      <t>2021</t>
    </r>
    <r>
      <rPr>
        <b/>
        <sz val="18"/>
        <rFont val="宋体"/>
        <charset val="134"/>
      </rPr>
      <t>年上级对仁和区税收返还和转移支付补助决算表</t>
    </r>
  </si>
  <si>
    <r>
      <rPr>
        <b/>
        <sz val="14"/>
        <rFont val="宋体"/>
        <charset val="134"/>
      </rPr>
      <t>预</t>
    </r>
    <r>
      <rPr>
        <b/>
        <sz val="14"/>
        <rFont val="Times New Roman"/>
        <charset val="134"/>
      </rPr>
      <t xml:space="preserve"> </t>
    </r>
    <r>
      <rPr>
        <b/>
        <sz val="14"/>
        <rFont val="宋体"/>
        <charset val="134"/>
      </rPr>
      <t>算</t>
    </r>
    <r>
      <rPr>
        <b/>
        <sz val="14"/>
        <rFont val="Times New Roman"/>
        <charset val="134"/>
      </rPr>
      <t xml:space="preserve"> </t>
    </r>
    <r>
      <rPr>
        <b/>
        <sz val="14"/>
        <rFont val="宋体"/>
        <charset val="134"/>
      </rPr>
      <t>科</t>
    </r>
    <r>
      <rPr>
        <b/>
        <sz val="14"/>
        <rFont val="Times New Roman"/>
        <charset val="134"/>
      </rPr>
      <t xml:space="preserve"> </t>
    </r>
    <r>
      <rPr>
        <b/>
        <sz val="14"/>
        <rFont val="宋体"/>
        <charset val="134"/>
      </rPr>
      <t>目</t>
    </r>
  </si>
  <si>
    <r>
      <rPr>
        <b/>
        <sz val="14"/>
        <rFont val="宋体"/>
        <charset val="134"/>
      </rPr>
      <t>决算数</t>
    </r>
  </si>
  <si>
    <r>
      <rPr>
        <b/>
        <sz val="12"/>
        <rFont val="Times New Roman"/>
        <charset val="134"/>
      </rPr>
      <t xml:space="preserve">  </t>
    </r>
    <r>
      <rPr>
        <b/>
        <sz val="12"/>
        <rFont val="宋体"/>
        <charset val="134"/>
      </rPr>
      <t>返还性收入</t>
    </r>
  </si>
  <si>
    <r>
      <rPr>
        <sz val="12"/>
        <rFont val="Times New Roman"/>
        <charset val="134"/>
      </rPr>
      <t xml:space="preserve">    </t>
    </r>
    <r>
      <rPr>
        <sz val="12"/>
        <rFont val="宋体"/>
        <charset val="134"/>
      </rPr>
      <t>增值税和消费税税收返还收入</t>
    </r>
  </si>
  <si>
    <r>
      <rPr>
        <sz val="12"/>
        <rFont val="Times New Roman"/>
        <charset val="134"/>
      </rPr>
      <t xml:space="preserve">    </t>
    </r>
    <r>
      <rPr>
        <sz val="12"/>
        <rFont val="宋体"/>
        <charset val="134"/>
      </rPr>
      <t>所得税基数返还收入</t>
    </r>
  </si>
  <si>
    <r>
      <rPr>
        <sz val="12"/>
        <rFont val="Times New Roman"/>
        <charset val="134"/>
      </rPr>
      <t xml:space="preserve">    </t>
    </r>
    <r>
      <rPr>
        <sz val="12"/>
        <rFont val="宋体"/>
        <charset val="134"/>
      </rPr>
      <t>成品油价格和税费改革税收返还收入</t>
    </r>
  </si>
  <si>
    <r>
      <rPr>
        <sz val="12"/>
        <rFont val="Times New Roman"/>
        <charset val="134"/>
      </rPr>
      <t xml:space="preserve">    </t>
    </r>
    <r>
      <rPr>
        <sz val="12"/>
        <rFont val="宋体"/>
        <charset val="134"/>
      </rPr>
      <t>其他税收返还收入</t>
    </r>
  </si>
  <si>
    <r>
      <rPr>
        <b/>
        <sz val="12"/>
        <rFont val="Times New Roman"/>
        <charset val="134"/>
      </rPr>
      <t xml:space="preserve">  </t>
    </r>
    <r>
      <rPr>
        <b/>
        <sz val="12"/>
        <rFont val="宋体"/>
        <charset val="134"/>
      </rPr>
      <t>一般性转移支付收入</t>
    </r>
  </si>
  <si>
    <r>
      <rPr>
        <sz val="12"/>
        <rFont val="Times New Roman"/>
        <charset val="134"/>
      </rPr>
      <t xml:space="preserve">    </t>
    </r>
    <r>
      <rPr>
        <sz val="12"/>
        <rFont val="宋体"/>
        <charset val="134"/>
      </rPr>
      <t>均衡性转移支付收入</t>
    </r>
  </si>
  <si>
    <r>
      <rPr>
        <sz val="12"/>
        <rFont val="Times New Roman"/>
        <charset val="134"/>
      </rPr>
      <t xml:space="preserve">    </t>
    </r>
    <r>
      <rPr>
        <sz val="12"/>
        <rFont val="宋体"/>
        <charset val="134"/>
      </rPr>
      <t>农村转移人口市民化转移支付收入</t>
    </r>
  </si>
  <si>
    <r>
      <rPr>
        <sz val="12"/>
        <rFont val="Times New Roman"/>
        <charset val="134"/>
      </rPr>
      <t xml:space="preserve">    </t>
    </r>
    <r>
      <rPr>
        <sz val="12"/>
        <rFont val="宋体"/>
        <charset val="134"/>
      </rPr>
      <t>县级基本财力保障机制奖补资金收入</t>
    </r>
  </si>
  <si>
    <r>
      <rPr>
        <sz val="12"/>
        <rFont val="Times New Roman"/>
        <charset val="134"/>
      </rPr>
      <t xml:space="preserve">    </t>
    </r>
    <r>
      <rPr>
        <sz val="12"/>
        <rFont val="宋体"/>
        <charset val="134"/>
      </rPr>
      <t>结算补助收入</t>
    </r>
  </si>
  <si>
    <r>
      <rPr>
        <sz val="12"/>
        <rFont val="Times New Roman"/>
        <charset val="134"/>
      </rPr>
      <t xml:space="preserve">    </t>
    </r>
    <r>
      <rPr>
        <sz val="12"/>
        <rFont val="宋体"/>
        <charset val="134"/>
      </rPr>
      <t>资源枯竭型城市转移支付补助收入</t>
    </r>
  </si>
  <si>
    <r>
      <rPr>
        <sz val="12"/>
        <rFont val="Times New Roman"/>
        <charset val="134"/>
      </rPr>
      <t xml:space="preserve">    </t>
    </r>
    <r>
      <rPr>
        <sz val="12"/>
        <rFont val="宋体"/>
        <charset val="134"/>
      </rPr>
      <t>企业事业单位划转补助收入</t>
    </r>
  </si>
  <si>
    <r>
      <rPr>
        <sz val="12"/>
        <rFont val="Times New Roman"/>
        <charset val="134"/>
      </rPr>
      <t xml:space="preserve">    </t>
    </r>
    <r>
      <rPr>
        <sz val="12"/>
        <rFont val="宋体"/>
        <charset val="134"/>
      </rPr>
      <t>重点生态功能区转移支付收入</t>
    </r>
  </si>
  <si>
    <r>
      <rPr>
        <sz val="12"/>
        <rFont val="Times New Roman"/>
        <charset val="134"/>
      </rPr>
      <t xml:space="preserve">    </t>
    </r>
    <r>
      <rPr>
        <sz val="12"/>
        <rFont val="宋体"/>
        <charset val="134"/>
      </rPr>
      <t>固定数额补助收入</t>
    </r>
  </si>
  <si>
    <r>
      <rPr>
        <sz val="12"/>
        <rFont val="Times New Roman"/>
        <charset val="134"/>
      </rPr>
      <t xml:space="preserve">    </t>
    </r>
    <r>
      <rPr>
        <sz val="12"/>
        <rFont val="宋体"/>
        <charset val="134"/>
      </rPr>
      <t>贫困地区转移支付收入</t>
    </r>
  </si>
  <si>
    <r>
      <rPr>
        <sz val="12"/>
        <rFont val="Times New Roman"/>
        <charset val="134"/>
      </rPr>
      <t xml:space="preserve">    </t>
    </r>
    <r>
      <rPr>
        <sz val="12"/>
        <rFont val="宋体"/>
        <charset val="134"/>
      </rPr>
      <t>公共安全共同财政事权转移支付收入</t>
    </r>
    <r>
      <rPr>
        <sz val="12"/>
        <rFont val="Times New Roman"/>
        <charset val="134"/>
      </rPr>
      <t xml:space="preserve">  </t>
    </r>
  </si>
  <si>
    <r>
      <rPr>
        <sz val="12"/>
        <rFont val="Times New Roman"/>
        <charset val="134"/>
      </rPr>
      <t xml:space="preserve">    </t>
    </r>
    <r>
      <rPr>
        <sz val="12"/>
        <rFont val="宋体"/>
        <charset val="134"/>
      </rPr>
      <t>教育共同财政事权转移支付收入</t>
    </r>
    <r>
      <rPr>
        <sz val="12"/>
        <rFont val="Times New Roman"/>
        <charset val="134"/>
      </rPr>
      <t xml:space="preserve">  </t>
    </r>
  </si>
  <si>
    <r>
      <rPr>
        <sz val="12"/>
        <rFont val="Times New Roman"/>
        <charset val="134"/>
      </rPr>
      <t xml:space="preserve">    </t>
    </r>
    <r>
      <rPr>
        <sz val="12"/>
        <rFont val="宋体"/>
        <charset val="134"/>
      </rPr>
      <t>科学技术共同财政事权转移支付收入</t>
    </r>
    <r>
      <rPr>
        <sz val="12"/>
        <rFont val="Times New Roman"/>
        <charset val="134"/>
      </rPr>
      <t xml:space="preserve">  </t>
    </r>
  </si>
  <si>
    <r>
      <rPr>
        <sz val="12"/>
        <rFont val="Times New Roman"/>
        <charset val="134"/>
      </rPr>
      <t xml:space="preserve">    </t>
    </r>
    <r>
      <rPr>
        <sz val="12"/>
        <rFont val="宋体"/>
        <charset val="134"/>
      </rPr>
      <t>文化旅游体育与传媒共同财政事权转移支付收入</t>
    </r>
    <r>
      <rPr>
        <sz val="12"/>
        <rFont val="Times New Roman"/>
        <charset val="134"/>
      </rPr>
      <t xml:space="preserve">  </t>
    </r>
  </si>
  <si>
    <r>
      <rPr>
        <sz val="12"/>
        <rFont val="Times New Roman"/>
        <charset val="134"/>
      </rPr>
      <t xml:space="preserve">    </t>
    </r>
    <r>
      <rPr>
        <sz val="12"/>
        <rFont val="宋体"/>
        <charset val="134"/>
      </rPr>
      <t>社会保障和就业共同财政事权转移支付收入</t>
    </r>
    <r>
      <rPr>
        <sz val="12"/>
        <rFont val="Times New Roman"/>
        <charset val="134"/>
      </rPr>
      <t xml:space="preserve">  </t>
    </r>
  </si>
  <si>
    <r>
      <rPr>
        <sz val="12"/>
        <rFont val="Times New Roman"/>
        <charset val="134"/>
      </rPr>
      <t xml:space="preserve">    </t>
    </r>
    <r>
      <rPr>
        <sz val="12"/>
        <rFont val="宋体"/>
        <charset val="134"/>
      </rPr>
      <t>医疗卫生共同财政事权转移支付收入</t>
    </r>
    <r>
      <rPr>
        <sz val="12"/>
        <rFont val="Times New Roman"/>
        <charset val="134"/>
      </rPr>
      <t xml:space="preserve">  </t>
    </r>
  </si>
  <si>
    <r>
      <rPr>
        <sz val="12"/>
        <rFont val="Times New Roman"/>
        <charset val="134"/>
      </rPr>
      <t xml:space="preserve">    </t>
    </r>
    <r>
      <rPr>
        <sz val="12"/>
        <rFont val="宋体"/>
        <charset val="134"/>
      </rPr>
      <t>节能环保共同财政事权转移支付收入</t>
    </r>
    <r>
      <rPr>
        <sz val="12"/>
        <rFont val="Times New Roman"/>
        <charset val="134"/>
      </rPr>
      <t xml:space="preserve">  </t>
    </r>
  </si>
  <si>
    <r>
      <rPr>
        <sz val="12"/>
        <rFont val="Times New Roman"/>
        <charset val="134"/>
      </rPr>
      <t xml:space="preserve">    </t>
    </r>
    <r>
      <rPr>
        <sz val="12"/>
        <rFont val="宋体"/>
        <charset val="134"/>
      </rPr>
      <t>农林水共同财政事权转移支付收入</t>
    </r>
    <r>
      <rPr>
        <sz val="12"/>
        <rFont val="Times New Roman"/>
        <charset val="134"/>
      </rPr>
      <t xml:space="preserve">  </t>
    </r>
  </si>
  <si>
    <r>
      <rPr>
        <sz val="12"/>
        <rFont val="Times New Roman"/>
        <charset val="134"/>
      </rPr>
      <t xml:space="preserve">    </t>
    </r>
    <r>
      <rPr>
        <sz val="12"/>
        <rFont val="宋体"/>
        <charset val="134"/>
      </rPr>
      <t>交通运输共同财政事权转移支付收入</t>
    </r>
    <r>
      <rPr>
        <sz val="12"/>
        <rFont val="Times New Roman"/>
        <charset val="134"/>
      </rPr>
      <t xml:space="preserve">  </t>
    </r>
  </si>
  <si>
    <r>
      <rPr>
        <sz val="12"/>
        <rFont val="Times New Roman"/>
        <charset val="134"/>
      </rPr>
      <t xml:space="preserve">    </t>
    </r>
    <r>
      <rPr>
        <sz val="12"/>
        <rFont val="宋体"/>
        <charset val="134"/>
      </rPr>
      <t>住房保障共同财政事权转移支付收入</t>
    </r>
    <r>
      <rPr>
        <sz val="12"/>
        <rFont val="Times New Roman"/>
        <charset val="134"/>
      </rPr>
      <t xml:space="preserve">  </t>
    </r>
  </si>
  <si>
    <r>
      <rPr>
        <sz val="12"/>
        <rFont val="Times New Roman"/>
        <charset val="134"/>
      </rPr>
      <t xml:space="preserve">    </t>
    </r>
    <r>
      <rPr>
        <sz val="12"/>
        <rFont val="宋体"/>
        <charset val="134"/>
      </rPr>
      <t>灾害防治及应急管理共同财政事权转移支付收入</t>
    </r>
    <r>
      <rPr>
        <sz val="12"/>
        <rFont val="Times New Roman"/>
        <charset val="134"/>
      </rPr>
      <t xml:space="preserve">  </t>
    </r>
  </si>
  <si>
    <r>
      <rPr>
        <sz val="12"/>
        <rFont val="Times New Roman"/>
        <charset val="134"/>
      </rPr>
      <t xml:space="preserve">    </t>
    </r>
    <r>
      <rPr>
        <sz val="12"/>
        <rFont val="宋体"/>
        <charset val="134"/>
      </rPr>
      <t>其他一般性转移支付收入</t>
    </r>
  </si>
  <si>
    <r>
      <rPr>
        <b/>
        <sz val="12"/>
        <rFont val="Times New Roman"/>
        <charset val="134"/>
      </rPr>
      <t xml:space="preserve">  </t>
    </r>
    <r>
      <rPr>
        <b/>
        <sz val="12"/>
        <rFont val="宋体"/>
        <charset val="134"/>
      </rPr>
      <t>专项转移支付收入</t>
    </r>
  </si>
  <si>
    <r>
      <rPr>
        <sz val="12"/>
        <rFont val="Times New Roman"/>
        <charset val="134"/>
      </rPr>
      <t xml:space="preserve">    </t>
    </r>
    <r>
      <rPr>
        <sz val="12"/>
        <rFont val="宋体"/>
        <charset val="134"/>
      </rPr>
      <t>一般公共服务</t>
    </r>
  </si>
  <si>
    <r>
      <rPr>
        <sz val="12"/>
        <rFont val="Times New Roman"/>
        <charset val="134"/>
      </rPr>
      <t xml:space="preserve">    </t>
    </r>
    <r>
      <rPr>
        <sz val="12"/>
        <rFont val="宋体"/>
        <charset val="134"/>
      </rPr>
      <t>公共安全</t>
    </r>
  </si>
  <si>
    <r>
      <rPr>
        <sz val="12"/>
        <rFont val="Times New Roman"/>
        <charset val="134"/>
      </rPr>
      <t xml:space="preserve">    </t>
    </r>
    <r>
      <rPr>
        <sz val="12"/>
        <rFont val="宋体"/>
        <charset val="134"/>
      </rPr>
      <t>教育</t>
    </r>
  </si>
  <si>
    <r>
      <rPr>
        <sz val="12"/>
        <rFont val="Times New Roman"/>
        <charset val="134"/>
      </rPr>
      <t xml:space="preserve">    </t>
    </r>
    <r>
      <rPr>
        <sz val="12"/>
        <rFont val="宋体"/>
        <charset val="134"/>
      </rPr>
      <t>科学技术</t>
    </r>
  </si>
  <si>
    <r>
      <rPr>
        <sz val="12"/>
        <rFont val="Times New Roman"/>
        <charset val="134"/>
      </rPr>
      <t xml:space="preserve">    </t>
    </r>
    <r>
      <rPr>
        <sz val="12"/>
        <rFont val="宋体"/>
        <charset val="134"/>
      </rPr>
      <t>文化旅游体育与传媒</t>
    </r>
  </si>
  <si>
    <r>
      <rPr>
        <sz val="12"/>
        <rFont val="Times New Roman"/>
        <charset val="134"/>
      </rPr>
      <t xml:space="preserve">    </t>
    </r>
    <r>
      <rPr>
        <sz val="12"/>
        <rFont val="宋体"/>
        <charset val="134"/>
      </rPr>
      <t>社会保障和就业</t>
    </r>
  </si>
  <si>
    <r>
      <rPr>
        <sz val="12"/>
        <rFont val="Times New Roman"/>
        <charset val="134"/>
      </rPr>
      <t xml:space="preserve">    </t>
    </r>
    <r>
      <rPr>
        <sz val="12"/>
        <rFont val="宋体"/>
        <charset val="134"/>
      </rPr>
      <t>卫生健康</t>
    </r>
  </si>
  <si>
    <r>
      <rPr>
        <sz val="12"/>
        <rFont val="Times New Roman"/>
        <charset val="134"/>
      </rPr>
      <t xml:space="preserve">    </t>
    </r>
    <r>
      <rPr>
        <sz val="12"/>
        <rFont val="宋体"/>
        <charset val="134"/>
      </rPr>
      <t>节能环保</t>
    </r>
  </si>
  <si>
    <r>
      <rPr>
        <sz val="12"/>
        <rFont val="Times New Roman"/>
        <charset val="134"/>
      </rPr>
      <t xml:space="preserve">    </t>
    </r>
    <r>
      <rPr>
        <sz val="12"/>
        <rFont val="宋体"/>
        <charset val="134"/>
      </rPr>
      <t>城乡社区</t>
    </r>
  </si>
  <si>
    <r>
      <rPr>
        <sz val="12"/>
        <rFont val="Times New Roman"/>
        <charset val="134"/>
      </rPr>
      <t xml:space="preserve">    </t>
    </r>
    <r>
      <rPr>
        <sz val="12"/>
        <rFont val="宋体"/>
        <charset val="134"/>
      </rPr>
      <t>农林水</t>
    </r>
  </si>
  <si>
    <r>
      <rPr>
        <sz val="12"/>
        <rFont val="Times New Roman"/>
        <charset val="134"/>
      </rPr>
      <t xml:space="preserve">    </t>
    </r>
    <r>
      <rPr>
        <sz val="12"/>
        <rFont val="宋体"/>
        <charset val="134"/>
      </rPr>
      <t>交通运输</t>
    </r>
  </si>
  <si>
    <r>
      <rPr>
        <sz val="12"/>
        <rFont val="Times New Roman"/>
        <charset val="134"/>
      </rPr>
      <t xml:space="preserve">    </t>
    </r>
    <r>
      <rPr>
        <sz val="12"/>
        <rFont val="宋体"/>
        <charset val="134"/>
      </rPr>
      <t>资源勘探信息等</t>
    </r>
  </si>
  <si>
    <r>
      <rPr>
        <sz val="12"/>
        <rFont val="Times New Roman"/>
        <charset val="134"/>
      </rPr>
      <t xml:space="preserve">    </t>
    </r>
    <r>
      <rPr>
        <sz val="12"/>
        <rFont val="宋体"/>
        <charset val="134"/>
      </rPr>
      <t>商业服务业等</t>
    </r>
  </si>
  <si>
    <r>
      <rPr>
        <sz val="12"/>
        <rFont val="Times New Roman"/>
        <charset val="134"/>
      </rPr>
      <t xml:space="preserve">    </t>
    </r>
    <r>
      <rPr>
        <sz val="12"/>
        <rFont val="宋体"/>
        <charset val="134"/>
      </rPr>
      <t>金融</t>
    </r>
  </si>
  <si>
    <r>
      <rPr>
        <sz val="12"/>
        <rFont val="Times New Roman"/>
        <charset val="134"/>
      </rPr>
      <t xml:space="preserve">    </t>
    </r>
    <r>
      <rPr>
        <sz val="12"/>
        <rFont val="宋体"/>
        <charset val="134"/>
      </rPr>
      <t>自然资源海洋气象等</t>
    </r>
  </si>
  <si>
    <r>
      <rPr>
        <sz val="12"/>
        <rFont val="Times New Roman"/>
        <charset val="134"/>
      </rPr>
      <t xml:space="preserve">    </t>
    </r>
    <r>
      <rPr>
        <sz val="12"/>
        <rFont val="宋体"/>
        <charset val="134"/>
      </rPr>
      <t>住房保障</t>
    </r>
  </si>
  <si>
    <r>
      <rPr>
        <sz val="12"/>
        <rFont val="Times New Roman"/>
        <charset val="134"/>
      </rPr>
      <t xml:space="preserve">    </t>
    </r>
    <r>
      <rPr>
        <sz val="12"/>
        <rFont val="宋体"/>
        <charset val="134"/>
      </rPr>
      <t>粮油物资储备</t>
    </r>
  </si>
  <si>
    <r>
      <rPr>
        <sz val="12"/>
        <rFont val="Times New Roman"/>
        <charset val="134"/>
      </rPr>
      <t xml:space="preserve">    </t>
    </r>
    <r>
      <rPr>
        <sz val="12"/>
        <rFont val="宋体"/>
        <charset val="134"/>
      </rPr>
      <t>灾害防治及应急管理</t>
    </r>
  </si>
  <si>
    <r>
      <rPr>
        <sz val="12"/>
        <rFont val="Times New Roman"/>
        <charset val="134"/>
      </rPr>
      <t xml:space="preserve">    </t>
    </r>
    <r>
      <rPr>
        <sz val="12"/>
        <rFont val="宋体"/>
        <charset val="134"/>
      </rPr>
      <t>其他收入</t>
    </r>
  </si>
  <si>
    <t>转移支付名称</t>
  </si>
  <si>
    <t>合计</t>
  </si>
  <si>
    <t>-</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</si>
  <si>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</si>
  <si>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</si>
  <si>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</si>
  <si>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</si>
  <si>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</si>
  <si>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</si>
  <si>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</si>
  <si>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</si>
  <si>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</si>
  <si>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</si>
  <si>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</si>
  <si>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</si>
  <si>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中国制造2025四川行动计划资金</t>
  </si>
  <si>
    <t>重点产业发展资金</t>
  </si>
  <si>
    <t>工业经济运行应急与要素保障资金</t>
  </si>
  <si>
    <t>科技服务业发展资金</t>
  </si>
  <si>
    <t>煤炭工业可持续发展资金</t>
  </si>
  <si>
    <t>中小企业发展专项资金</t>
  </si>
  <si>
    <t>二、（市、县）对下税收返还</t>
  </si>
  <si>
    <t>消费税和增值税税收返还</t>
  </si>
  <si>
    <t>所得税基数返还</t>
  </si>
  <si>
    <t>成品油税费改革税收返还</t>
  </si>
  <si>
    <t>增值税“五五分享”税收返还</t>
  </si>
  <si>
    <t>说明：仁和区无对下税收返还和转移支付补助</t>
  </si>
  <si>
    <r>
      <rPr>
        <b/>
        <sz val="18"/>
        <color theme="1"/>
        <rFont val="Times New Roman"/>
        <charset val="134"/>
      </rPr>
      <t>2021</t>
    </r>
    <r>
      <rPr>
        <b/>
        <sz val="18"/>
        <color theme="1"/>
        <rFont val="宋体"/>
        <charset val="134"/>
      </rPr>
      <t>年仁和区政府性基金预算收入决算表</t>
    </r>
  </si>
  <si>
    <r>
      <rPr>
        <sz val="12"/>
        <rFont val="宋体"/>
        <charset val="134"/>
      </rPr>
      <t>一、国有土地使用权出让收入</t>
    </r>
  </si>
  <si>
    <r>
      <rPr>
        <sz val="12"/>
        <rFont val="宋体"/>
        <charset val="134"/>
      </rPr>
      <t>二、城市基础设施配套费收入</t>
    </r>
  </si>
  <si>
    <r>
      <rPr>
        <b/>
        <sz val="12"/>
        <rFont val="宋体"/>
        <charset val="134"/>
      </rPr>
      <t>政府性基金收入合计</t>
    </r>
  </si>
  <si>
    <r>
      <rPr>
        <b/>
        <sz val="18"/>
        <color theme="1"/>
        <rFont val="Times New Roman"/>
        <charset val="134"/>
      </rPr>
      <t>2021</t>
    </r>
    <r>
      <rPr>
        <b/>
        <sz val="18"/>
        <color theme="1"/>
        <rFont val="宋体"/>
        <charset val="134"/>
      </rPr>
      <t>年仁和区政府性基金预算支出决算表</t>
    </r>
  </si>
  <si>
    <r>
      <rPr>
        <b/>
        <sz val="12"/>
        <rFont val="宋体"/>
        <charset val="134"/>
      </rPr>
      <t>一、文化旅游体育与传媒支出</t>
    </r>
  </si>
  <si>
    <r>
      <rPr>
        <b/>
        <sz val="12"/>
        <rFont val="Times New Roman"/>
        <charset val="134"/>
      </rPr>
      <t xml:space="preserve">  </t>
    </r>
    <r>
      <rPr>
        <b/>
        <sz val="12"/>
        <rFont val="宋体"/>
        <charset val="134"/>
      </rPr>
      <t>国家电影事业发展专项资金安排的支出</t>
    </r>
  </si>
  <si>
    <r>
      <rPr>
        <sz val="12"/>
        <rFont val="Times New Roman"/>
        <charset val="134"/>
      </rPr>
      <t xml:space="preserve">    </t>
    </r>
    <r>
      <rPr>
        <sz val="12"/>
        <rFont val="宋体"/>
        <charset val="134"/>
      </rPr>
      <t>其他国家电影事业发展专项资金支出</t>
    </r>
  </si>
  <si>
    <t>二、社会保障和就业支出</t>
  </si>
  <si>
    <r>
      <rPr>
        <b/>
        <sz val="12"/>
        <rFont val="宋体"/>
        <charset val="134"/>
      </rPr>
      <t>二、社会保障和就业支出</t>
    </r>
  </si>
  <si>
    <r>
      <rPr>
        <b/>
        <sz val="12"/>
        <rFont val="Times New Roman"/>
        <charset val="134"/>
      </rPr>
      <t xml:space="preserve">  </t>
    </r>
    <r>
      <rPr>
        <b/>
        <sz val="12"/>
        <rFont val="宋体"/>
        <charset val="134"/>
      </rPr>
      <t>大中型水库移民后期扶持基金支出</t>
    </r>
  </si>
  <si>
    <r>
      <rPr>
        <sz val="12"/>
        <rFont val="Times New Roman"/>
        <charset val="134"/>
      </rPr>
      <t xml:space="preserve">    </t>
    </r>
    <r>
      <rPr>
        <sz val="12"/>
        <rFont val="宋体"/>
        <charset val="134"/>
      </rPr>
      <t>移民补助</t>
    </r>
  </si>
  <si>
    <t xml:space="preserve">    基础设施建设和经济发展</t>
  </si>
  <si>
    <t>三、城乡社区支出</t>
  </si>
  <si>
    <r>
      <rPr>
        <b/>
        <sz val="12"/>
        <rFont val="宋体"/>
        <charset val="134"/>
      </rPr>
      <t>三、城乡社区支出</t>
    </r>
  </si>
  <si>
    <r>
      <rPr>
        <b/>
        <sz val="12"/>
        <rFont val="Times New Roman"/>
        <charset val="134"/>
      </rPr>
      <t xml:space="preserve">  </t>
    </r>
    <r>
      <rPr>
        <b/>
        <sz val="12"/>
        <rFont val="宋体"/>
        <charset val="134"/>
      </rPr>
      <t>国有土地使用权出让收入安排的支出</t>
    </r>
  </si>
  <si>
    <r>
      <rPr>
        <sz val="12"/>
        <rFont val="Times New Roman"/>
        <charset val="134"/>
      </rPr>
      <t xml:space="preserve">    </t>
    </r>
    <r>
      <rPr>
        <sz val="12"/>
        <rFont val="宋体"/>
        <charset val="134"/>
      </rPr>
      <t>征地和拆迁补偿支出</t>
    </r>
  </si>
  <si>
    <r>
      <rPr>
        <sz val="12"/>
        <rFont val="Times New Roman"/>
        <charset val="134"/>
      </rPr>
      <t xml:space="preserve">    </t>
    </r>
    <r>
      <rPr>
        <sz val="12"/>
        <rFont val="宋体"/>
        <charset val="134"/>
      </rPr>
      <t>土地开发支出</t>
    </r>
  </si>
  <si>
    <r>
      <rPr>
        <b/>
        <sz val="12"/>
        <rFont val="Times New Roman"/>
        <charset val="134"/>
      </rPr>
      <t xml:space="preserve">  </t>
    </r>
    <r>
      <rPr>
        <b/>
        <sz val="12"/>
        <rFont val="宋体"/>
        <charset val="134"/>
      </rPr>
      <t>城市基础设施配套费安排的支出</t>
    </r>
  </si>
  <si>
    <r>
      <rPr>
        <sz val="12"/>
        <rFont val="Times New Roman"/>
        <charset val="134"/>
      </rPr>
      <t xml:space="preserve">    </t>
    </r>
    <r>
      <rPr>
        <sz val="12"/>
        <rFont val="宋体"/>
        <charset val="134"/>
      </rPr>
      <t>城市环境卫生</t>
    </r>
  </si>
  <si>
    <r>
      <rPr>
        <b/>
        <sz val="12"/>
        <rFont val="宋体"/>
        <charset val="134"/>
      </rPr>
      <t>四、农林水支出</t>
    </r>
  </si>
  <si>
    <r>
      <rPr>
        <b/>
        <sz val="12"/>
        <rFont val="Times New Roman"/>
        <charset val="134"/>
      </rPr>
      <t xml:space="preserve">  </t>
    </r>
    <r>
      <rPr>
        <b/>
        <sz val="12"/>
        <rFont val="宋体"/>
        <charset val="134"/>
      </rPr>
      <t>大中型水库库区基金安排的支出</t>
    </r>
  </si>
  <si>
    <t xml:space="preserve">    其他大中型水库库区基金支出</t>
  </si>
  <si>
    <t>五、其他支出</t>
  </si>
  <si>
    <r>
      <rPr>
        <b/>
        <sz val="12"/>
        <rFont val="宋体"/>
        <charset val="134"/>
      </rPr>
      <t>五、其他支出</t>
    </r>
  </si>
  <si>
    <r>
      <rPr>
        <b/>
        <sz val="12"/>
        <rFont val="Times New Roman"/>
        <charset val="134"/>
      </rPr>
      <t xml:space="preserve">  </t>
    </r>
    <r>
      <rPr>
        <b/>
        <sz val="12"/>
        <rFont val="宋体"/>
        <charset val="134"/>
      </rPr>
      <t>其他政府性基金及对应专项债务收入安排的支出</t>
    </r>
  </si>
  <si>
    <r>
      <rPr>
        <sz val="12"/>
        <rFont val="Times New Roman"/>
        <charset val="134"/>
      </rPr>
      <t xml:space="preserve">    </t>
    </r>
    <r>
      <rPr>
        <sz val="12"/>
        <rFont val="宋体"/>
        <charset val="134"/>
      </rPr>
      <t>其他地方自行试点项目收益专项债券收入安排的支出</t>
    </r>
    <r>
      <rPr>
        <sz val="12"/>
        <rFont val="Times New Roman"/>
        <charset val="134"/>
      </rPr>
      <t xml:space="preserve">  </t>
    </r>
  </si>
  <si>
    <r>
      <rPr>
        <b/>
        <sz val="12"/>
        <rFont val="Times New Roman"/>
        <charset val="134"/>
      </rPr>
      <t xml:space="preserve">  </t>
    </r>
    <r>
      <rPr>
        <b/>
        <sz val="12"/>
        <rFont val="宋体"/>
        <charset val="134"/>
      </rPr>
      <t>彩票公益金安排的支出</t>
    </r>
  </si>
  <si>
    <r>
      <rPr>
        <sz val="12"/>
        <rFont val="Times New Roman"/>
        <charset val="134"/>
      </rPr>
      <t xml:space="preserve">    </t>
    </r>
    <r>
      <rPr>
        <sz val="12"/>
        <rFont val="宋体"/>
        <charset val="134"/>
      </rPr>
      <t>用于社会福利的彩票公益金支出</t>
    </r>
  </si>
  <si>
    <r>
      <rPr>
        <sz val="12"/>
        <rFont val="Times New Roman"/>
        <charset val="134"/>
      </rPr>
      <t xml:space="preserve">    </t>
    </r>
    <r>
      <rPr>
        <sz val="12"/>
        <rFont val="宋体"/>
        <charset val="134"/>
      </rPr>
      <t>用于体育事业的彩票公益金支出</t>
    </r>
  </si>
  <si>
    <r>
      <rPr>
        <sz val="12"/>
        <rFont val="Times New Roman"/>
        <charset val="134"/>
      </rPr>
      <t xml:space="preserve">    </t>
    </r>
    <r>
      <rPr>
        <sz val="12"/>
        <rFont val="宋体"/>
        <charset val="134"/>
      </rPr>
      <t>用于残疾人事业的彩票公益金支出</t>
    </r>
  </si>
  <si>
    <r>
      <rPr>
        <sz val="12"/>
        <rFont val="Times New Roman"/>
        <charset val="134"/>
      </rPr>
      <t xml:space="preserve">    </t>
    </r>
    <r>
      <rPr>
        <sz val="12"/>
        <rFont val="宋体"/>
        <charset val="134"/>
      </rPr>
      <t>用于城乡医疗救助的彩票公益金支出</t>
    </r>
  </si>
  <si>
    <t>六、债务付息支出</t>
  </si>
  <si>
    <r>
      <rPr>
        <b/>
        <sz val="12"/>
        <rFont val="宋体"/>
        <charset val="134"/>
      </rPr>
      <t>六、债务付息支出</t>
    </r>
  </si>
  <si>
    <r>
      <rPr>
        <b/>
        <sz val="12"/>
        <rFont val="Times New Roman"/>
        <charset val="134"/>
      </rPr>
      <t xml:space="preserve">  </t>
    </r>
    <r>
      <rPr>
        <b/>
        <sz val="12"/>
        <rFont val="宋体"/>
        <charset val="134"/>
      </rPr>
      <t>地方政府专项债务付息支出</t>
    </r>
  </si>
  <si>
    <r>
      <rPr>
        <sz val="12"/>
        <rFont val="Times New Roman"/>
        <charset val="134"/>
      </rPr>
      <t xml:space="preserve">    </t>
    </r>
    <r>
      <rPr>
        <sz val="12"/>
        <rFont val="宋体"/>
        <charset val="134"/>
      </rPr>
      <t>国有土地使用权出让金债务付息支出</t>
    </r>
  </si>
  <si>
    <r>
      <rPr>
        <sz val="12"/>
        <rFont val="Times New Roman"/>
        <charset val="134"/>
      </rPr>
      <t xml:space="preserve">    </t>
    </r>
    <r>
      <rPr>
        <sz val="12"/>
        <rFont val="宋体"/>
        <charset val="134"/>
      </rPr>
      <t>土地储备专项债券付息支出</t>
    </r>
  </si>
  <si>
    <t xml:space="preserve">    其他地方自行试点项目收益专项债券付息支出</t>
  </si>
  <si>
    <t>七、债务发行费用支出</t>
  </si>
  <si>
    <r>
      <rPr>
        <b/>
        <sz val="12"/>
        <rFont val="宋体"/>
        <charset val="134"/>
      </rPr>
      <t>七、债务发行费用支出</t>
    </r>
  </si>
  <si>
    <r>
      <rPr>
        <b/>
        <sz val="12"/>
        <rFont val="Times New Roman"/>
        <charset val="134"/>
      </rPr>
      <t xml:space="preserve">  </t>
    </r>
    <r>
      <rPr>
        <b/>
        <sz val="12"/>
        <rFont val="宋体"/>
        <charset val="134"/>
      </rPr>
      <t>地方政府专项债务发行费用支出</t>
    </r>
  </si>
  <si>
    <r>
      <rPr>
        <sz val="12"/>
        <rFont val="Times New Roman"/>
        <charset val="134"/>
      </rPr>
      <t xml:space="preserve">    </t>
    </r>
    <r>
      <rPr>
        <sz val="12"/>
        <rFont val="宋体"/>
        <charset val="134"/>
      </rPr>
      <t>国有土地使用权出让金债务发行费用支出</t>
    </r>
  </si>
  <si>
    <t xml:space="preserve">    其他地方自行试点项目收益专项债券发行费用支出</t>
  </si>
  <si>
    <r>
      <rPr>
        <b/>
        <sz val="12"/>
        <rFont val="宋体"/>
        <charset val="134"/>
      </rPr>
      <t>政府性基金支出合计</t>
    </r>
  </si>
  <si>
    <r>
      <rPr>
        <b/>
        <sz val="18"/>
        <rFont val="Times New Roman"/>
        <charset val="134"/>
      </rPr>
      <t>2021</t>
    </r>
    <r>
      <rPr>
        <b/>
        <sz val="18"/>
        <rFont val="宋体"/>
        <charset val="134"/>
      </rPr>
      <t>年度仁和区政府性基金预算收支决算平衡表</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</si>
  <si>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</si>
  <si>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2"/>
        <rFont val="宋体"/>
        <charset val="134"/>
      </rPr>
      <t>政府性基金预算收入</t>
    </r>
  </si>
  <si>
    <r>
      <rPr>
        <b/>
        <sz val="12"/>
        <rFont val="宋体"/>
        <charset val="134"/>
      </rPr>
      <t>政府性预算基金支出</t>
    </r>
  </si>
  <si>
    <r>
      <rPr>
        <b/>
        <sz val="12"/>
        <rFont val="宋体"/>
        <charset val="134"/>
      </rPr>
      <t>政府性基金预算上级补助收入</t>
    </r>
  </si>
  <si>
    <r>
      <rPr>
        <sz val="12"/>
        <rFont val="Times New Roman"/>
        <charset val="134"/>
      </rPr>
      <t xml:space="preserve">  </t>
    </r>
    <r>
      <rPr>
        <sz val="12"/>
        <rFont val="宋体"/>
        <charset val="134"/>
      </rPr>
      <t>政府性基金转移支付收入</t>
    </r>
  </si>
  <si>
    <r>
      <rPr>
        <sz val="12"/>
        <rFont val="Times New Roman"/>
        <charset val="134"/>
      </rPr>
      <t xml:space="preserve">  </t>
    </r>
    <r>
      <rPr>
        <sz val="12"/>
        <rFont val="宋体"/>
        <charset val="134"/>
      </rPr>
      <t>抗疫特别国债转移支付收入</t>
    </r>
  </si>
  <si>
    <r>
      <rPr>
        <b/>
        <sz val="12"/>
        <rFont val="宋体"/>
        <charset val="134"/>
      </rPr>
      <t>政府性基金预算上年结余</t>
    </r>
  </si>
  <si>
    <r>
      <rPr>
        <b/>
        <sz val="12"/>
        <rFont val="宋体"/>
        <charset val="134"/>
      </rPr>
      <t>调入资金</t>
    </r>
  </si>
  <si>
    <r>
      <rPr>
        <b/>
        <sz val="12"/>
        <rFont val="宋体"/>
        <charset val="134"/>
      </rPr>
      <t>调出资金</t>
    </r>
  </si>
  <si>
    <r>
      <rPr>
        <b/>
        <sz val="12"/>
        <rFont val="宋体"/>
        <charset val="134"/>
      </rPr>
      <t>收　　入　　总　　计　</t>
    </r>
  </si>
  <si>
    <r>
      <rPr>
        <b/>
        <sz val="12"/>
        <rFont val="宋体"/>
        <charset val="134"/>
      </rPr>
      <t>支　　出　　总　　计</t>
    </r>
  </si>
  <si>
    <r>
      <rPr>
        <b/>
        <sz val="12"/>
        <rFont val="宋体"/>
        <charset val="134"/>
      </rPr>
      <t>结余资金</t>
    </r>
  </si>
  <si>
    <r>
      <rPr>
        <b/>
        <sz val="18"/>
        <color theme="1"/>
        <rFont val="Times New Roman"/>
        <charset val="134"/>
      </rPr>
      <t>2021</t>
    </r>
    <r>
      <rPr>
        <b/>
        <sz val="18"/>
        <color theme="1"/>
        <rFont val="宋体"/>
        <charset val="134"/>
      </rPr>
      <t>年仁和区本级政府性基金预算收入决算表</t>
    </r>
  </si>
  <si>
    <r>
      <rPr>
        <b/>
        <sz val="18"/>
        <color theme="1"/>
        <rFont val="Times New Roman"/>
        <charset val="134"/>
      </rPr>
      <t>2021</t>
    </r>
    <r>
      <rPr>
        <b/>
        <sz val="18"/>
        <color theme="1"/>
        <rFont val="宋体"/>
        <charset val="134"/>
      </rPr>
      <t>年仁和区本级政府性基金预算支出决算表</t>
    </r>
  </si>
  <si>
    <r>
      <rPr>
        <b/>
        <sz val="18"/>
        <rFont val="Times New Roman"/>
        <charset val="134"/>
      </rPr>
      <t>2021</t>
    </r>
    <r>
      <rPr>
        <b/>
        <sz val="18"/>
        <rFont val="宋体"/>
        <charset val="134"/>
      </rPr>
      <t>年度仁和区本级政府性基金预算收支决算平衡表</t>
    </r>
  </si>
  <si>
    <r>
      <rPr>
        <b/>
        <sz val="18"/>
        <rFont val="Times New Roman"/>
        <charset val="134"/>
      </rPr>
      <t>2021</t>
    </r>
    <r>
      <rPr>
        <b/>
        <sz val="18"/>
        <rFont val="宋体"/>
        <charset val="134"/>
      </rPr>
      <t>年上级对仁和区政府性基金预算转移支付补助决算表</t>
    </r>
  </si>
  <si>
    <r>
      <rPr>
        <b/>
        <sz val="14"/>
        <rFont val="宋体"/>
        <charset val="134"/>
      </rPr>
      <t>上级补助收入</t>
    </r>
  </si>
  <si>
    <r>
      <rPr>
        <sz val="12"/>
        <rFont val="Times New Roman"/>
        <charset val="134"/>
      </rPr>
      <t xml:space="preserve">   </t>
    </r>
    <r>
      <rPr>
        <sz val="12"/>
        <rFont val="宋体"/>
        <charset val="134"/>
      </rPr>
      <t>一、国家电影事业发展专项资金收入</t>
    </r>
  </si>
  <si>
    <r>
      <rPr>
        <sz val="12"/>
        <rFont val="Times New Roman"/>
        <charset val="134"/>
      </rPr>
      <t xml:space="preserve">   </t>
    </r>
    <r>
      <rPr>
        <sz val="12"/>
        <rFont val="宋体"/>
        <charset val="134"/>
      </rPr>
      <t>二、大中型水库移民后期扶持基金收入</t>
    </r>
  </si>
  <si>
    <r>
      <rPr>
        <sz val="12"/>
        <rFont val="Times New Roman"/>
        <charset val="134"/>
      </rPr>
      <t xml:space="preserve">   </t>
    </r>
    <r>
      <rPr>
        <sz val="12"/>
        <rFont val="宋体"/>
        <charset val="134"/>
      </rPr>
      <t>三、国有土地使用权出让相关收入</t>
    </r>
  </si>
  <si>
    <r>
      <rPr>
        <sz val="12"/>
        <rFont val="Times New Roman"/>
        <charset val="134"/>
      </rPr>
      <t xml:space="preserve">   </t>
    </r>
    <r>
      <rPr>
        <sz val="12"/>
        <rFont val="宋体"/>
        <charset val="134"/>
      </rPr>
      <t>四、城市基础设施配套费收入</t>
    </r>
  </si>
  <si>
    <r>
      <rPr>
        <sz val="12"/>
        <rFont val="Times New Roman"/>
        <charset val="134"/>
      </rPr>
      <t xml:space="preserve">   </t>
    </r>
    <r>
      <rPr>
        <sz val="12"/>
        <rFont val="宋体"/>
        <charset val="134"/>
      </rPr>
      <t>五、大中型水库库区基金收入</t>
    </r>
  </si>
  <si>
    <r>
      <rPr>
        <sz val="12"/>
        <rFont val="Times New Roman"/>
        <charset val="134"/>
      </rPr>
      <t xml:space="preserve">   </t>
    </r>
    <r>
      <rPr>
        <sz val="12"/>
        <rFont val="宋体"/>
        <charset val="134"/>
      </rPr>
      <t>六、旅游发展基金收入</t>
    </r>
  </si>
  <si>
    <r>
      <rPr>
        <sz val="12"/>
        <rFont val="Times New Roman"/>
        <charset val="134"/>
      </rPr>
      <t xml:space="preserve">   </t>
    </r>
    <r>
      <rPr>
        <sz val="12"/>
        <rFont val="宋体"/>
        <charset val="134"/>
      </rPr>
      <t>七、彩票公益金收入</t>
    </r>
  </si>
  <si>
    <r>
      <rPr>
        <sz val="12"/>
        <rFont val="Times New Roman"/>
        <charset val="134"/>
      </rPr>
      <t xml:space="preserve">   </t>
    </r>
    <r>
      <rPr>
        <sz val="12"/>
        <rFont val="宋体"/>
        <charset val="134"/>
      </rPr>
      <t>八、抗疫特别国债收入</t>
    </r>
  </si>
  <si>
    <t>预 算 科 目</t>
  </si>
  <si>
    <t>补助下级支出</t>
  </si>
  <si>
    <t xml:space="preserve">   一、国家电影事业发展专项资金安排支出</t>
  </si>
  <si>
    <t xml:space="preserve">   二、大中型水库移民后期扶持基金支出</t>
  </si>
  <si>
    <t xml:space="preserve">   三、小型水库移民扶助基金安排支出</t>
  </si>
  <si>
    <t xml:space="preserve">   四、国有土地使用权出让收入安排的支出</t>
  </si>
  <si>
    <t xml:space="preserve">   五、城市公用事业附加安排的支出</t>
  </si>
  <si>
    <t xml:space="preserve">   六、国有土地收益基金安排的支出</t>
  </si>
  <si>
    <r>
      <rPr>
        <sz val="12"/>
        <rFont val="宋体"/>
        <charset val="134"/>
      </rPr>
      <t xml:space="preserve">   </t>
    </r>
    <r>
      <rPr>
        <sz val="12"/>
        <rFont val="宋体"/>
        <charset val="134"/>
      </rPr>
      <t>七、农业土地开发资金安排的支出</t>
    </r>
  </si>
  <si>
    <t xml:space="preserve">   八、城市基础设施配套费安排的支出</t>
  </si>
  <si>
    <r>
      <rPr>
        <sz val="12"/>
        <rFont val="宋体"/>
        <charset val="134"/>
      </rPr>
      <t xml:space="preserve">   </t>
    </r>
    <r>
      <rPr>
        <sz val="12"/>
        <rFont val="宋体"/>
        <charset val="134"/>
      </rPr>
      <t>九、污水处理费安排的支出</t>
    </r>
  </si>
  <si>
    <t xml:space="preserve">   十、大中型水库库区基金安排的支出</t>
  </si>
  <si>
    <t xml:space="preserve">   十一、国家重大水利工程建设基金安排的支出</t>
  </si>
  <si>
    <t xml:space="preserve">   十二、车辆通行费安排的支出</t>
  </si>
  <si>
    <t xml:space="preserve">   十三、港口建设费安排的支出</t>
  </si>
  <si>
    <r>
      <rPr>
        <sz val="12"/>
        <rFont val="宋体"/>
        <charset val="134"/>
      </rPr>
      <t xml:space="preserve">   </t>
    </r>
    <r>
      <rPr>
        <sz val="12"/>
        <rFont val="宋体"/>
        <charset val="134"/>
      </rPr>
      <t>十四、民航发展基金支出</t>
    </r>
  </si>
  <si>
    <r>
      <rPr>
        <sz val="12"/>
        <rFont val="宋体"/>
        <charset val="134"/>
      </rPr>
      <t xml:space="preserve">   </t>
    </r>
    <r>
      <rPr>
        <sz val="12"/>
        <rFont val="宋体"/>
        <charset val="134"/>
      </rPr>
      <t>十五、新型墙体材料专项基金安排的支出</t>
    </r>
  </si>
  <si>
    <t xml:space="preserve">   十六、农网还贷资金支出</t>
  </si>
  <si>
    <t xml:space="preserve">   十七、其他政府性基金安排的支出</t>
  </si>
  <si>
    <t xml:space="preserve">   十八、彩票发行销售机构业务费安排的支出</t>
  </si>
  <si>
    <t xml:space="preserve">   十九、彩票公益金安排的支出</t>
  </si>
  <si>
    <t>说明：2021年仁和区政府性基金支出无补助下级支出决算</t>
  </si>
  <si>
    <t xml:space="preserve"> 2021年仁和区本级预算内基本建设支出决算表 </t>
  </si>
  <si>
    <t xml:space="preserve">项  目  </t>
  </si>
  <si>
    <t>累计占预算%</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</si>
  <si>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</si>
  <si>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</si>
  <si>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</si>
  <si>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</si>
  <si>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</si>
  <si>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</si>
  <si>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</si>
  <si>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</si>
  <si>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</si>
  <si>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</si>
  <si>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</si>
  <si>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</si>
  <si>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</si>
  <si>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</si>
  <si>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</si>
  <si>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</si>
  <si>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</si>
  <si>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</si>
  <si>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</si>
  <si>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</si>
  <si>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 xml:space="preserve">  其他支出</t>
  </si>
  <si>
    <t>二、对下转移支付</t>
  </si>
  <si>
    <t>说明： 2021年仁和区无预算内基本建设支出决算</t>
  </si>
  <si>
    <r>
      <rPr>
        <b/>
        <sz val="16"/>
        <color theme="1"/>
        <rFont val="Times New Roman"/>
        <charset val="134"/>
      </rPr>
      <t>2021</t>
    </r>
    <r>
      <rPr>
        <b/>
        <sz val="16"/>
        <color theme="1"/>
        <rFont val="宋体"/>
        <charset val="134"/>
      </rPr>
      <t>年仁和区本级重大政府投资项目表</t>
    </r>
  </si>
  <si>
    <r>
      <rPr>
        <sz val="11"/>
        <color theme="1"/>
        <rFont val="宋体"/>
        <charset val="134"/>
      </rPr>
      <t>单位：万元</t>
    </r>
  </si>
  <si>
    <r>
      <rPr>
        <b/>
        <sz val="11"/>
        <color theme="1"/>
        <rFont val="宋体"/>
        <charset val="134"/>
      </rPr>
      <t>项目名称</t>
    </r>
  </si>
  <si>
    <r>
      <rPr>
        <b/>
        <sz val="11"/>
        <color theme="1"/>
        <rFont val="宋体"/>
        <charset val="134"/>
      </rPr>
      <t>决算数</t>
    </r>
  </si>
  <si>
    <r>
      <rPr>
        <b/>
        <sz val="16"/>
        <color rgb="FF000000"/>
        <rFont val="Times New Roman"/>
        <charset val="134"/>
      </rPr>
      <t>2021</t>
    </r>
    <r>
      <rPr>
        <b/>
        <sz val="16"/>
        <color rgb="FF000000"/>
        <rFont val="宋体"/>
        <charset val="134"/>
      </rPr>
      <t>年仁和区国有资本经营预算收支平衡决算表</t>
    </r>
  </si>
  <si>
    <r>
      <rPr>
        <sz val="10"/>
        <rFont val="宋体"/>
        <charset val="134"/>
      </rPr>
      <t>单位：万元</t>
    </r>
  </si>
  <si>
    <r>
      <rPr>
        <b/>
        <sz val="10"/>
        <rFont val="宋体"/>
        <charset val="134"/>
      </rPr>
      <t>预算科目</t>
    </r>
  </si>
  <si>
    <r>
      <rPr>
        <b/>
        <sz val="9"/>
        <rFont val="宋体"/>
        <charset val="134"/>
      </rPr>
      <t>决</t>
    </r>
    <r>
      <rPr>
        <b/>
        <sz val="9"/>
        <rFont val="Times New Roman"/>
        <charset val="134"/>
      </rPr>
      <t xml:space="preserve"> </t>
    </r>
    <r>
      <rPr>
        <b/>
        <sz val="9"/>
        <rFont val="宋体"/>
        <charset val="134"/>
      </rPr>
      <t>算</t>
    </r>
    <r>
      <rPr>
        <b/>
        <sz val="9"/>
        <rFont val="Times New Roman"/>
        <charset val="134"/>
      </rPr>
      <t xml:space="preserve"> </t>
    </r>
    <r>
      <rPr>
        <b/>
        <sz val="9"/>
        <rFont val="宋体"/>
        <charset val="134"/>
      </rPr>
      <t>数</t>
    </r>
    <r>
      <rPr>
        <b/>
        <sz val="9"/>
        <rFont val="Times New Roman"/>
        <charset val="134"/>
      </rPr>
      <t xml:space="preserve"> </t>
    </r>
  </si>
  <si>
    <r>
      <rPr>
        <b/>
        <sz val="9"/>
        <color indexed="8"/>
        <rFont val="Times New Roman"/>
        <charset val="134"/>
      </rPr>
      <t xml:space="preserve">  </t>
    </r>
    <r>
      <rPr>
        <b/>
        <sz val="9"/>
        <color indexed="8"/>
        <rFont val="宋体"/>
        <charset val="134"/>
      </rPr>
      <t>利润收入</t>
    </r>
  </si>
  <si>
    <r>
      <rPr>
        <b/>
        <sz val="10"/>
        <rFont val="宋体"/>
        <charset val="134"/>
      </rPr>
      <t>一、解决历史遗留问题及改革成本支出</t>
    </r>
  </si>
  <si>
    <r>
      <rPr>
        <b/>
        <sz val="9"/>
        <color indexed="8"/>
        <rFont val="Times New Roman"/>
        <charset val="134"/>
      </rPr>
      <t xml:space="preserve">  </t>
    </r>
    <r>
      <rPr>
        <b/>
        <sz val="9"/>
        <color indexed="8"/>
        <rFont val="宋体"/>
        <charset val="134"/>
      </rPr>
      <t>股利、股息收入</t>
    </r>
  </si>
  <si>
    <r>
      <rPr>
        <b/>
        <sz val="10"/>
        <rFont val="宋体"/>
        <charset val="134"/>
      </rPr>
      <t>二、国有企业资本金注入</t>
    </r>
  </si>
  <si>
    <r>
      <rPr>
        <b/>
        <sz val="9"/>
        <color indexed="8"/>
        <rFont val="Times New Roman"/>
        <charset val="134"/>
      </rPr>
      <t xml:space="preserve">  </t>
    </r>
    <r>
      <rPr>
        <b/>
        <sz val="9"/>
        <color indexed="8"/>
        <rFont val="宋体"/>
        <charset val="134"/>
      </rPr>
      <t>产权转让收入</t>
    </r>
  </si>
  <si>
    <r>
      <rPr>
        <b/>
        <sz val="10"/>
        <rFont val="宋体"/>
        <charset val="134"/>
      </rPr>
      <t>三、国有企业政策性补贴</t>
    </r>
  </si>
  <si>
    <r>
      <rPr>
        <b/>
        <sz val="9"/>
        <color indexed="8"/>
        <rFont val="Times New Roman"/>
        <charset val="134"/>
      </rPr>
      <t xml:space="preserve">  </t>
    </r>
    <r>
      <rPr>
        <b/>
        <sz val="9"/>
        <color indexed="8"/>
        <rFont val="宋体"/>
        <charset val="134"/>
      </rPr>
      <t>清算收入</t>
    </r>
  </si>
  <si>
    <r>
      <rPr>
        <b/>
        <sz val="10"/>
        <rFont val="宋体"/>
        <charset val="134"/>
      </rPr>
      <t>四、金融国有资本经营预算支出</t>
    </r>
  </si>
  <si>
    <r>
      <rPr>
        <b/>
        <sz val="9"/>
        <rFont val="Times New Roman"/>
        <charset val="134"/>
      </rPr>
      <t xml:space="preserve">  </t>
    </r>
    <r>
      <rPr>
        <b/>
        <sz val="9"/>
        <rFont val="宋体"/>
        <charset val="134"/>
      </rPr>
      <t>其他国有资本经营预算收入</t>
    </r>
  </si>
  <si>
    <r>
      <rPr>
        <b/>
        <sz val="10"/>
        <rFont val="宋体"/>
        <charset val="134"/>
      </rPr>
      <t>五、其他国有资本经营预算支出</t>
    </r>
  </si>
  <si>
    <r>
      <rPr>
        <b/>
        <sz val="9"/>
        <color indexed="8"/>
        <rFont val="宋体"/>
        <charset val="134"/>
      </rPr>
      <t>收入合计</t>
    </r>
  </si>
  <si>
    <r>
      <rPr>
        <b/>
        <sz val="9"/>
        <color indexed="8"/>
        <rFont val="宋体"/>
        <charset val="134"/>
      </rPr>
      <t>支出合计</t>
    </r>
  </si>
  <si>
    <r>
      <rPr>
        <b/>
        <sz val="10"/>
        <rFont val="Times New Roman"/>
        <charset val="134"/>
      </rPr>
      <t xml:space="preserve">  </t>
    </r>
    <r>
      <rPr>
        <b/>
        <sz val="10"/>
        <rFont val="宋体"/>
        <charset val="134"/>
      </rPr>
      <t>转移性收入</t>
    </r>
  </si>
  <si>
    <r>
      <rPr>
        <b/>
        <sz val="10"/>
        <rFont val="宋体"/>
        <charset val="134"/>
      </rPr>
      <t>调出资金</t>
    </r>
  </si>
  <si>
    <r>
      <rPr>
        <b/>
        <sz val="10"/>
        <rFont val="宋体"/>
        <charset val="134"/>
      </rPr>
      <t>国有资本经营收入</t>
    </r>
  </si>
  <si>
    <r>
      <rPr>
        <b/>
        <sz val="10"/>
        <rFont val="宋体"/>
        <charset val="134"/>
      </rPr>
      <t>国有资本经营支出</t>
    </r>
  </si>
  <si>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</si>
  <si>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</si>
  <si>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</si>
  <si>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</si>
  <si>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</si>
  <si>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</si>
  <si>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</si>
  <si>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</si>
  <si>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</si>
  <si>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</si>
  <si>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</si>
  <si>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</si>
  <si>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</si>
  <si>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</si>
  <si>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</si>
  <si>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</si>
  <si>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</si>
  <si>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</si>
  <si>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</si>
  <si>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</si>
  <si>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</si>
  <si>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</si>
  <si>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</si>
  <si>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</si>
  <si>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</si>
  <si>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</si>
  <si>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</si>
  <si>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</si>
  <si>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</si>
  <si>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</si>
  <si>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</si>
  <si>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</si>
  <si>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</si>
  <si>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</si>
  <si>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</si>
  <si>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</si>
  <si>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</si>
  <si>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</si>
  <si>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</si>
  <si>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</si>
  <si>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</si>
  <si>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</si>
  <si>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</si>
  <si>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</si>
  <si>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</si>
  <si>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</si>
  <si>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</si>
  <si>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</si>
  <si>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</si>
  <si>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</si>
  <si>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</si>
  <si>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</si>
  <si>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</si>
  <si>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</si>
  <si>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</si>
  <si>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</si>
  <si>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</si>
  <si>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</si>
  <si>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</si>
  <si>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</si>
  <si>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</si>
  <si>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</si>
  <si>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</si>
  <si>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</si>
  <si>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</si>
  <si>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</si>
  <si>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</si>
  <si>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</si>
  <si>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</si>
  <si>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</si>
  <si>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</si>
  <si>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</si>
  <si>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</si>
  <si>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</si>
  <si>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</si>
  <si>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r>
      <rPr>
        <b/>
        <sz val="16"/>
        <color rgb="FF000000"/>
        <rFont val="Times New Roman"/>
        <charset val="134"/>
      </rPr>
      <t>2021</t>
    </r>
    <r>
      <rPr>
        <b/>
        <sz val="16"/>
        <color rgb="FF000000"/>
        <rFont val="宋体"/>
        <charset val="134"/>
      </rPr>
      <t>年仁和区本级国有资本经营预算收支平衡决算表</t>
    </r>
  </si>
  <si>
    <r>
      <rPr>
        <b/>
        <sz val="18"/>
        <color theme="1"/>
        <rFont val="Times New Roman"/>
        <charset val="134"/>
      </rPr>
      <t>2021</t>
    </r>
    <r>
      <rPr>
        <b/>
        <sz val="18"/>
        <color theme="1"/>
        <rFont val="方正书宋_GBK"/>
        <charset val="134"/>
      </rPr>
      <t>年仁和区对下国有资本经营预算转移支付补助决算表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</si>
  <si>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</si>
  <si>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</si>
  <si>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</si>
  <si>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</si>
  <si>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</si>
  <si>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说明：本表无数据</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</si>
  <si>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</si>
  <si>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</si>
  <si>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</si>
  <si>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</si>
  <si>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</si>
  <si>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</si>
  <si>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</si>
  <si>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</si>
  <si>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</si>
  <si>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</si>
  <si>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</si>
  <si>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上级补助收入</t>
  </si>
  <si>
    <t>收入合计</t>
  </si>
  <si>
    <t>说明：仁和区无社保基金预算</t>
  </si>
  <si>
    <t>社会保险待遇支出</t>
  </si>
  <si>
    <t>其他支出</t>
  </si>
  <si>
    <t>转移支出</t>
  </si>
  <si>
    <t>上解上级支出</t>
  </si>
  <si>
    <t>支出合计</t>
  </si>
  <si>
    <r>
      <rPr>
        <b/>
        <sz val="16"/>
        <color theme="1"/>
        <rFont val="Times New Roman"/>
        <charset val="134"/>
      </rPr>
      <t>2021</t>
    </r>
    <r>
      <rPr>
        <b/>
        <sz val="16"/>
        <color theme="1"/>
        <rFont val="宋体"/>
        <charset val="134"/>
      </rPr>
      <t>年仁和区社会保险基金收支决算平衡表</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</si>
  <si>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</si>
  <si>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</si>
  <si>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</si>
  <si>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</si>
  <si>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</si>
  <si>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</si>
  <si>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</si>
  <si>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</si>
  <si>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</si>
  <si>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</si>
  <si>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</si>
  <si>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</si>
  <si>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</si>
  <si>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</si>
  <si>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</si>
  <si>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</si>
  <si>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</si>
  <si>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</si>
  <si>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r>
      <rPr>
        <b/>
        <sz val="18"/>
        <rFont val="Times New Roman"/>
        <charset val="134"/>
      </rPr>
      <t>2021</t>
    </r>
    <r>
      <rPr>
        <b/>
        <sz val="18"/>
        <rFont val="宋体"/>
        <charset val="134"/>
      </rPr>
      <t>年仁和区地方政府一般债务余额情况表</t>
    </r>
  </si>
  <si>
    <r>
      <rPr>
        <b/>
        <sz val="12"/>
        <color theme="1"/>
        <rFont val="宋体"/>
        <charset val="134"/>
      </rPr>
      <t>项</t>
    </r>
    <r>
      <rPr>
        <b/>
        <sz val="12"/>
        <color theme="1"/>
        <rFont val="Times New Roman"/>
        <charset val="134"/>
      </rPr>
      <t xml:space="preserve">        </t>
    </r>
    <r>
      <rPr>
        <b/>
        <sz val="12"/>
        <color theme="1"/>
        <rFont val="宋体"/>
        <charset val="134"/>
      </rPr>
      <t>目</t>
    </r>
  </si>
  <si>
    <r>
      <rPr>
        <b/>
        <sz val="12"/>
        <color theme="1"/>
        <rFont val="宋体"/>
        <charset val="134"/>
      </rPr>
      <t>金</t>
    </r>
    <r>
      <rPr>
        <b/>
        <sz val="12"/>
        <color theme="1"/>
        <rFont val="Times New Roman"/>
        <charset val="134"/>
      </rPr>
      <t xml:space="preserve">    </t>
    </r>
    <r>
      <rPr>
        <b/>
        <sz val="12"/>
        <color theme="1"/>
        <rFont val="宋体"/>
        <charset val="134"/>
      </rPr>
      <t>额</t>
    </r>
  </si>
  <si>
    <r>
      <rPr>
        <b/>
        <sz val="12"/>
        <color theme="1"/>
        <rFont val="宋体"/>
        <charset val="134"/>
      </rPr>
      <t>一、</t>
    </r>
    <r>
      <rPr>
        <b/>
        <sz val="12"/>
        <color theme="1"/>
        <rFont val="Times New Roman"/>
        <charset val="134"/>
      </rPr>
      <t>2020</t>
    </r>
    <r>
      <rPr>
        <b/>
        <sz val="12"/>
        <color theme="1"/>
        <rFont val="宋体"/>
        <charset val="134"/>
      </rPr>
      <t>年末地方政府一般债务余额</t>
    </r>
  </si>
  <si>
    <r>
      <rPr>
        <b/>
        <sz val="12"/>
        <color theme="1"/>
        <rFont val="宋体"/>
        <charset val="134"/>
      </rPr>
      <t>二、</t>
    </r>
    <r>
      <rPr>
        <b/>
        <sz val="12"/>
        <color theme="1"/>
        <rFont val="Times New Roman"/>
        <charset val="134"/>
      </rPr>
      <t>2021</t>
    </r>
    <r>
      <rPr>
        <b/>
        <sz val="12"/>
        <color theme="1"/>
        <rFont val="宋体"/>
        <charset val="134"/>
      </rPr>
      <t>年地方政府一般债务举借额</t>
    </r>
  </si>
  <si>
    <r>
      <rPr>
        <b/>
        <sz val="12"/>
        <color theme="1"/>
        <rFont val="宋体"/>
        <charset val="134"/>
      </rPr>
      <t>三、</t>
    </r>
    <r>
      <rPr>
        <b/>
        <sz val="12"/>
        <color theme="1"/>
        <rFont val="Times New Roman"/>
        <charset val="134"/>
      </rPr>
      <t>2021</t>
    </r>
    <r>
      <rPr>
        <b/>
        <sz val="12"/>
        <color theme="1"/>
        <rFont val="宋体"/>
        <charset val="134"/>
      </rPr>
      <t>年地方政府一般债务偿还减少额</t>
    </r>
  </si>
  <si>
    <r>
      <rPr>
        <sz val="12"/>
        <color theme="1"/>
        <rFont val="Times New Roman"/>
        <charset val="134"/>
      </rPr>
      <t xml:space="preserve">    </t>
    </r>
    <r>
      <rPr>
        <sz val="12"/>
        <color theme="1"/>
        <rFont val="宋体"/>
        <charset val="134"/>
      </rPr>
      <t>其中：一般公共预算安排还本额</t>
    </r>
  </si>
  <si>
    <r>
      <rPr>
        <b/>
        <sz val="12"/>
        <color theme="1"/>
        <rFont val="宋体"/>
        <charset val="134"/>
      </rPr>
      <t>四、</t>
    </r>
    <r>
      <rPr>
        <b/>
        <sz val="12"/>
        <color theme="1"/>
        <rFont val="Times New Roman"/>
        <charset val="134"/>
      </rPr>
      <t>2021</t>
    </r>
    <r>
      <rPr>
        <b/>
        <sz val="12"/>
        <color theme="1"/>
        <rFont val="宋体"/>
        <charset val="134"/>
      </rPr>
      <t>年末地方政府一般债务余额</t>
    </r>
  </si>
  <si>
    <r>
      <rPr>
        <sz val="12"/>
        <color indexed="8"/>
        <rFont val="宋体"/>
        <charset val="134"/>
      </rPr>
      <t>注：本表反映举借额和偿还额均包含置换债券、再融资债券。</t>
    </r>
  </si>
  <si>
    <r>
      <rPr>
        <b/>
        <sz val="18"/>
        <rFont val="Times New Roman"/>
        <charset val="134"/>
      </rPr>
      <t>2021</t>
    </r>
    <r>
      <rPr>
        <b/>
        <sz val="18"/>
        <rFont val="宋体"/>
        <charset val="134"/>
      </rPr>
      <t>年仁和区地方政府专项债务余额情况表</t>
    </r>
  </si>
  <si>
    <r>
      <rPr>
        <b/>
        <sz val="12"/>
        <color theme="1"/>
        <rFont val="宋体"/>
        <charset val="134"/>
      </rPr>
      <t>一、</t>
    </r>
    <r>
      <rPr>
        <b/>
        <sz val="12"/>
        <color theme="1"/>
        <rFont val="Times New Roman"/>
        <charset val="134"/>
      </rPr>
      <t>2020</t>
    </r>
    <r>
      <rPr>
        <b/>
        <sz val="12"/>
        <color theme="1"/>
        <rFont val="宋体"/>
        <charset val="134"/>
      </rPr>
      <t>年末地方政府专项债务余额</t>
    </r>
  </si>
  <si>
    <r>
      <rPr>
        <b/>
        <sz val="12"/>
        <color theme="1"/>
        <rFont val="宋体"/>
        <charset val="134"/>
      </rPr>
      <t>二、</t>
    </r>
    <r>
      <rPr>
        <b/>
        <sz val="12"/>
        <color theme="1"/>
        <rFont val="Times New Roman"/>
        <charset val="134"/>
      </rPr>
      <t>2021</t>
    </r>
    <r>
      <rPr>
        <b/>
        <sz val="12"/>
        <color theme="1"/>
        <rFont val="宋体"/>
        <charset val="134"/>
      </rPr>
      <t>年地方政府专项债务举借额</t>
    </r>
  </si>
  <si>
    <r>
      <rPr>
        <b/>
        <sz val="12"/>
        <color theme="1"/>
        <rFont val="宋体"/>
        <charset val="134"/>
      </rPr>
      <t>三、</t>
    </r>
    <r>
      <rPr>
        <b/>
        <sz val="12"/>
        <color theme="1"/>
        <rFont val="Times New Roman"/>
        <charset val="134"/>
      </rPr>
      <t>2021</t>
    </r>
    <r>
      <rPr>
        <b/>
        <sz val="12"/>
        <color theme="1"/>
        <rFont val="宋体"/>
        <charset val="134"/>
      </rPr>
      <t>年地方政府专项债务偿还减少额</t>
    </r>
  </si>
  <si>
    <r>
      <rPr>
        <sz val="12"/>
        <color theme="1"/>
        <rFont val="Times New Roman"/>
        <charset val="134"/>
      </rPr>
      <t xml:space="preserve">    </t>
    </r>
    <r>
      <rPr>
        <sz val="12"/>
        <color theme="1"/>
        <rFont val="宋体"/>
        <charset val="134"/>
      </rPr>
      <t>其中：政府性基金预算安排还本额</t>
    </r>
  </si>
  <si>
    <r>
      <rPr>
        <b/>
        <sz val="12"/>
        <color theme="1"/>
        <rFont val="宋体"/>
        <charset val="134"/>
      </rPr>
      <t>四、</t>
    </r>
    <r>
      <rPr>
        <b/>
        <sz val="12"/>
        <color theme="1"/>
        <rFont val="Times New Roman"/>
        <charset val="134"/>
      </rPr>
      <t>2021</t>
    </r>
    <r>
      <rPr>
        <b/>
        <sz val="12"/>
        <color theme="1"/>
        <rFont val="宋体"/>
        <charset val="134"/>
      </rPr>
      <t>年末地方政府专项债务余额</t>
    </r>
  </si>
  <si>
    <r>
      <rPr>
        <b/>
        <sz val="20"/>
        <rFont val="Times New Roman"/>
        <charset val="134"/>
      </rPr>
      <t>2021</t>
    </r>
    <r>
      <rPr>
        <b/>
        <sz val="20"/>
        <rFont val="宋体"/>
        <charset val="134"/>
      </rPr>
      <t>年仁和区地方政府性债务余额情况汇总表</t>
    </r>
  </si>
  <si>
    <r>
      <rPr>
        <b/>
        <sz val="12"/>
        <color indexed="8"/>
        <rFont val="宋体"/>
        <charset val="134"/>
      </rPr>
      <t>项</t>
    </r>
    <r>
      <rPr>
        <b/>
        <sz val="12"/>
        <color indexed="8"/>
        <rFont val="Times New Roman"/>
        <charset val="134"/>
      </rPr>
      <t xml:space="preserve">        </t>
    </r>
    <r>
      <rPr>
        <b/>
        <sz val="12"/>
        <color indexed="8"/>
        <rFont val="宋体"/>
        <charset val="134"/>
      </rPr>
      <t>目</t>
    </r>
  </si>
  <si>
    <r>
      <rPr>
        <b/>
        <sz val="12"/>
        <color indexed="8"/>
        <rFont val="宋体"/>
        <charset val="134"/>
      </rPr>
      <t>金</t>
    </r>
    <r>
      <rPr>
        <b/>
        <sz val="12"/>
        <color indexed="8"/>
        <rFont val="Times New Roman"/>
        <charset val="134"/>
      </rPr>
      <t xml:space="preserve">    </t>
    </r>
    <r>
      <rPr>
        <b/>
        <sz val="12"/>
        <color indexed="8"/>
        <rFont val="宋体"/>
        <charset val="134"/>
      </rPr>
      <t>额</t>
    </r>
  </si>
  <si>
    <r>
      <rPr>
        <b/>
        <sz val="12"/>
        <color indexed="8"/>
        <rFont val="宋体"/>
        <charset val="134"/>
      </rPr>
      <t>一、</t>
    </r>
    <r>
      <rPr>
        <b/>
        <sz val="12"/>
        <color indexed="8"/>
        <rFont val="Times New Roman"/>
        <charset val="134"/>
      </rPr>
      <t>2020</t>
    </r>
    <r>
      <rPr>
        <b/>
        <sz val="12"/>
        <color indexed="8"/>
        <rFont val="宋体"/>
        <charset val="134"/>
      </rPr>
      <t>年末地方政府债务余额</t>
    </r>
  </si>
  <si>
    <t>二、2021年地方政府债务举借额</t>
  </si>
  <si>
    <t>三、2021年地方政府债务偿还减少额</t>
  </si>
  <si>
    <r>
      <rPr>
        <sz val="12"/>
        <color indexed="8"/>
        <rFont val="Times New Roman"/>
        <charset val="134"/>
      </rPr>
      <t xml:space="preserve">    </t>
    </r>
    <r>
      <rPr>
        <sz val="12"/>
        <color indexed="8"/>
        <rFont val="宋体"/>
        <charset val="134"/>
      </rPr>
      <t>其中：一般公共预算和政府性基金预算安排还本额</t>
    </r>
  </si>
  <si>
    <t>四、2021年末地方政府债务余额</t>
  </si>
  <si>
    <r>
      <rPr>
        <b/>
        <sz val="18"/>
        <rFont val="Times New Roman"/>
        <charset val="134"/>
      </rPr>
      <t>2021</t>
    </r>
    <r>
      <rPr>
        <b/>
        <sz val="18"/>
        <rFont val="宋体"/>
        <charset val="134"/>
      </rPr>
      <t>年地方政府债务分地区情况汇总表</t>
    </r>
  </si>
  <si>
    <t xml:space="preserve">                                                          </t>
  </si>
  <si>
    <r>
      <rPr>
        <b/>
        <sz val="12"/>
        <color theme="1"/>
        <rFont val="宋体"/>
        <charset val="134"/>
      </rPr>
      <t>地</t>
    </r>
    <r>
      <rPr>
        <b/>
        <sz val="12"/>
        <color theme="1"/>
        <rFont val="Times New Roman"/>
        <charset val="134"/>
      </rPr>
      <t xml:space="preserve"> </t>
    </r>
    <r>
      <rPr>
        <b/>
        <sz val="12"/>
        <color indexed="8"/>
        <rFont val="Times New Roman"/>
        <charset val="134"/>
      </rPr>
      <t xml:space="preserve">       </t>
    </r>
    <r>
      <rPr>
        <b/>
        <sz val="12"/>
        <color indexed="8"/>
        <rFont val="宋体"/>
        <charset val="134"/>
      </rPr>
      <t>区</t>
    </r>
  </si>
  <si>
    <r>
      <rPr>
        <b/>
        <sz val="12"/>
        <color theme="1"/>
        <rFont val="宋体"/>
        <charset val="134"/>
      </rPr>
      <t>债务限额</t>
    </r>
  </si>
  <si>
    <r>
      <rPr>
        <b/>
        <sz val="12"/>
        <color theme="1"/>
        <rFont val="宋体"/>
        <charset val="134"/>
      </rPr>
      <t>债务余额</t>
    </r>
  </si>
  <si>
    <r>
      <rPr>
        <b/>
        <sz val="12"/>
        <color indexed="8"/>
        <rFont val="Times New Roman"/>
        <charset val="134"/>
      </rPr>
      <t xml:space="preserve">          </t>
    </r>
    <r>
      <rPr>
        <b/>
        <sz val="12"/>
        <color indexed="8"/>
        <rFont val="宋体"/>
        <charset val="134"/>
      </rPr>
      <t>仁和区</t>
    </r>
  </si>
  <si>
    <r>
      <rPr>
        <sz val="12"/>
        <color indexed="8"/>
        <rFont val="宋体"/>
        <charset val="134"/>
      </rPr>
      <t>其中：一般债券</t>
    </r>
  </si>
  <si>
    <r>
      <rPr>
        <sz val="12"/>
        <color indexed="8"/>
        <rFont val="Times New Roman"/>
        <charset val="134"/>
      </rPr>
      <t xml:space="preserve">     </t>
    </r>
    <r>
      <rPr>
        <sz val="12"/>
        <color indexed="8"/>
        <rFont val="宋体"/>
        <charset val="134"/>
      </rPr>
      <t>专项债券</t>
    </r>
  </si>
  <si>
    <r>
      <rPr>
        <b/>
        <sz val="11"/>
        <color theme="1"/>
        <rFont val="宋体"/>
        <charset val="134"/>
      </rPr>
      <t>地</t>
    </r>
    <r>
      <rPr>
        <b/>
        <sz val="11"/>
        <color theme="1"/>
        <rFont val="Times New Roman"/>
        <charset val="134"/>
      </rPr>
      <t xml:space="preserve">    </t>
    </r>
    <r>
      <rPr>
        <b/>
        <sz val="11"/>
        <color theme="1"/>
        <rFont val="宋体"/>
        <charset val="134"/>
      </rPr>
      <t>区</t>
    </r>
  </si>
  <si>
    <r>
      <rPr>
        <b/>
        <sz val="11"/>
        <color theme="1"/>
        <rFont val="Times New Roman"/>
        <charset val="134"/>
      </rPr>
      <t>2020</t>
    </r>
    <r>
      <rPr>
        <b/>
        <sz val="11"/>
        <color theme="1"/>
        <rFont val="宋体"/>
        <charset val="134"/>
      </rPr>
      <t>年
年末余额</t>
    </r>
  </si>
  <si>
    <r>
      <rPr>
        <b/>
        <sz val="11"/>
        <color theme="1"/>
        <rFont val="Times New Roman"/>
        <charset val="134"/>
      </rPr>
      <t>2021</t>
    </r>
    <r>
      <rPr>
        <b/>
        <sz val="11"/>
        <color theme="1"/>
        <rFont val="宋体"/>
        <charset val="134"/>
      </rPr>
      <t>年
举借情况</t>
    </r>
  </si>
  <si>
    <r>
      <rPr>
        <b/>
        <sz val="11"/>
        <color theme="1"/>
        <rFont val="Times New Roman"/>
        <charset val="134"/>
      </rPr>
      <t>2021</t>
    </r>
    <r>
      <rPr>
        <b/>
        <sz val="11"/>
        <color theme="1"/>
        <rFont val="宋体"/>
        <charset val="134"/>
      </rPr>
      <t>年
或有债务转化</t>
    </r>
  </si>
  <si>
    <r>
      <rPr>
        <b/>
        <sz val="11"/>
        <color theme="1"/>
        <rFont val="Times New Roman"/>
        <charset val="134"/>
      </rPr>
      <t>2021</t>
    </r>
    <r>
      <rPr>
        <b/>
        <sz val="11"/>
        <color theme="1"/>
        <rFont val="宋体"/>
        <charset val="134"/>
      </rPr>
      <t>年
当年偿还</t>
    </r>
  </si>
  <si>
    <r>
      <rPr>
        <b/>
        <sz val="11"/>
        <color theme="1"/>
        <rFont val="Times New Roman"/>
        <charset val="134"/>
      </rPr>
      <t>2021</t>
    </r>
    <r>
      <rPr>
        <b/>
        <sz val="11"/>
        <color theme="1"/>
        <rFont val="宋体"/>
        <charset val="134"/>
      </rPr>
      <t>年
年末余额</t>
    </r>
  </si>
  <si>
    <r>
      <rPr>
        <sz val="11"/>
        <color theme="1"/>
        <rFont val="宋体"/>
        <charset val="134"/>
      </rPr>
      <t>仁和区</t>
    </r>
  </si>
  <si>
    <r>
      <rPr>
        <b/>
        <sz val="11"/>
        <color theme="1"/>
        <rFont val="宋体"/>
        <charset val="134"/>
      </rPr>
      <t>合</t>
    </r>
    <r>
      <rPr>
        <b/>
        <sz val="11"/>
        <color theme="1"/>
        <rFont val="Times New Roman"/>
        <charset val="134"/>
      </rPr>
      <t xml:space="preserve">    </t>
    </r>
    <r>
      <rPr>
        <b/>
        <sz val="11"/>
        <color theme="1"/>
        <rFont val="宋体"/>
        <charset val="134"/>
      </rPr>
      <t>计</t>
    </r>
  </si>
  <si>
    <r>
      <rPr>
        <sz val="12"/>
        <color theme="1"/>
        <rFont val="宋体"/>
        <charset val="134"/>
      </rPr>
      <t>说明：本表反映的举借额和偿还额均包含再融资债券</t>
    </r>
  </si>
  <si>
    <t>地区</t>
  </si>
  <si>
    <t>债券发行</t>
  </si>
  <si>
    <t>还本付息</t>
  </si>
  <si>
    <r>
      <rPr>
        <sz val="12"/>
        <color rgb="FF000000"/>
        <rFont val="宋体"/>
        <charset val="134"/>
      </rPr>
      <t>仁和区</t>
    </r>
  </si>
  <si>
    <r>
      <rPr>
        <sz val="11"/>
        <color theme="1"/>
        <rFont val="宋体"/>
        <charset val="134"/>
      </rPr>
      <t>其中：新增债券</t>
    </r>
    <r>
      <rPr>
        <sz val="11"/>
        <color theme="1"/>
        <rFont val="Times New Roman"/>
        <charset val="134"/>
      </rPr>
      <t xml:space="preserve"> 27580</t>
    </r>
    <r>
      <rPr>
        <sz val="11"/>
        <color theme="1"/>
        <rFont val="宋体"/>
        <charset val="134"/>
      </rPr>
      <t>亿元，再融资债券</t>
    </r>
    <r>
      <rPr>
        <sz val="11"/>
        <color theme="1"/>
        <rFont val="Times New Roman"/>
        <charset val="134"/>
      </rPr>
      <t xml:space="preserve"> 27469</t>
    </r>
    <r>
      <rPr>
        <sz val="11"/>
        <color theme="1"/>
        <rFont val="宋体"/>
        <charset val="134"/>
      </rPr>
      <t>亿元</t>
    </r>
  </si>
  <si>
    <r>
      <rPr>
        <sz val="11"/>
        <color theme="1"/>
        <rFont val="Times New Roman"/>
        <charset val="134"/>
      </rPr>
      <t xml:space="preserve">     </t>
    </r>
    <r>
      <rPr>
        <sz val="11"/>
        <color theme="1"/>
        <rFont val="宋体"/>
        <charset val="134"/>
      </rPr>
      <t>其中：债务还本</t>
    </r>
    <r>
      <rPr>
        <sz val="11"/>
        <color theme="1"/>
        <rFont val="Times New Roman"/>
        <charset val="134"/>
      </rPr>
      <t xml:space="preserve"> 41279</t>
    </r>
    <r>
      <rPr>
        <sz val="11"/>
        <color theme="1"/>
        <rFont val="宋体"/>
        <charset val="134"/>
      </rPr>
      <t>亿元，付息</t>
    </r>
    <r>
      <rPr>
        <sz val="11"/>
        <color theme="1"/>
        <rFont val="Times New Roman"/>
        <charset val="134"/>
      </rPr>
      <t xml:space="preserve"> 13251</t>
    </r>
    <r>
      <rPr>
        <sz val="11"/>
        <color theme="1"/>
        <rFont val="宋体"/>
        <charset val="134"/>
      </rPr>
      <t>亿元</t>
    </r>
  </si>
  <si>
    <r>
      <rPr>
        <sz val="10"/>
        <color theme="1"/>
        <rFont val="宋体"/>
        <charset val="134"/>
      </rPr>
      <t>单位：万元</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</si>
  <si>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</si>
  <si>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2021</t>
    </r>
    <r>
      <rPr>
        <b/>
        <sz val="11"/>
        <color theme="1"/>
        <rFont val="宋体"/>
        <charset val="134"/>
      </rPr>
      <t>年</t>
    </r>
  </si>
  <si>
    <r>
      <rPr>
        <b/>
        <sz val="11"/>
        <color theme="1"/>
        <rFont val="Times New Roman"/>
        <charset val="134"/>
      </rPr>
      <t>2022</t>
    </r>
    <r>
      <rPr>
        <b/>
        <sz val="11"/>
        <color theme="1"/>
        <rFont val="宋体"/>
        <charset val="134"/>
      </rPr>
      <t>年</t>
    </r>
  </si>
  <si>
    <r>
      <rPr>
        <b/>
        <sz val="11"/>
        <color theme="1"/>
        <rFont val="Times New Roman"/>
        <charset val="134"/>
      </rPr>
      <t>2023</t>
    </r>
    <r>
      <rPr>
        <b/>
        <sz val="11"/>
        <color theme="1"/>
        <rFont val="宋体"/>
        <charset val="134"/>
      </rPr>
      <t>年</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</si>
  <si>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</si>
  <si>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</si>
  <si>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</si>
  <si>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</si>
  <si>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2028</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</si>
  <si>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</si>
  <si>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</si>
  <si>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sz val="10"/>
        <color theme="1"/>
        <rFont val="宋体"/>
        <charset val="134"/>
      </rPr>
      <t>仁和区</t>
    </r>
  </si>
  <si>
    <r>
      <rPr>
        <b/>
        <sz val="10"/>
        <color theme="1"/>
        <rFont val="宋体"/>
        <charset val="134"/>
      </rPr>
      <t>合</t>
    </r>
    <r>
      <rPr>
        <b/>
        <sz val="10"/>
        <color theme="1"/>
        <rFont val="Times New Roman"/>
        <charset val="134"/>
      </rPr>
      <t xml:space="preserve"> </t>
    </r>
    <r>
      <rPr>
        <b/>
        <sz val="10"/>
        <color theme="1"/>
        <rFont val="宋体"/>
        <charset val="134"/>
      </rPr>
      <t>计</t>
    </r>
  </si>
  <si>
    <t>项    目</t>
  </si>
  <si>
    <t>本地区</t>
  </si>
  <si>
    <t>本级</t>
  </si>
  <si>
    <t>一、2020年末地方政府债务余额</t>
  </si>
  <si>
    <t xml:space="preserve">    其中： 一般债务</t>
  </si>
  <si>
    <t xml:space="preserve">           专项债务</t>
  </si>
  <si>
    <t>二、2020年地方政府债务限额</t>
  </si>
  <si>
    <t>三、2021年地方政府债券发行决算数</t>
  </si>
  <si>
    <t xml:space="preserve">     新增一般债券发行额</t>
  </si>
  <si>
    <t xml:space="preserve">     再融资一般债券发行额</t>
  </si>
  <si>
    <t xml:space="preserve">     新增专项债券发行额</t>
  </si>
  <si>
    <t xml:space="preserve">     再融资专项债券发行额</t>
  </si>
  <si>
    <t>四、2021年地方政府债务还本支出决算数</t>
  </si>
  <si>
    <t xml:space="preserve">    其中： 一般债务还本支出</t>
  </si>
  <si>
    <t xml:space="preserve">           专项债务还本支出</t>
  </si>
  <si>
    <t>五、2021年地方政府债务付息支出决算数</t>
  </si>
  <si>
    <t xml:space="preserve">    其中： 一般债务付息支出</t>
  </si>
  <si>
    <t xml:space="preserve">           专项债务付息支出</t>
  </si>
  <si>
    <t>六、2021年末地方政府债务余额决算数</t>
  </si>
  <si>
    <t>七、2021年地方政府债务限额</t>
  </si>
  <si>
    <t>八、2021年地方政府债务年限（年）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</si>
  <si>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</si>
  <si>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</si>
  <si>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</si>
  <si>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2021年仁和区地方政府债券发行情况表</t>
  </si>
  <si>
    <t>单位：亿元</t>
  </si>
  <si>
    <t>新增债券发行情况</t>
  </si>
  <si>
    <t>再融资债券发行情况</t>
  </si>
  <si>
    <t>一般债券</t>
  </si>
  <si>
    <t>专项债券</t>
  </si>
  <si>
    <t>公式</t>
  </si>
  <si>
    <t>A=B+C</t>
  </si>
  <si>
    <t>B</t>
  </si>
  <si>
    <t>C</t>
  </si>
  <si>
    <t>D=E+F</t>
  </si>
  <si>
    <t>E</t>
  </si>
  <si>
    <t>F</t>
  </si>
  <si>
    <t>仁和区</t>
  </si>
  <si>
    <t>项目</t>
  </si>
  <si>
    <r>
      <rPr>
        <b/>
        <sz val="11"/>
        <rFont val="宋体"/>
        <charset val="134"/>
      </rPr>
      <t>本级</t>
    </r>
  </si>
  <si>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</si>
  <si>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</si>
  <si>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</si>
  <si>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</si>
  <si>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</si>
  <si>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</si>
  <si>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</si>
  <si>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</si>
  <si>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仁和区2021年地方政府债券使用情况表</t>
  </si>
  <si>
    <t>区划名称</t>
  </si>
  <si>
    <t>项目名称</t>
  </si>
  <si>
    <t>项目领域</t>
  </si>
  <si>
    <t>项目主管部门</t>
  </si>
  <si>
    <t>项目实施单位</t>
  </si>
  <si>
    <t>债券性质</t>
  </si>
  <si>
    <t>发行金额</t>
  </si>
  <si>
    <t>发行时间
（年/月）</t>
  </si>
  <si>
    <t>攀枝花市仁和区联通街周边老旧小区改造项目</t>
  </si>
  <si>
    <t>老旧小区改造</t>
  </si>
  <si>
    <t>攀枝花市仁和区住房和城乡建设局</t>
  </si>
  <si>
    <t>2021</t>
  </si>
  <si>
    <t>攀枝花市仁和区巴斯箐老旧小区改造项目</t>
  </si>
  <si>
    <t>攀枝花市仁和区南山循环经济发展区基础设施建设</t>
  </si>
  <si>
    <t>经济发展区基础设施</t>
  </si>
  <si>
    <t>攀枝花仁和区南山循环经济发展管理委员会</t>
  </si>
  <si>
    <t>攀枝花市仁和区南山循环经济发展区标准化厂房建设项目</t>
  </si>
  <si>
    <t>标准化厂房建设</t>
  </si>
  <si>
    <t>仁和区电子信息产业园</t>
  </si>
  <si>
    <t>电子信息产业园</t>
  </si>
  <si>
    <t>攀枝花仁和区经济信息化和科学技术局</t>
  </si>
  <si>
    <t>消防车购置项目</t>
  </si>
  <si>
    <t xml:space="preserve">攀枝花市仁和区应急管理局 </t>
  </si>
  <si>
    <t>攀枝花市仁和区消防救援大队</t>
  </si>
  <si>
    <t>仁和区乡村振兴示范园建设项目</t>
  </si>
  <si>
    <t>乡村振兴</t>
  </si>
  <si>
    <t>攀枝花市仁和区农业农村局</t>
  </si>
  <si>
    <t>两座水库大坝安全监测项目</t>
  </si>
  <si>
    <t>水库监测</t>
  </si>
  <si>
    <t>攀枝花市仁和区河湖运行调度中心</t>
  </si>
  <si>
    <t>应急管理信息化及指挥场所建设</t>
  </si>
  <si>
    <t>应急管理建设</t>
  </si>
  <si>
    <t>攀枝花市仁和区应急管理局</t>
  </si>
  <si>
    <t>*</t>
  </si>
</sst>
</file>

<file path=xl/styles.xml><?xml version="1.0" encoding="utf-8"?>
<styleSheet xmlns="http://schemas.openxmlformats.org/spreadsheetml/2006/main">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Red]\(0.0\)"/>
    <numFmt numFmtId="178" formatCode="\¥#,##0;\¥\-#,##0"/>
    <numFmt numFmtId="179" formatCode="#,##0.00_ "/>
    <numFmt numFmtId="180" formatCode="_-* #,##0.00_-;\-* #,##0.00_-;_-* &quot;-&quot;??_-;_-@_-"/>
    <numFmt numFmtId="181" formatCode="0_ "/>
    <numFmt numFmtId="182" formatCode="_-* #,##0_-;\-* #,##0_-;_-* &quot;-&quot;_-;_-@_-"/>
    <numFmt numFmtId="183" formatCode="_(* #,##0_);_(* \(#,##0\);_(* &quot;-&quot;_);_(@_)"/>
    <numFmt numFmtId="184" formatCode="#,##0_ "/>
    <numFmt numFmtId="185" formatCode="_ * #,##0_ ;_ * \-#,##0_ ;_ * &quot;-&quot;??_ ;_ @_ "/>
    <numFmt numFmtId="186" formatCode="yyyy&quot;年&quot;m&quot;月&quot;;@"/>
    <numFmt numFmtId="187" formatCode="0.0000"/>
    <numFmt numFmtId="188" formatCode="0_);[Red]\(0\)"/>
    <numFmt numFmtId="189" formatCode="* #,##0.0;* \-#,##0.0;* &quot;-&quot;??;@"/>
    <numFmt numFmtId="190" formatCode="0.00_ "/>
    <numFmt numFmtId="191" formatCode="0.00_);[Red]\(0.00\)"/>
  </numFmts>
  <fonts count="141">
    <font>
      <sz val="11"/>
      <color theme="1"/>
      <name val="宋体"/>
      <charset val="134"/>
      <scheme val="minor"/>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1"/>
      <name val="宋体"/>
      <charset val="134"/>
    </font>
    <font>
      <sz val="11"/>
      <color indexed="8"/>
      <name val="宋体"/>
      <charset val="134"/>
    </font>
    <font>
      <sz val="12"/>
      <name val="宋体"/>
      <charset val="134"/>
    </font>
    <font>
      <sz val="9"/>
      <name val="宋体"/>
      <charset val="134"/>
    </font>
    <font>
      <b/>
      <sz val="14"/>
      <color theme="1"/>
      <name val="宋体"/>
      <charset val="134"/>
      <scheme val="minor"/>
    </font>
    <font>
      <b/>
      <sz val="11"/>
      <name val="宋体"/>
      <charset val="134"/>
    </font>
    <font>
      <sz val="11"/>
      <color rgb="FF000000"/>
      <name val="宋体"/>
      <charset val="134"/>
    </font>
    <font>
      <b/>
      <sz val="15"/>
      <name val="SimSun"/>
      <charset val="134"/>
    </font>
    <font>
      <b/>
      <sz val="11"/>
      <color theme="1"/>
      <name val="宋体"/>
      <charset val="134"/>
      <scheme val="minor"/>
    </font>
    <font>
      <b/>
      <sz val="20"/>
      <color indexed="8"/>
      <name val="方正小标宋简体"/>
      <charset val="134"/>
    </font>
    <font>
      <sz val="12"/>
      <color indexed="8"/>
      <name val="宋体"/>
      <charset val="134"/>
      <scheme val="minor"/>
    </font>
    <font>
      <b/>
      <sz val="11"/>
      <color indexed="8"/>
      <name val="宋体"/>
      <charset val="134"/>
      <scheme val="minor"/>
    </font>
    <font>
      <sz val="11"/>
      <color theme="1"/>
      <name val="Times New Roman"/>
      <charset val="134"/>
    </font>
    <font>
      <b/>
      <sz val="16"/>
      <color theme="1"/>
      <name val="宋体"/>
      <charset val="134"/>
    </font>
    <font>
      <b/>
      <sz val="16"/>
      <color theme="1"/>
      <name val="Times New Roman"/>
      <charset val="134"/>
    </font>
    <font>
      <sz val="9"/>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sz val="12"/>
      <color theme="1"/>
      <name val="Times New Roman"/>
      <charset val="134"/>
    </font>
    <font>
      <b/>
      <sz val="18"/>
      <name val="Times New Roman"/>
      <charset val="134"/>
    </font>
    <font>
      <sz val="11"/>
      <color rgb="FF000000"/>
      <name val="Times New Roman"/>
      <charset val="134"/>
    </font>
    <font>
      <b/>
      <sz val="12"/>
      <color theme="1"/>
      <name val="Times New Roman"/>
      <charset val="134"/>
    </font>
    <font>
      <sz val="12"/>
      <color rgb="FF000000"/>
      <name val="Times New Roman"/>
      <charset val="134"/>
    </font>
    <font>
      <sz val="11"/>
      <color theme="1"/>
      <name val="宋体"/>
      <charset val="134"/>
    </font>
    <font>
      <b/>
      <sz val="12"/>
      <color indexed="8"/>
      <name val="Times New Roman"/>
      <charset val="134"/>
    </font>
    <font>
      <b/>
      <sz val="12"/>
      <name val="Times New Roman"/>
      <charset val="134"/>
    </font>
    <font>
      <sz val="12"/>
      <color indexed="8"/>
      <name val="Times New Roman"/>
      <charset val="134"/>
    </font>
    <font>
      <sz val="12"/>
      <name val="Times New Roman"/>
      <charset val="134"/>
    </font>
    <font>
      <b/>
      <sz val="20"/>
      <name val="Times New Roman"/>
      <charset val="134"/>
    </font>
    <font>
      <sz val="22"/>
      <color theme="1"/>
      <name val="Times New Roman"/>
      <charset val="134"/>
    </font>
    <font>
      <b/>
      <sz val="12"/>
      <color theme="1"/>
      <name val="宋体"/>
      <charset val="134"/>
      <scheme val="minor"/>
    </font>
    <font>
      <b/>
      <sz val="12"/>
      <color theme="1"/>
      <name val="宋体"/>
      <charset val="134"/>
    </font>
    <font>
      <b/>
      <sz val="12"/>
      <color theme="1"/>
      <name val="方正书宋_GBK"/>
      <charset val="134"/>
    </font>
    <font>
      <b/>
      <sz val="11"/>
      <color rgb="FFFF0000"/>
      <name val="Times New Roman"/>
      <charset val="134"/>
    </font>
    <font>
      <sz val="11"/>
      <color rgb="FF000000"/>
      <name val="宋体"/>
      <charset val="134"/>
      <scheme val="minor"/>
    </font>
    <font>
      <sz val="12"/>
      <color indexed="8"/>
      <name val="宋体"/>
      <charset val="134"/>
    </font>
    <font>
      <b/>
      <sz val="16"/>
      <name val="宋体"/>
      <charset val="134"/>
    </font>
    <font>
      <b/>
      <sz val="10"/>
      <color theme="1"/>
      <name val="宋体"/>
      <charset val="134"/>
    </font>
    <font>
      <sz val="10"/>
      <color theme="1"/>
      <name val="方正书宋_GBK"/>
      <charset val="134"/>
    </font>
    <font>
      <b/>
      <sz val="18"/>
      <color theme="1"/>
      <name val="Times New Roman"/>
      <charset val="134"/>
    </font>
    <font>
      <b/>
      <sz val="16"/>
      <color rgb="FF000000"/>
      <name val="Times New Roman"/>
      <charset val="134"/>
    </font>
    <font>
      <b/>
      <sz val="16"/>
      <color indexed="8"/>
      <name val="Times New Roman"/>
      <charset val="134"/>
    </font>
    <font>
      <sz val="10"/>
      <name val="Times New Roman"/>
      <charset val="134"/>
    </font>
    <font>
      <b/>
      <sz val="10"/>
      <name val="Times New Roman"/>
      <charset val="134"/>
    </font>
    <font>
      <b/>
      <sz val="9"/>
      <name val="Times New Roman"/>
      <charset val="134"/>
    </font>
    <font>
      <b/>
      <sz val="9"/>
      <color indexed="8"/>
      <name val="Times New Roman"/>
      <charset val="134"/>
    </font>
    <font>
      <b/>
      <sz val="10"/>
      <color indexed="8"/>
      <name val="Times New Roman"/>
      <charset val="134"/>
    </font>
    <font>
      <sz val="10"/>
      <color indexed="8"/>
      <name val="Times New Roman"/>
      <charset val="134"/>
    </font>
    <font>
      <sz val="9"/>
      <name val="Times New Roman"/>
      <charset val="134"/>
    </font>
    <font>
      <sz val="9"/>
      <color indexed="8"/>
      <name val="Times New Roman"/>
      <charset val="134"/>
    </font>
    <font>
      <sz val="18"/>
      <color indexed="8"/>
      <name val="方正小标宋简体"/>
      <charset val="134"/>
    </font>
    <font>
      <sz val="12"/>
      <color theme="1"/>
      <name val="宋体"/>
      <charset val="134"/>
      <scheme val="minor"/>
    </font>
    <font>
      <sz val="16"/>
      <color indexed="8"/>
      <name val="方正小标宋简体"/>
      <charset val="134"/>
    </font>
    <font>
      <sz val="10"/>
      <name val="宋体"/>
      <charset val="134"/>
    </font>
    <font>
      <b/>
      <sz val="20"/>
      <name val="宋体"/>
      <charset val="134"/>
    </font>
    <font>
      <b/>
      <sz val="12"/>
      <name val="宋体"/>
      <charset val="134"/>
    </font>
    <font>
      <b/>
      <sz val="12"/>
      <name val="黑体"/>
      <charset val="134"/>
    </font>
    <font>
      <b/>
      <sz val="14"/>
      <name val="宋体"/>
      <charset val="134"/>
    </font>
    <font>
      <b/>
      <sz val="14"/>
      <name val="Times New Roman"/>
      <charset val="134"/>
    </font>
    <font>
      <sz val="14"/>
      <color theme="1"/>
      <name val="Times New Roman"/>
      <charset val="134"/>
    </font>
    <font>
      <sz val="16"/>
      <color theme="1"/>
      <name val="Times New Roman"/>
      <charset val="134"/>
    </font>
    <font>
      <b/>
      <sz val="20"/>
      <color theme="1"/>
      <name val="宋体"/>
      <charset val="134"/>
      <scheme val="minor"/>
    </font>
    <font>
      <b/>
      <sz val="12"/>
      <color indexed="8"/>
      <name val="宋体"/>
      <charset val="134"/>
    </font>
    <font>
      <sz val="14"/>
      <name val="Times New Roman"/>
      <charset val="134"/>
    </font>
    <font>
      <b/>
      <sz val="18"/>
      <color rgb="FF000000"/>
      <name val="Times New Roman"/>
      <charset val="134"/>
    </font>
    <font>
      <b/>
      <sz val="18"/>
      <color indexed="8"/>
      <name val="Times New Roman"/>
      <charset val="134"/>
    </font>
    <font>
      <b/>
      <sz val="11"/>
      <color indexed="8"/>
      <name val="Times New Roman"/>
      <charset val="134"/>
    </font>
    <font>
      <sz val="11"/>
      <color indexed="8"/>
      <name val="Times New Roman"/>
      <charset val="134"/>
    </font>
    <font>
      <b/>
      <sz val="11"/>
      <name val="Times New Roman"/>
      <charset val="134"/>
    </font>
    <font>
      <sz val="11"/>
      <name val="Times New Roman"/>
      <charset val="134"/>
    </font>
    <font>
      <sz val="12"/>
      <color theme="1"/>
      <name val="宋体"/>
      <charset val="134"/>
    </font>
    <font>
      <sz val="14"/>
      <color theme="1"/>
      <name val="宋体"/>
      <charset val="134"/>
      <scheme val="minor"/>
    </font>
    <font>
      <sz val="20"/>
      <color rgb="FF000000"/>
      <name val="宋体"/>
      <charset val="134"/>
      <scheme val="minor"/>
    </font>
    <font>
      <sz val="14"/>
      <color rgb="FF000000"/>
      <name val="宋体"/>
      <charset val="134"/>
      <scheme val="minor"/>
    </font>
    <font>
      <sz val="14"/>
      <color rgb="FF333333"/>
      <name val="宋体"/>
      <charset val="134"/>
      <scheme val="minor"/>
    </font>
    <font>
      <sz val="11"/>
      <color indexed="20"/>
      <name val="宋体"/>
      <charset val="134"/>
    </font>
    <font>
      <sz val="11"/>
      <color indexed="17"/>
      <name val="宋体"/>
      <charset val="134"/>
    </font>
    <font>
      <sz val="11"/>
      <color theme="1"/>
      <name val="宋体"/>
      <charset val="0"/>
      <scheme val="minor"/>
    </font>
    <font>
      <sz val="11"/>
      <color indexed="14"/>
      <name val="宋体"/>
      <charset val="134"/>
    </font>
    <font>
      <sz val="11"/>
      <color rgb="FF3F3F76"/>
      <name val="宋体"/>
      <charset val="0"/>
      <scheme val="minor"/>
    </font>
    <font>
      <sz val="11"/>
      <color indexed="62"/>
      <name val="宋体"/>
      <charset val="134"/>
    </font>
    <font>
      <sz val="12"/>
      <color indexed="17"/>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b/>
      <sz val="11"/>
      <color indexed="52"/>
      <name val="宋体"/>
      <charset val="134"/>
    </font>
    <font>
      <sz val="11"/>
      <color indexed="9"/>
      <name val="宋体"/>
      <charset val="134"/>
    </font>
    <font>
      <sz val="11"/>
      <color indexed="6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sz val="9"/>
      <color indexed="8"/>
      <name val="宋体"/>
      <charset val="134"/>
    </font>
    <font>
      <b/>
      <sz val="18"/>
      <color theme="3"/>
      <name val="宋体"/>
      <charset val="134"/>
      <scheme val="minor"/>
    </font>
    <font>
      <i/>
      <sz val="11"/>
      <color rgb="FF7F7F7F"/>
      <name val="宋体"/>
      <charset val="0"/>
      <scheme val="minor"/>
    </font>
    <font>
      <b/>
      <sz val="11"/>
      <color indexed="8"/>
      <name val="宋体"/>
      <charset val="134"/>
    </font>
    <font>
      <b/>
      <sz val="15"/>
      <color theme="3"/>
      <name val="宋体"/>
      <charset val="134"/>
      <scheme val="minor"/>
    </font>
    <font>
      <sz val="10"/>
      <color indexed="20"/>
      <name val="Calibri"/>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0"/>
      <name val="Helv"/>
      <charset val="134"/>
    </font>
    <font>
      <sz val="12"/>
      <color indexed="20"/>
      <name val="宋体"/>
      <charset val="134"/>
    </font>
    <font>
      <sz val="11"/>
      <color indexed="16"/>
      <name val="宋体"/>
      <charset val="134"/>
    </font>
    <font>
      <sz val="11"/>
      <color indexed="52"/>
      <name val="宋体"/>
      <charset val="134"/>
    </font>
    <font>
      <i/>
      <sz val="11"/>
      <color indexed="23"/>
      <name val="宋体"/>
      <charset val="134"/>
    </font>
    <font>
      <sz val="10"/>
      <color indexed="8"/>
      <name val="Calibri"/>
      <charset val="134"/>
    </font>
    <font>
      <sz val="10"/>
      <name val="MS Sans Serif"/>
      <charset val="134"/>
    </font>
    <font>
      <b/>
      <sz val="18"/>
      <color indexed="56"/>
      <name val="宋体"/>
      <charset val="134"/>
    </font>
    <font>
      <b/>
      <sz val="13"/>
      <color indexed="56"/>
      <name val="宋体"/>
      <charset val="134"/>
    </font>
    <font>
      <b/>
      <sz val="15"/>
      <color indexed="56"/>
      <name val="宋体"/>
      <charset val="134"/>
    </font>
    <font>
      <b/>
      <sz val="11"/>
      <color indexed="63"/>
      <name val="宋体"/>
      <charset val="134"/>
    </font>
    <font>
      <sz val="11"/>
      <color indexed="10"/>
      <name val="宋体"/>
      <charset val="134"/>
    </font>
    <font>
      <sz val="10"/>
      <name val="Arial"/>
      <charset val="134"/>
    </font>
    <font>
      <b/>
      <sz val="11"/>
      <color indexed="9"/>
      <name val="宋体"/>
      <charset val="134"/>
    </font>
    <font>
      <sz val="7"/>
      <name val="Small Fonts"/>
      <charset val="134"/>
    </font>
    <font>
      <sz val="10"/>
      <color indexed="17"/>
      <name val="Calibri"/>
      <charset val="134"/>
    </font>
    <font>
      <sz val="12"/>
      <name val="Courier"/>
      <charset val="134"/>
    </font>
    <font>
      <sz val="10"/>
      <color theme="1"/>
      <name val="宋体"/>
      <charset val="134"/>
    </font>
    <font>
      <b/>
      <sz val="11"/>
      <color theme="1"/>
      <name val="宋体"/>
      <charset val="134"/>
    </font>
    <font>
      <sz val="12"/>
      <color rgb="FF000000"/>
      <name val="宋体"/>
      <charset val="134"/>
    </font>
    <font>
      <b/>
      <sz val="18"/>
      <name val="宋体"/>
      <charset val="134"/>
    </font>
    <font>
      <b/>
      <sz val="18"/>
      <color theme="1"/>
      <name val="方正书宋_GBK"/>
      <charset val="134"/>
    </font>
    <font>
      <b/>
      <sz val="16"/>
      <color rgb="FF000000"/>
      <name val="宋体"/>
      <charset val="134"/>
    </font>
    <font>
      <b/>
      <sz val="10"/>
      <name val="宋体"/>
      <charset val="134"/>
    </font>
    <font>
      <b/>
      <sz val="9"/>
      <name val="宋体"/>
      <charset val="134"/>
    </font>
    <font>
      <b/>
      <sz val="9"/>
      <color indexed="8"/>
      <name val="宋体"/>
      <charset val="134"/>
    </font>
    <font>
      <b/>
      <sz val="18"/>
      <color theme="1"/>
      <name val="宋体"/>
      <charset val="134"/>
    </font>
    <font>
      <b/>
      <sz val="18"/>
      <color rgb="FF000000"/>
      <name val="宋体"/>
      <charset val="134"/>
    </font>
  </fonts>
  <fills count="6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FF"/>
        <bgColor rgb="FF000000"/>
      </patternFill>
    </fill>
    <fill>
      <patternFill patternType="solid">
        <fgColor theme="0" tint="-0.349986266670736"/>
        <bgColor indexed="64"/>
      </patternFill>
    </fill>
    <fill>
      <patternFill patternType="mediumGray">
        <fgColor indexed="9"/>
        <bgColor theme="0"/>
      </patternFill>
    </fill>
    <fill>
      <patternFill patternType="solid">
        <fgColor indexed="22"/>
        <bgColor indexed="64"/>
      </patternFill>
    </fill>
    <fill>
      <patternFill patternType="solid">
        <fgColor theme="0" tint="-0.249977111117893"/>
        <bgColor indexed="64"/>
      </patternFill>
    </fill>
    <fill>
      <patternFill patternType="solid">
        <fgColor theme="6" tint="0.799981688894314"/>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rgb="FFFFCC99"/>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6"/>
        <bgColor indexed="64"/>
      </patternFill>
    </fill>
    <fill>
      <patternFill patternType="solid">
        <fgColor indexed="43"/>
        <bgColor indexed="64"/>
      </patternFill>
    </fill>
    <fill>
      <patternFill patternType="solid">
        <fgColor indexed="57"/>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53"/>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11"/>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5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49"/>
        <bgColor indexed="64"/>
      </patternFill>
    </fill>
    <fill>
      <patternFill patternType="solid">
        <fgColor indexed="10"/>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7"/>
        <bgColor indexed="64"/>
      </patternFill>
    </fill>
    <fill>
      <patternFill patternType="solid">
        <fgColor indexed="52"/>
        <bgColor indexed="64"/>
      </patternFill>
    </fill>
    <fill>
      <patternFill patternType="solid">
        <fgColor indexed="5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bottom style="thin">
        <color theme="4" tint="0.399975585192419"/>
      </bottom>
      <diagonal/>
    </border>
    <border>
      <left/>
      <right/>
      <top style="thin">
        <color theme="4" tint="0.399975585192419"/>
      </top>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2609">
    <xf numFmtId="0" fontId="0" fillId="0" borderId="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83" fillId="13" borderId="0" applyNumberFormat="0" applyBorder="0" applyAlignment="0" applyProtection="0">
      <alignment vertical="center"/>
    </xf>
    <xf numFmtId="0" fontId="8" fillId="0" borderId="0"/>
    <xf numFmtId="42" fontId="0" fillId="0" borderId="0" applyFont="0" applyFill="0" applyBorder="0" applyAlignment="0" applyProtection="0">
      <alignment vertical="center"/>
    </xf>
    <xf numFmtId="0" fontId="82" fillId="11" borderId="0" applyNumberFormat="0" applyBorder="0" applyAlignment="0" applyProtection="0">
      <alignment vertical="center"/>
    </xf>
    <xf numFmtId="0" fontId="84" fillId="10" borderId="0" applyNumberFormat="0" applyBorder="0" applyAlignment="0" applyProtection="0">
      <alignment vertical="center"/>
    </xf>
    <xf numFmtId="0" fontId="85"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6" fillId="14" borderId="15"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0" fillId="0" borderId="0"/>
    <xf numFmtId="0" fontId="0" fillId="0" borderId="0"/>
    <xf numFmtId="44" fontId="0" fillId="0" borderId="0" applyFont="0" applyFill="0" applyBorder="0" applyAlignment="0" applyProtection="0">
      <alignment vertical="center"/>
    </xf>
    <xf numFmtId="0" fontId="8" fillId="0" borderId="0"/>
    <xf numFmtId="0" fontId="0" fillId="0" borderId="0">
      <alignment vertical="center"/>
    </xf>
    <xf numFmtId="0" fontId="82" fillId="11" borderId="0" applyNumberFormat="0" applyBorder="0" applyAlignment="0" applyProtection="0">
      <alignment vertical="center"/>
    </xf>
    <xf numFmtId="41" fontId="0" fillId="0" borderId="0" applyFont="0" applyFill="0" applyBorder="0" applyAlignment="0" applyProtection="0">
      <alignment vertical="center"/>
    </xf>
    <xf numFmtId="0" fontId="84" fillId="15" borderId="0" applyNumberFormat="0" applyBorder="0" applyAlignment="0" applyProtection="0">
      <alignment vertical="center"/>
    </xf>
    <xf numFmtId="0" fontId="8" fillId="0" borderId="0"/>
    <xf numFmtId="0" fontId="8" fillId="0" borderId="0"/>
    <xf numFmtId="0" fontId="87" fillId="16" borderId="16" applyNumberFormat="0" applyAlignment="0" applyProtection="0">
      <alignment vertical="center"/>
    </xf>
    <xf numFmtId="0" fontId="88" fillId="13" borderId="0" applyNumberFormat="0" applyBorder="0" applyAlignment="0" applyProtection="0">
      <alignment vertical="center"/>
    </xf>
    <xf numFmtId="0" fontId="89" fillId="17" borderId="0" applyNumberFormat="0" applyBorder="0" applyAlignment="0" applyProtection="0">
      <alignment vertical="center"/>
    </xf>
    <xf numFmtId="0" fontId="7" fillId="0" borderId="0"/>
    <xf numFmtId="43" fontId="0" fillId="0" borderId="0" applyFont="0" applyFill="0" applyBorder="0" applyAlignment="0" applyProtection="0">
      <alignment vertical="center"/>
    </xf>
    <xf numFmtId="0" fontId="90" fillId="18" borderId="0" applyNumberFormat="0" applyBorder="0" applyAlignment="0" applyProtection="0">
      <alignment vertical="center"/>
    </xf>
    <xf numFmtId="0" fontId="91" fillId="0" borderId="0" applyNumberFormat="0" applyFill="0" applyBorder="0" applyAlignment="0" applyProtection="0">
      <alignment vertical="center"/>
    </xf>
    <xf numFmtId="0" fontId="83" fillId="13" borderId="0" applyNumberFormat="0" applyBorder="0" applyAlignment="0" applyProtection="0">
      <alignment vertical="center"/>
    </xf>
    <xf numFmtId="0" fontId="8" fillId="0" borderId="0"/>
    <xf numFmtId="9" fontId="0" fillId="0" borderId="0" applyFont="0" applyFill="0" applyBorder="0" applyAlignment="0" applyProtection="0">
      <alignment vertical="center"/>
    </xf>
    <xf numFmtId="0" fontId="92" fillId="8" borderId="16" applyNumberFormat="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94" fillId="20" borderId="0" applyNumberFormat="0" applyBorder="0" applyAlignment="0" applyProtection="0">
      <alignment vertical="center"/>
    </xf>
    <xf numFmtId="0" fontId="95" fillId="0" borderId="0" applyNumberFormat="0" applyFill="0" applyBorder="0" applyAlignment="0" applyProtection="0">
      <alignment vertical="center"/>
    </xf>
    <xf numFmtId="0" fontId="82" fillId="11" borderId="0" applyNumberFormat="0" applyBorder="0" applyAlignment="0" applyProtection="0">
      <alignment vertical="center"/>
    </xf>
    <xf numFmtId="0" fontId="9" fillId="0" borderId="0"/>
    <xf numFmtId="0" fontId="93" fillId="21"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0" fillId="22" borderId="17" applyNumberFormat="0" applyFont="0" applyAlignment="0" applyProtection="0">
      <alignment vertical="center"/>
    </xf>
    <xf numFmtId="0" fontId="93" fillId="23" borderId="0" applyNumberFormat="0" applyBorder="0" applyAlignment="0" applyProtection="0">
      <alignment vertical="center"/>
    </xf>
    <xf numFmtId="0" fontId="7" fillId="0" borderId="0">
      <alignment vertical="center"/>
    </xf>
    <xf numFmtId="0" fontId="90" fillId="24" borderId="0" applyNumberFormat="0" applyBorder="0" applyAlignment="0" applyProtection="0">
      <alignment vertical="center"/>
    </xf>
    <xf numFmtId="0" fontId="82" fillId="11" borderId="0" applyNumberFormat="0" applyBorder="0" applyAlignment="0" applyProtection="0">
      <alignment vertical="center"/>
    </xf>
    <xf numFmtId="0" fontId="93" fillId="25" borderId="0" applyNumberFormat="0" applyBorder="0" applyAlignment="0" applyProtection="0">
      <alignment vertical="center"/>
    </xf>
    <xf numFmtId="0" fontId="93" fillId="2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6" fillId="0" borderId="0" applyNumberFormat="0" applyFill="0" applyBorder="0" applyAlignment="0" applyProtection="0">
      <alignment vertical="center"/>
    </xf>
    <xf numFmtId="9" fontId="7" fillId="0" borderId="0" applyFont="0" applyFill="0" applyBorder="0" applyAlignment="0" applyProtection="0">
      <alignment vertical="center"/>
    </xf>
    <xf numFmtId="0" fontId="97" fillId="0" borderId="0" applyNumberFormat="0" applyFill="0" applyBorder="0" applyAlignment="0" applyProtection="0">
      <alignment vertical="center"/>
    </xf>
    <xf numFmtId="1" fontId="98" fillId="0" borderId="0"/>
    <xf numFmtId="0" fontId="93" fillId="26" borderId="0" applyNumberFormat="0" applyBorder="0" applyAlignment="0" applyProtection="0">
      <alignment vertical="center"/>
    </xf>
    <xf numFmtId="0" fontId="99" fillId="0" borderId="0" applyNumberFormat="0" applyFill="0" applyBorder="0" applyAlignment="0" applyProtection="0">
      <alignment vertical="center"/>
    </xf>
    <xf numFmtId="0" fontId="93" fillId="27" borderId="0" applyNumberFormat="0" applyBorder="0" applyAlignment="0" applyProtection="0">
      <alignment vertical="center"/>
    </xf>
    <xf numFmtId="0" fontId="8" fillId="28" borderId="18" applyNumberFormat="0" applyFon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23" borderId="0" applyNumberFormat="0" applyBorder="0" applyAlignment="0" applyProtection="0">
      <alignment vertical="center"/>
    </xf>
    <xf numFmtId="0" fontId="100" fillId="0" borderId="0" applyNumberFormat="0" applyFill="0" applyBorder="0" applyAlignment="0" applyProtection="0">
      <alignment vertical="center"/>
    </xf>
    <xf numFmtId="0" fontId="101" fillId="0" borderId="19" applyNumberFormat="0" applyFill="0" applyAlignment="0" applyProtection="0">
      <alignment vertical="center"/>
    </xf>
    <xf numFmtId="0" fontId="102" fillId="0" borderId="20" applyNumberFormat="0" applyFill="0" applyAlignment="0" applyProtection="0">
      <alignment vertical="center"/>
    </xf>
    <xf numFmtId="0" fontId="8" fillId="0" borderId="0"/>
    <xf numFmtId="9" fontId="8" fillId="0" borderId="0" applyFont="0" applyFill="0" applyBorder="0" applyAlignment="0" applyProtection="0"/>
    <xf numFmtId="0" fontId="103" fillId="11" borderId="0" applyNumberFormat="0" applyBorder="0" applyAlignment="0" applyProtection="0">
      <alignment vertical="center"/>
    </xf>
    <xf numFmtId="0" fontId="93" fillId="23" borderId="0" applyNumberFormat="0" applyBorder="0" applyAlignment="0" applyProtection="0">
      <alignment vertical="center"/>
    </xf>
    <xf numFmtId="0" fontId="104" fillId="0" borderId="20" applyNumberFormat="0" applyFill="0" applyAlignment="0" applyProtection="0">
      <alignment vertical="center"/>
    </xf>
    <xf numFmtId="0" fontId="83" fillId="13" borderId="0" applyNumberFormat="0" applyBorder="0" applyAlignment="0" applyProtection="0">
      <alignment vertical="center"/>
    </xf>
    <xf numFmtId="0" fontId="93" fillId="27" borderId="0" applyNumberFormat="0" applyBorder="0" applyAlignment="0" applyProtection="0">
      <alignment vertical="center"/>
    </xf>
    <xf numFmtId="9" fontId="0" fillId="0" borderId="0" applyFont="0" applyFill="0" applyBorder="0" applyAlignment="0" applyProtection="0">
      <alignment vertical="center"/>
    </xf>
    <xf numFmtId="0" fontId="90" fillId="29"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93" fillId="25" borderId="0" applyNumberFormat="0" applyBorder="0" applyAlignment="0" applyProtection="0">
      <alignment vertical="center"/>
    </xf>
    <xf numFmtId="0" fontId="82" fillId="11" borderId="0" applyNumberFormat="0" applyBorder="0" applyAlignment="0" applyProtection="0">
      <alignment vertical="center"/>
    </xf>
    <xf numFmtId="0" fontId="93" fillId="23" borderId="0" applyNumberFormat="0" applyBorder="0" applyAlignment="0" applyProtection="0">
      <alignment vertical="center"/>
    </xf>
    <xf numFmtId="0" fontId="82" fillId="11" borderId="0" applyNumberFormat="0" applyBorder="0" applyAlignment="0" applyProtection="0">
      <alignment vertical="center"/>
    </xf>
    <xf numFmtId="0" fontId="96" fillId="0" borderId="21" applyNumberFormat="0" applyFill="0" applyAlignment="0" applyProtection="0">
      <alignment vertical="center"/>
    </xf>
    <xf numFmtId="9" fontId="7" fillId="0" borderId="0" applyFont="0" applyFill="0" applyBorder="0" applyAlignment="0" applyProtection="0">
      <alignment vertical="center"/>
    </xf>
    <xf numFmtId="0" fontId="83" fillId="13" borderId="0" applyNumberFormat="0" applyBorder="0" applyAlignment="0" applyProtection="0">
      <alignment vertical="center"/>
    </xf>
    <xf numFmtId="0" fontId="90" fillId="30" borderId="0" applyNumberFormat="0" applyBorder="0" applyAlignment="0" applyProtection="0">
      <alignment vertical="center"/>
    </xf>
    <xf numFmtId="0" fontId="82" fillId="11" borderId="0" applyNumberFormat="0" applyBorder="0" applyAlignment="0" applyProtection="0">
      <alignment vertical="center"/>
    </xf>
    <xf numFmtId="0" fontId="93" fillId="31" borderId="0" applyNumberFormat="0" applyBorder="0" applyAlignment="0" applyProtection="0">
      <alignment vertical="center"/>
    </xf>
    <xf numFmtId="0" fontId="105" fillId="32" borderId="22" applyNumberFormat="0" applyAlignment="0" applyProtection="0">
      <alignment vertical="center"/>
    </xf>
    <xf numFmtId="0" fontId="83" fillId="13" borderId="0" applyNumberFormat="0" applyBorder="0" applyAlignment="0" applyProtection="0">
      <alignment vertical="center"/>
    </xf>
    <xf numFmtId="0" fontId="87" fillId="16" borderId="16" applyNumberFormat="0" applyAlignment="0" applyProtection="0">
      <alignment vertical="center"/>
    </xf>
    <xf numFmtId="0" fontId="106" fillId="32" borderId="15" applyNumberFormat="0" applyAlignment="0" applyProtection="0">
      <alignment vertical="center"/>
    </xf>
    <xf numFmtId="0" fontId="92" fillId="8" borderId="16" applyNumberFormat="0" applyAlignment="0" applyProtection="0">
      <alignment vertical="center"/>
    </xf>
    <xf numFmtId="0" fontId="7" fillId="12" borderId="0" applyNumberFormat="0" applyBorder="0" applyAlignment="0" applyProtection="0">
      <alignment vertical="center"/>
    </xf>
    <xf numFmtId="0" fontId="85" fillId="11" borderId="0" applyNumberFormat="0" applyBorder="0" applyAlignment="0" applyProtection="0">
      <alignment vertical="center"/>
    </xf>
    <xf numFmtId="0" fontId="107" fillId="33" borderId="23" applyNumberFormat="0" applyAlignment="0" applyProtection="0">
      <alignment vertical="center"/>
    </xf>
    <xf numFmtId="0" fontId="84" fillId="34" borderId="0" applyNumberFormat="0" applyBorder="0" applyAlignment="0" applyProtection="0">
      <alignment vertical="center"/>
    </xf>
    <xf numFmtId="0" fontId="90" fillId="35" borderId="0" applyNumberFormat="0" applyBorder="0" applyAlignment="0" applyProtection="0">
      <alignment vertical="center"/>
    </xf>
    <xf numFmtId="0" fontId="93" fillId="27" borderId="0" applyNumberFormat="0" applyBorder="0" applyAlignment="0" applyProtection="0">
      <alignment vertical="center"/>
    </xf>
    <xf numFmtId="0" fontId="92" fillId="8" borderId="16" applyNumberFormat="0" applyAlignment="0" applyProtection="0">
      <alignment vertical="center"/>
    </xf>
    <xf numFmtId="0" fontId="82" fillId="11" borderId="0" applyNumberFormat="0" applyBorder="0" applyAlignment="0" applyProtection="0">
      <alignment vertical="center"/>
    </xf>
    <xf numFmtId="0" fontId="108" fillId="0" borderId="24" applyNumberFormat="0" applyFill="0" applyAlignment="0" applyProtection="0">
      <alignment vertical="center"/>
    </xf>
    <xf numFmtId="0" fontId="93" fillId="19" borderId="0" applyNumberFormat="0" applyBorder="0" applyAlignment="0" applyProtection="0">
      <alignment vertical="center"/>
    </xf>
    <xf numFmtId="0" fontId="83" fillId="13" borderId="0" applyNumberFormat="0" applyBorder="0" applyAlignment="0" applyProtection="0">
      <alignment vertical="center"/>
    </xf>
    <xf numFmtId="0" fontId="94" fillId="20" borderId="0" applyNumberFormat="0" applyBorder="0" applyAlignment="0" applyProtection="0">
      <alignment vertical="center"/>
    </xf>
    <xf numFmtId="0" fontId="109" fillId="0" borderId="25" applyNumberFormat="0" applyFill="0" applyAlignment="0" applyProtection="0">
      <alignment vertical="center"/>
    </xf>
    <xf numFmtId="0" fontId="110" fillId="3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11" fillId="0" borderId="26"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12" fillId="37" borderId="0" applyNumberFormat="0" applyBorder="0" applyAlignment="0" applyProtection="0">
      <alignment vertical="center"/>
    </xf>
    <xf numFmtId="0" fontId="82" fillId="11" borderId="0" applyNumberFormat="0" applyBorder="0" applyAlignment="0" applyProtection="0">
      <alignment vertical="center"/>
    </xf>
    <xf numFmtId="0" fontId="93" fillId="31" borderId="0" applyNumberFormat="0" applyBorder="0" applyAlignment="0" applyProtection="0">
      <alignment vertical="center"/>
    </xf>
    <xf numFmtId="0" fontId="83" fillId="13" borderId="0" applyNumberFormat="0" applyBorder="0" applyAlignment="0" applyProtection="0">
      <alignment vertical="center"/>
    </xf>
    <xf numFmtId="0" fontId="7" fillId="38" borderId="0" applyNumberFormat="0" applyBorder="0" applyAlignment="0" applyProtection="0">
      <alignment vertical="center"/>
    </xf>
    <xf numFmtId="0" fontId="82" fillId="11" borderId="0" applyNumberFormat="0" applyBorder="0" applyAlignment="0" applyProtection="0">
      <alignment vertical="center"/>
    </xf>
    <xf numFmtId="0" fontId="85" fillId="11" borderId="0" applyNumberFormat="0" applyBorder="0" applyAlignment="0" applyProtection="0">
      <alignment vertical="center"/>
    </xf>
    <xf numFmtId="0" fontId="84" fillId="39" borderId="0" applyNumberFormat="0" applyBorder="0" applyAlignment="0" applyProtection="0">
      <alignment vertical="center"/>
    </xf>
    <xf numFmtId="0" fontId="90" fillId="40" borderId="0" applyNumberFormat="0" applyBorder="0" applyAlignment="0" applyProtection="0">
      <alignment vertical="center"/>
    </xf>
    <xf numFmtId="0" fontId="7" fillId="12" borderId="0" applyNumberFormat="0" applyBorder="0" applyAlignment="0" applyProtection="0">
      <alignment vertical="center"/>
    </xf>
    <xf numFmtId="0" fontId="8" fillId="0" borderId="0"/>
    <xf numFmtId="0" fontId="84" fillId="41" borderId="0" applyNumberFormat="0" applyBorder="0" applyAlignment="0" applyProtection="0">
      <alignment vertical="center"/>
    </xf>
    <xf numFmtId="0" fontId="8" fillId="28" borderId="18" applyNumberFormat="0" applyFont="0" applyAlignment="0" applyProtection="0">
      <alignment vertical="center"/>
    </xf>
    <xf numFmtId="0" fontId="84" fillId="42" borderId="0" applyNumberFormat="0" applyBorder="0" applyAlignment="0" applyProtection="0">
      <alignment vertical="center"/>
    </xf>
    <xf numFmtId="0" fontId="8" fillId="0" borderId="0"/>
    <xf numFmtId="0" fontId="87" fillId="16" borderId="16" applyNumberFormat="0" applyAlignment="0" applyProtection="0">
      <alignment vertical="center"/>
    </xf>
    <xf numFmtId="0" fontId="82" fillId="11" borderId="0" applyNumberFormat="0" applyBorder="0" applyAlignment="0" applyProtection="0">
      <alignment vertical="center"/>
    </xf>
    <xf numFmtId="0" fontId="84" fillId="43" borderId="0" applyNumberFormat="0" applyBorder="0" applyAlignment="0" applyProtection="0">
      <alignment vertical="center"/>
    </xf>
    <xf numFmtId="0" fontId="8" fillId="28" borderId="18" applyNumberFormat="0" applyFont="0" applyAlignment="0" applyProtection="0">
      <alignment vertical="center"/>
    </xf>
    <xf numFmtId="0" fontId="7" fillId="44" borderId="0" applyNumberFormat="0" applyBorder="0" applyAlignment="0" applyProtection="0">
      <alignment vertical="center"/>
    </xf>
    <xf numFmtId="0" fontId="84" fillId="45"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90" fillId="46" borderId="0" applyNumberFormat="0" applyBorder="0" applyAlignment="0" applyProtection="0">
      <alignment vertical="center"/>
    </xf>
    <xf numFmtId="43" fontId="8" fillId="0" borderId="0" applyFont="0" applyFill="0" applyBorder="0" applyAlignment="0" applyProtection="0"/>
    <xf numFmtId="0" fontId="7" fillId="44" borderId="0" applyNumberFormat="0" applyBorder="0" applyAlignment="0" applyProtection="0">
      <alignment vertical="center"/>
    </xf>
    <xf numFmtId="0" fontId="90" fillId="47" borderId="0" applyNumberFormat="0" applyBorder="0" applyAlignment="0" applyProtection="0">
      <alignment vertical="center"/>
    </xf>
    <xf numFmtId="0" fontId="85" fillId="11" borderId="0" applyNumberFormat="0" applyBorder="0" applyAlignment="0" applyProtection="0">
      <alignment vertical="center"/>
    </xf>
    <xf numFmtId="0" fontId="84" fillId="48" borderId="0" applyNumberFormat="0" applyBorder="0" applyAlignment="0" applyProtection="0">
      <alignment vertical="center"/>
    </xf>
    <xf numFmtId="0" fontId="83" fillId="13" borderId="0" applyNumberFormat="0" applyBorder="0" applyAlignment="0" applyProtection="0">
      <alignment vertical="center"/>
    </xf>
    <xf numFmtId="0" fontId="84" fillId="49" borderId="0" applyNumberFormat="0" applyBorder="0" applyAlignment="0" applyProtection="0">
      <alignment vertical="center"/>
    </xf>
    <xf numFmtId="0" fontId="85" fillId="11" borderId="0" applyNumberFormat="0" applyBorder="0" applyAlignment="0" applyProtection="0">
      <alignment vertical="center"/>
    </xf>
    <xf numFmtId="0" fontId="8" fillId="0" borderId="0"/>
    <xf numFmtId="0" fontId="8" fillId="0" borderId="0"/>
    <xf numFmtId="0" fontId="87" fillId="16" borderId="16" applyNumberFormat="0" applyAlignment="0" applyProtection="0">
      <alignment vertical="center"/>
    </xf>
    <xf numFmtId="0" fontId="90" fillId="50" borderId="0" applyNumberFormat="0" applyBorder="0" applyAlignment="0" applyProtection="0">
      <alignment vertical="center"/>
    </xf>
    <xf numFmtId="0" fontId="84" fillId="5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19" borderId="0" applyNumberFormat="0" applyBorder="0" applyAlignment="0" applyProtection="0">
      <alignment vertical="center"/>
    </xf>
    <xf numFmtId="0" fontId="7" fillId="0" borderId="0">
      <alignment vertical="center"/>
    </xf>
    <xf numFmtId="0" fontId="87" fillId="16" borderId="16" applyNumberFormat="0" applyAlignment="0" applyProtection="0">
      <alignment vertical="center"/>
    </xf>
    <xf numFmtId="0" fontId="8" fillId="0" borderId="0">
      <alignment vertical="center"/>
    </xf>
    <xf numFmtId="0" fontId="93" fillId="52" borderId="0" applyNumberFormat="0" applyBorder="0" applyAlignment="0" applyProtection="0">
      <alignment vertical="center"/>
    </xf>
    <xf numFmtId="0" fontId="93" fillId="53" borderId="0" applyNumberFormat="0" applyBorder="0" applyAlignment="0" applyProtection="0">
      <alignment vertical="center"/>
    </xf>
    <xf numFmtId="0" fontId="8" fillId="0" borderId="0"/>
    <xf numFmtId="0" fontId="90" fillId="54" borderId="0" applyNumberFormat="0" applyBorder="0" applyAlignment="0" applyProtection="0">
      <alignment vertical="center"/>
    </xf>
    <xf numFmtId="0" fontId="82" fillId="11" borderId="0" applyNumberFormat="0" applyBorder="0" applyAlignment="0" applyProtection="0">
      <alignment vertical="center"/>
    </xf>
    <xf numFmtId="0" fontId="90" fillId="55" borderId="0" applyNumberFormat="0" applyBorder="0" applyAlignment="0" applyProtection="0">
      <alignment vertical="center"/>
    </xf>
    <xf numFmtId="0" fontId="7" fillId="13" borderId="0" applyNumberFormat="0" applyBorder="0" applyAlignment="0" applyProtection="0">
      <alignment vertical="center"/>
    </xf>
    <xf numFmtId="0" fontId="84" fillId="56" borderId="0" applyNumberFormat="0" applyBorder="0" applyAlignment="0" applyProtection="0">
      <alignment vertical="center"/>
    </xf>
    <xf numFmtId="0" fontId="87" fillId="16" borderId="16" applyNumberFormat="0" applyAlignment="0" applyProtection="0">
      <alignment vertical="center"/>
    </xf>
    <xf numFmtId="0" fontId="111" fillId="0" borderId="26" applyNumberFormat="0" applyFill="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4" fillId="20" borderId="0" applyNumberFormat="0" applyBorder="0" applyAlignment="0" applyProtection="0">
      <alignment vertical="center"/>
    </xf>
    <xf numFmtId="0" fontId="93" fillId="52" borderId="0" applyNumberFormat="0" applyBorder="0" applyAlignment="0" applyProtection="0">
      <alignment vertical="center"/>
    </xf>
    <xf numFmtId="0" fontId="90" fillId="57" borderId="0" applyNumberFormat="0" applyBorder="0" applyAlignment="0" applyProtection="0">
      <alignment vertical="center"/>
    </xf>
    <xf numFmtId="0" fontId="113" fillId="0" borderId="0"/>
    <xf numFmtId="0" fontId="8" fillId="0" borderId="0"/>
    <xf numFmtId="0" fontId="93" fillId="53" borderId="0" applyNumberFormat="0" applyBorder="0" applyAlignment="0" applyProtection="0">
      <alignment vertical="center"/>
    </xf>
    <xf numFmtId="0" fontId="82" fillId="11" borderId="0" applyNumberFormat="0" applyBorder="0" applyAlignment="0" applyProtection="0">
      <alignment vertical="center"/>
    </xf>
    <xf numFmtId="0" fontId="7" fillId="58"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 fillId="0" borderId="0"/>
    <xf numFmtId="0" fontId="92" fillId="8" borderId="16"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7" fillId="13" borderId="0" applyNumberFormat="0" applyBorder="0" applyAlignment="0" applyProtection="0">
      <alignment vertical="center"/>
    </xf>
    <xf numFmtId="0" fontId="8" fillId="0" borderId="0"/>
    <xf numFmtId="0" fontId="93" fillId="53" borderId="0" applyNumberFormat="0" applyBorder="0" applyAlignment="0" applyProtection="0">
      <alignment vertical="center"/>
    </xf>
    <xf numFmtId="0" fontId="7" fillId="58" borderId="0" applyNumberFormat="0" applyBorder="0" applyAlignment="0" applyProtection="0">
      <alignment vertical="center"/>
    </xf>
    <xf numFmtId="0" fontId="7"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3" borderId="0" applyNumberFormat="0" applyBorder="0" applyAlignment="0" applyProtection="0">
      <alignment vertical="center"/>
    </xf>
    <xf numFmtId="0" fontId="8" fillId="0" borderId="0"/>
    <xf numFmtId="0" fontId="93" fillId="53" borderId="0" applyNumberFormat="0" applyBorder="0" applyAlignment="0" applyProtection="0">
      <alignment vertical="center"/>
    </xf>
    <xf numFmtId="0" fontId="7" fillId="58" borderId="0" applyNumberFormat="0" applyBorder="0" applyAlignment="0" applyProtection="0">
      <alignment vertical="center"/>
    </xf>
    <xf numFmtId="0" fontId="7" fillId="3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93" fillId="53" borderId="0" applyNumberFormat="0" applyBorder="0" applyAlignment="0" applyProtection="0">
      <alignment vertical="center"/>
    </xf>
    <xf numFmtId="0" fontId="7" fillId="58" borderId="0" applyNumberFormat="0" applyBorder="0" applyAlignment="0" applyProtection="0">
      <alignment vertical="center"/>
    </xf>
    <xf numFmtId="0" fontId="9" fillId="0" borderId="0"/>
    <xf numFmtId="0" fontId="7" fillId="31" borderId="0" applyNumberFormat="0" applyBorder="0" applyAlignment="0" applyProtection="0">
      <alignment vertical="center"/>
    </xf>
    <xf numFmtId="0" fontId="8" fillId="0" borderId="0"/>
    <xf numFmtId="0" fontId="8" fillId="0" borderId="0"/>
    <xf numFmtId="0" fontId="87" fillId="16" borderId="16" applyNumberFormat="0" applyAlignment="0" applyProtection="0">
      <alignment vertical="center"/>
    </xf>
    <xf numFmtId="0" fontId="8" fillId="0" borderId="0"/>
    <xf numFmtId="0" fontId="7" fillId="3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101" fillId="0" borderId="19" applyNumberFormat="0" applyFill="0" applyAlignment="0" applyProtection="0">
      <alignment vertical="center"/>
    </xf>
    <xf numFmtId="0" fontId="7" fillId="3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7" fillId="16" borderId="16" applyNumberFormat="0" applyAlignment="0" applyProtection="0">
      <alignment vertical="center"/>
    </xf>
    <xf numFmtId="0" fontId="8" fillId="0" borderId="0"/>
    <xf numFmtId="0" fontId="8" fillId="0" borderId="0"/>
    <xf numFmtId="0" fontId="8" fillId="0" borderId="0"/>
    <xf numFmtId="0" fontId="8" fillId="0" borderId="0"/>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58" borderId="0" applyNumberFormat="0" applyBorder="0" applyAlignment="0" applyProtection="0">
      <alignment vertical="center"/>
    </xf>
    <xf numFmtId="0" fontId="82" fillId="11" borderId="0" applyNumberFormat="0" applyBorder="0" applyAlignment="0" applyProtection="0">
      <alignment vertical="center"/>
    </xf>
    <xf numFmtId="0" fontId="93" fillId="31" borderId="0" applyNumberFormat="0" applyBorder="0" applyAlignment="0" applyProtection="0">
      <alignment vertical="center"/>
    </xf>
    <xf numFmtId="0" fontId="7"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53" borderId="0" applyNumberFormat="0" applyBorder="0" applyAlignment="0" applyProtection="0">
      <alignment vertical="center"/>
    </xf>
    <xf numFmtId="0" fontId="7" fillId="11" borderId="0" applyNumberFormat="0" applyBorder="0" applyAlignment="0" applyProtection="0">
      <alignment vertical="center"/>
    </xf>
    <xf numFmtId="0" fontId="82" fillId="11" borderId="0" applyNumberFormat="0" applyBorder="0" applyAlignment="0" applyProtection="0">
      <alignment vertical="center"/>
    </xf>
    <xf numFmtId="0" fontId="93" fillId="3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5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2" fillId="8" borderId="16" applyNumberFormat="0" applyAlignment="0" applyProtection="0">
      <alignment vertical="center"/>
    </xf>
    <xf numFmtId="0" fontId="7" fillId="38" borderId="0" applyNumberFormat="0" applyBorder="0" applyAlignment="0" applyProtection="0">
      <alignment vertical="center"/>
    </xf>
    <xf numFmtId="0" fontId="93" fillId="3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1" borderId="0" applyNumberFormat="0" applyBorder="0" applyAlignment="0" applyProtection="0">
      <alignment vertical="center"/>
    </xf>
    <xf numFmtId="0" fontId="8" fillId="0" borderId="0">
      <alignment vertical="center"/>
    </xf>
    <xf numFmtId="0" fontId="0" fillId="0" borderId="0">
      <alignment vertical="center"/>
    </xf>
    <xf numFmtId="0" fontId="83" fillId="13" borderId="0" applyNumberFormat="0" applyBorder="0" applyAlignment="0" applyProtection="0">
      <alignment vertical="center"/>
    </xf>
    <xf numFmtId="0" fontId="114" fillId="11" borderId="0" applyNumberFormat="0" applyBorder="0" applyAlignment="0" applyProtection="0">
      <alignment vertical="center"/>
    </xf>
    <xf numFmtId="0" fontId="93" fillId="3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3" fillId="27" borderId="0" applyNumberFormat="0" applyBorder="0" applyAlignment="0" applyProtection="0">
      <alignment vertical="center"/>
    </xf>
    <xf numFmtId="0" fontId="93" fillId="31" borderId="0" applyNumberFormat="0" applyBorder="0" applyAlignment="0" applyProtection="0">
      <alignment vertical="center"/>
    </xf>
    <xf numFmtId="0" fontId="82" fillId="11" borderId="0" applyNumberFormat="0" applyBorder="0" applyAlignment="0" applyProtection="0">
      <alignment vertical="center"/>
    </xf>
    <xf numFmtId="0" fontId="93" fillId="3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15" fillId="11" borderId="0" applyNumberFormat="0" applyBorder="0" applyAlignment="0" applyProtection="0">
      <alignment vertical="center"/>
    </xf>
    <xf numFmtId="0" fontId="93" fillId="5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11" fillId="0" borderId="0" applyNumberFormat="0" applyFill="0" applyBorder="0" applyAlignment="0" applyProtection="0">
      <alignment vertical="center"/>
    </xf>
    <xf numFmtId="0" fontId="93" fillId="26" borderId="0" applyNumberFormat="0" applyBorder="0" applyAlignment="0" applyProtection="0">
      <alignment vertical="center"/>
    </xf>
    <xf numFmtId="0" fontId="83" fillId="13" borderId="0" applyNumberFormat="0" applyBorder="0" applyAlignment="0" applyProtection="0">
      <alignment vertical="center"/>
    </xf>
    <xf numFmtId="0" fontId="93" fillId="25" borderId="0" applyNumberFormat="0" applyBorder="0" applyAlignment="0" applyProtection="0">
      <alignment vertical="center"/>
    </xf>
    <xf numFmtId="0" fontId="116" fillId="0" borderId="27" applyNumberFormat="0" applyFill="0" applyAlignment="0" applyProtection="0">
      <alignment vertical="center"/>
    </xf>
    <xf numFmtId="0" fontId="7" fillId="13" borderId="0" applyNumberFormat="0" applyBorder="0" applyAlignment="0" applyProtection="0">
      <alignment vertical="center"/>
    </xf>
    <xf numFmtId="0" fontId="7" fillId="23" borderId="0" applyNumberFormat="0" applyBorder="0" applyAlignment="0" applyProtection="0">
      <alignment vertical="center"/>
    </xf>
    <xf numFmtId="0" fontId="117" fillId="0" borderId="0" applyNumberFormat="0" applyFill="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93" fillId="23" borderId="0" applyNumberFormat="0" applyBorder="0" applyAlignment="0" applyProtection="0">
      <alignment vertical="center"/>
    </xf>
    <xf numFmtId="0" fontId="93" fillId="3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93" fillId="23"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88" fillId="13" borderId="0" applyNumberFormat="0" applyBorder="0" applyAlignment="0" applyProtection="0">
      <alignment vertical="center"/>
    </xf>
    <xf numFmtId="0" fontId="7" fillId="12" borderId="0" applyNumberFormat="0" applyBorder="0" applyAlignment="0" applyProtection="0">
      <alignment vertical="center"/>
    </xf>
    <xf numFmtId="0" fontId="7" fillId="59"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23"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9" fontId="118" fillId="0" borderId="0" applyFont="0" applyFill="0" applyBorder="0" applyAlignment="0" applyProtection="0">
      <alignment vertical="center"/>
    </xf>
    <xf numFmtId="0" fontId="119" fillId="0" borderId="0"/>
    <xf numFmtId="0" fontId="93" fillId="31" borderId="0" applyNumberFormat="0" applyBorder="0" applyAlignment="0" applyProtection="0">
      <alignment vertical="center"/>
    </xf>
    <xf numFmtId="0" fontId="7" fillId="59" borderId="0" applyNumberFormat="0" applyBorder="0" applyAlignment="0" applyProtection="0">
      <alignment vertical="center"/>
    </xf>
    <xf numFmtId="0" fontId="87" fillId="16" borderId="16" applyNumberFormat="0" applyAlignment="0" applyProtection="0">
      <alignment vertical="center"/>
    </xf>
    <xf numFmtId="0" fontId="93" fillId="23" borderId="0" applyNumberFormat="0" applyBorder="0" applyAlignment="0" applyProtection="0">
      <alignment vertical="center"/>
    </xf>
    <xf numFmtId="0" fontId="7" fillId="59"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85" fillId="11"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8" fillId="13"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94" fillId="2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93" fillId="21" borderId="0" applyNumberFormat="0" applyBorder="0" applyAlignment="0" applyProtection="0">
      <alignment vertical="center"/>
    </xf>
    <xf numFmtId="0" fontId="7" fillId="58" borderId="0" applyNumberFormat="0" applyBorder="0" applyAlignment="0" applyProtection="0">
      <alignment vertical="center"/>
    </xf>
    <xf numFmtId="0" fontId="114" fillId="11" borderId="0" applyNumberFormat="0" applyBorder="0" applyAlignment="0" applyProtection="0">
      <alignment vertical="center"/>
    </xf>
    <xf numFmtId="0" fontId="8" fillId="28" borderId="18" applyNumberFormat="0" applyFont="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58"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 fillId="28" borderId="18" applyNumberFormat="0" applyFont="0" applyAlignment="0" applyProtection="0">
      <alignment vertical="center"/>
    </xf>
    <xf numFmtId="0" fontId="7" fillId="58" borderId="0" applyNumberFormat="0" applyBorder="0" applyAlignment="0" applyProtection="0">
      <alignment vertical="center"/>
    </xf>
    <xf numFmtId="0" fontId="120" fillId="0" borderId="0" applyNumberFormat="0" applyFill="0" applyBorder="0" applyAlignment="0" applyProtection="0">
      <alignment vertical="center"/>
    </xf>
    <xf numFmtId="9" fontId="7" fillId="0" borderId="0" applyFont="0" applyFill="0" applyBorder="0" applyAlignment="0" applyProtection="0">
      <alignment vertical="center"/>
    </xf>
    <xf numFmtId="0" fontId="7" fillId="12" borderId="0" applyNumberFormat="0" applyBorder="0" applyAlignment="0" applyProtection="0">
      <alignment vertical="center"/>
    </xf>
    <xf numFmtId="0" fontId="8" fillId="28" borderId="18" applyNumberFormat="0" applyFont="0" applyAlignment="0" applyProtection="0">
      <alignment vertical="center"/>
    </xf>
    <xf numFmtId="0" fontId="7" fillId="58" borderId="0" applyNumberFormat="0" applyBorder="0" applyAlignment="0" applyProtection="0">
      <alignment vertical="center"/>
    </xf>
    <xf numFmtId="0" fontId="83" fillId="13" borderId="0" applyNumberFormat="0" applyBorder="0" applyAlignment="0" applyProtection="0">
      <alignment vertical="center"/>
    </xf>
    <xf numFmtId="0" fontId="120"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28" borderId="18" applyNumberFormat="0" applyFont="0" applyAlignment="0" applyProtection="0">
      <alignment vertical="center"/>
    </xf>
    <xf numFmtId="0" fontId="7" fillId="58" borderId="0" applyNumberFormat="0" applyBorder="0" applyAlignment="0" applyProtection="0">
      <alignment vertical="center"/>
    </xf>
    <xf numFmtId="0" fontId="82" fillId="11" borderId="0" applyNumberFormat="0" applyBorder="0" applyAlignment="0" applyProtection="0">
      <alignment vertical="center"/>
    </xf>
    <xf numFmtId="0" fontId="120" fillId="0" borderId="0" applyNumberFormat="0" applyFill="0" applyBorder="0" applyAlignment="0" applyProtection="0">
      <alignment vertical="center"/>
    </xf>
    <xf numFmtId="0" fontId="82" fillId="11" borderId="0" applyNumberFormat="0" applyBorder="0" applyAlignment="0" applyProtection="0">
      <alignment vertical="center"/>
    </xf>
    <xf numFmtId="0" fontId="8" fillId="28" borderId="18" applyNumberFormat="0" applyFont="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58" borderId="0" applyNumberFormat="0" applyBorder="0" applyAlignment="0" applyProtection="0">
      <alignment vertical="center"/>
    </xf>
    <xf numFmtId="0" fontId="8" fillId="28" borderId="18" applyNumberFormat="0" applyFont="0" applyAlignment="0" applyProtection="0">
      <alignment vertical="center"/>
    </xf>
    <xf numFmtId="0" fontId="82" fillId="11" borderId="0" applyNumberFormat="0" applyBorder="0" applyAlignment="0" applyProtection="0">
      <alignment vertical="center"/>
    </xf>
    <xf numFmtId="0" fontId="7" fillId="58" borderId="0" applyNumberFormat="0" applyBorder="0" applyAlignment="0" applyProtection="0">
      <alignment vertical="center"/>
    </xf>
    <xf numFmtId="0" fontId="87" fillId="16" borderId="16" applyNumberFormat="0" applyAlignment="0" applyProtection="0">
      <alignment vertical="center"/>
    </xf>
    <xf numFmtId="0" fontId="92" fillId="8" borderId="16" applyNumberFormat="0" applyAlignment="0" applyProtection="0">
      <alignment vertical="center"/>
    </xf>
    <xf numFmtId="0" fontId="111" fillId="0" borderId="26" applyNumberFormat="0" applyFill="0" applyAlignment="0" applyProtection="0">
      <alignment vertical="center"/>
    </xf>
    <xf numFmtId="0" fontId="7" fillId="58" borderId="0" applyNumberFormat="0" applyBorder="0" applyAlignment="0" applyProtection="0">
      <alignment vertical="center"/>
    </xf>
    <xf numFmtId="0" fontId="83" fillId="13" borderId="0" applyNumberFormat="0" applyBorder="0" applyAlignment="0" applyProtection="0">
      <alignment vertical="center"/>
    </xf>
    <xf numFmtId="0" fontId="120" fillId="0" borderId="0" applyNumberFormat="0" applyFill="0" applyBorder="0" applyAlignment="0" applyProtection="0">
      <alignment vertical="center"/>
    </xf>
    <xf numFmtId="0" fontId="8" fillId="0" borderId="0"/>
    <xf numFmtId="0" fontId="7" fillId="23" borderId="0" applyNumberFormat="0" applyBorder="0" applyAlignment="0" applyProtection="0">
      <alignment vertical="center"/>
    </xf>
    <xf numFmtId="0" fontId="7" fillId="58" borderId="0" applyNumberFormat="0" applyBorder="0" applyAlignment="0" applyProtection="0">
      <alignment vertical="center"/>
    </xf>
    <xf numFmtId="0" fontId="82" fillId="11" borderId="0" applyNumberFormat="0" applyBorder="0" applyAlignment="0" applyProtection="0">
      <alignment vertical="center"/>
    </xf>
    <xf numFmtId="0" fontId="7" fillId="23" borderId="0" applyNumberFormat="0" applyBorder="0" applyAlignment="0" applyProtection="0">
      <alignment vertical="center"/>
    </xf>
    <xf numFmtId="0" fontId="7" fillId="58" borderId="0" applyNumberFormat="0" applyBorder="0" applyAlignment="0" applyProtection="0">
      <alignment vertical="center"/>
    </xf>
    <xf numFmtId="0" fontId="7" fillId="23" borderId="0" applyNumberFormat="0" applyBorder="0" applyAlignment="0" applyProtection="0">
      <alignment vertical="center"/>
    </xf>
    <xf numFmtId="0" fontId="7" fillId="58" borderId="0" applyNumberFormat="0" applyBorder="0" applyAlignment="0" applyProtection="0">
      <alignment vertical="center"/>
    </xf>
    <xf numFmtId="0" fontId="115"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7" fillId="23" borderId="0" applyNumberFormat="0" applyBorder="0" applyAlignment="0" applyProtection="0">
      <alignment vertical="center"/>
    </xf>
    <xf numFmtId="0" fontId="7" fillId="5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7" fillId="16" borderId="16" applyNumberFormat="0" applyAlignment="0" applyProtection="0">
      <alignment vertical="center"/>
    </xf>
    <xf numFmtId="0" fontId="7"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7" fillId="11" borderId="0" applyNumberFormat="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7" fillId="16" borderId="16" applyNumberFormat="0" applyAlignment="0" applyProtection="0">
      <alignment vertical="center"/>
    </xf>
    <xf numFmtId="0" fontId="7" fillId="11" borderId="0" applyNumberFormat="0" applyBorder="0" applyAlignment="0" applyProtection="0">
      <alignment vertical="center"/>
    </xf>
    <xf numFmtId="0" fontId="93" fillId="6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5" fillId="11" borderId="0" applyNumberFormat="0" applyBorder="0" applyAlignment="0" applyProtection="0">
      <alignment vertical="center"/>
    </xf>
    <xf numFmtId="0" fontId="83" fillId="13" borderId="0" applyNumberFormat="0" applyBorder="0" applyAlignment="0" applyProtection="0">
      <alignment vertical="center"/>
    </xf>
    <xf numFmtId="0" fontId="7" fillId="13" borderId="0" applyNumberFormat="0" applyBorder="0" applyAlignment="0" applyProtection="0">
      <alignment vertical="center"/>
    </xf>
    <xf numFmtId="0" fontId="121" fillId="0" borderId="28" applyNumberFormat="0" applyFill="0" applyAlignment="0" applyProtection="0">
      <alignment vertical="center"/>
    </xf>
    <xf numFmtId="0" fontId="7" fillId="13" borderId="0" applyNumberFormat="0" applyBorder="0" applyAlignment="0" applyProtection="0">
      <alignment vertical="center"/>
    </xf>
    <xf numFmtId="0" fontId="93" fillId="19" borderId="0" applyNumberFormat="0" applyBorder="0" applyAlignment="0" applyProtection="0">
      <alignment vertical="center"/>
    </xf>
    <xf numFmtId="0" fontId="121" fillId="0" borderId="28" applyNumberFormat="0" applyFill="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3" borderId="0" applyNumberFormat="0" applyBorder="0" applyAlignment="0" applyProtection="0">
      <alignment vertical="center"/>
    </xf>
    <xf numFmtId="0" fontId="83"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13" borderId="0" applyNumberFormat="0" applyBorder="0" applyAlignment="0" applyProtection="0">
      <alignment vertical="center"/>
    </xf>
    <xf numFmtId="0" fontId="83" fillId="13" borderId="0" applyNumberFormat="0" applyBorder="0" applyAlignment="0" applyProtection="0">
      <alignment vertical="center"/>
    </xf>
    <xf numFmtId="0" fontId="85" fillId="11" borderId="0" applyNumberFormat="0" applyBorder="0" applyAlignment="0" applyProtection="0">
      <alignment vertical="center"/>
    </xf>
    <xf numFmtId="0" fontId="7" fillId="13" borderId="0" applyNumberFormat="0" applyBorder="0" applyAlignment="0" applyProtection="0">
      <alignment vertical="center"/>
    </xf>
    <xf numFmtId="0" fontId="85" fillId="11"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44" borderId="0" applyNumberFormat="0" applyBorder="0" applyAlignment="0" applyProtection="0">
      <alignment vertical="center"/>
    </xf>
    <xf numFmtId="0" fontId="7" fillId="0" borderId="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87" fillId="16" borderId="16" applyNumberFormat="0" applyAlignment="0" applyProtection="0">
      <alignment vertical="center"/>
    </xf>
    <xf numFmtId="0" fontId="7" fillId="12" borderId="0" applyNumberFormat="0" applyBorder="0" applyAlignment="0" applyProtection="0">
      <alignment vertical="center"/>
    </xf>
    <xf numFmtId="0" fontId="111" fillId="0" borderId="26" applyNumberFormat="0" applyFill="0" applyAlignment="0" applyProtection="0">
      <alignment vertical="center"/>
    </xf>
    <xf numFmtId="0" fontId="7" fillId="44"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22" fillId="0" borderId="29" applyNumberFormat="0" applyFill="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12" borderId="0" applyNumberFormat="0" applyBorder="0" applyAlignment="0" applyProtection="0">
      <alignment vertical="center"/>
    </xf>
    <xf numFmtId="0" fontId="83"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7" fillId="44"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0" fontId="82" fillId="11" borderId="0" applyNumberFormat="0" applyBorder="0" applyAlignment="0" applyProtection="0">
      <alignment vertical="center"/>
    </xf>
    <xf numFmtId="0" fontId="7" fillId="59" borderId="0" applyNumberFormat="0" applyBorder="0" applyAlignment="0" applyProtection="0">
      <alignment vertical="center"/>
    </xf>
    <xf numFmtId="0" fontId="93" fillId="19" borderId="0" applyNumberFormat="0" applyBorder="0" applyAlignment="0" applyProtection="0">
      <alignment vertical="center"/>
    </xf>
    <xf numFmtId="9" fontId="7" fillId="0" borderId="0" applyFont="0" applyFill="0" applyBorder="0" applyAlignment="0" applyProtection="0">
      <alignment vertical="center"/>
    </xf>
    <xf numFmtId="0" fontId="7" fillId="59" borderId="0" applyNumberFormat="0" applyBorder="0" applyAlignment="0" applyProtection="0">
      <alignment vertical="center"/>
    </xf>
    <xf numFmtId="0" fontId="93" fillId="52"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0" fontId="93" fillId="52" borderId="0" applyNumberFormat="0" applyBorder="0" applyAlignment="0" applyProtection="0">
      <alignment vertical="center"/>
    </xf>
    <xf numFmtId="0" fontId="8" fillId="0" borderId="0"/>
    <xf numFmtId="9" fontId="8" fillId="0" borderId="0" applyFont="0" applyFill="0" applyBorder="0" applyAlignment="0" applyProtection="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59" borderId="0" applyNumberFormat="0" applyBorder="0" applyAlignment="0" applyProtection="0">
      <alignment vertical="center"/>
    </xf>
    <xf numFmtId="0" fontId="82" fillId="11" borderId="0" applyNumberFormat="0" applyBorder="0" applyAlignment="0" applyProtection="0">
      <alignment vertical="center"/>
    </xf>
    <xf numFmtId="0" fontId="93" fillId="52" borderId="0" applyNumberFormat="0" applyBorder="0" applyAlignment="0" applyProtection="0">
      <alignment vertical="center"/>
    </xf>
    <xf numFmtId="0" fontId="8" fillId="0" borderId="0"/>
    <xf numFmtId="0" fontId="85" fillId="11" borderId="0" applyNumberFormat="0" applyBorder="0" applyAlignment="0" applyProtection="0">
      <alignment vertical="center"/>
    </xf>
    <xf numFmtId="0" fontId="82" fillId="11"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59"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59"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59"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7" fillId="16" borderId="0" applyNumberFormat="0" applyBorder="0" applyAlignment="0" applyProtection="0">
      <alignment vertical="center"/>
    </xf>
    <xf numFmtId="0" fontId="115" fillId="11" borderId="0" applyNumberFormat="0" applyBorder="0" applyAlignment="0" applyProtection="0">
      <alignment vertical="center"/>
    </xf>
    <xf numFmtId="0" fontId="123" fillId="8" borderId="30" applyNumberForma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43" fontId="7" fillId="0" borderId="0" applyFont="0" applyFill="0" applyBorder="0" applyAlignment="0" applyProtection="0">
      <alignment vertical="center"/>
    </xf>
    <xf numFmtId="0" fontId="111" fillId="0" borderId="0" applyNumberFormat="0" applyFill="0" applyBorder="0" applyAlignment="0" applyProtection="0">
      <alignment vertical="center"/>
    </xf>
    <xf numFmtId="0" fontId="82" fillId="11" borderId="0" applyNumberFormat="0" applyBorder="0" applyAlignment="0" applyProtection="0">
      <alignment vertical="center"/>
    </xf>
    <xf numFmtId="0" fontId="93" fillId="21"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92" fillId="8" borderId="16" applyNumberFormat="0" applyAlignment="0" applyProtection="0">
      <alignment vertical="center"/>
    </xf>
    <xf numFmtId="0" fontId="8" fillId="0" borderId="0"/>
    <xf numFmtId="0" fontId="93" fillId="52" borderId="0" applyNumberFormat="0" applyBorder="0" applyAlignment="0" applyProtection="0">
      <alignment vertical="center"/>
    </xf>
    <xf numFmtId="0" fontId="83" fillId="13" borderId="0" applyNumberFormat="0" applyBorder="0" applyAlignment="0" applyProtection="0">
      <alignment vertical="center"/>
    </xf>
    <xf numFmtId="0" fontId="7" fillId="44" borderId="0" applyNumberFormat="0" applyBorder="0" applyAlignment="0" applyProtection="0">
      <alignment vertical="center"/>
    </xf>
    <xf numFmtId="0" fontId="7" fillId="23" borderId="0" applyNumberFormat="0" applyBorder="0" applyAlignment="0" applyProtection="0">
      <alignment vertical="center"/>
    </xf>
    <xf numFmtId="0" fontId="123" fillId="8" borderId="30" applyNumberFormat="0" applyAlignment="0" applyProtection="0">
      <alignment vertical="center"/>
    </xf>
    <xf numFmtId="0" fontId="82" fillId="11" borderId="0" applyNumberFormat="0" applyBorder="0" applyAlignment="0" applyProtection="0">
      <alignment vertical="center"/>
    </xf>
    <xf numFmtId="0" fontId="7" fillId="23" borderId="0" applyNumberFormat="0" applyBorder="0" applyAlignment="0" applyProtection="0">
      <alignment vertical="center"/>
    </xf>
    <xf numFmtId="0" fontId="82" fillId="11" borderId="0" applyNumberFormat="0" applyBorder="0" applyAlignment="0" applyProtection="0">
      <alignment vertical="center"/>
    </xf>
    <xf numFmtId="0" fontId="7" fillId="23" borderId="0" applyNumberFormat="0" applyBorder="0" applyAlignment="0" applyProtection="0">
      <alignment vertical="center"/>
    </xf>
    <xf numFmtId="0" fontId="83" fillId="13" borderId="0" applyNumberFormat="0" applyBorder="0" applyAlignment="0" applyProtection="0">
      <alignment vertical="center"/>
    </xf>
    <xf numFmtId="0" fontId="7" fillId="3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23" fillId="8" borderId="30" applyNumberFormat="0" applyAlignment="0" applyProtection="0">
      <alignment vertical="center"/>
    </xf>
    <xf numFmtId="0" fontId="7" fillId="44" borderId="0" applyNumberFormat="0" applyBorder="0" applyAlignment="0" applyProtection="0">
      <alignment vertical="center"/>
    </xf>
    <xf numFmtId="0" fontId="7" fillId="31" borderId="0" applyNumberFormat="0" applyBorder="0" applyAlignment="0" applyProtection="0">
      <alignment vertical="center"/>
    </xf>
    <xf numFmtId="0" fontId="8" fillId="0" borderId="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44" borderId="0" applyNumberFormat="0" applyBorder="0" applyAlignment="0" applyProtection="0">
      <alignment vertical="center"/>
    </xf>
    <xf numFmtId="0" fontId="124" fillId="0" borderId="0" applyNumberFormat="0" applyFill="0" applyBorder="0" applyAlignment="0" applyProtection="0">
      <alignment vertical="center"/>
    </xf>
    <xf numFmtId="0" fontId="7" fillId="44" borderId="0" applyNumberFormat="0" applyBorder="0" applyAlignment="0" applyProtection="0">
      <alignment vertical="center"/>
    </xf>
    <xf numFmtId="0" fontId="82" fillId="11" borderId="0" applyNumberFormat="0" applyBorder="0" applyAlignment="0" applyProtection="0">
      <alignment vertical="center"/>
    </xf>
    <xf numFmtId="0" fontId="124" fillId="0" borderId="0" applyNumberFormat="0" applyFill="0" applyBorder="0" applyAlignment="0" applyProtection="0">
      <alignment vertical="center"/>
    </xf>
    <xf numFmtId="0" fontId="7" fillId="44" borderId="0" applyNumberFormat="0" applyBorder="0" applyAlignment="0" applyProtection="0">
      <alignment vertical="center"/>
    </xf>
    <xf numFmtId="0" fontId="124" fillId="0" borderId="0" applyNumberFormat="0" applyFill="0" applyBorder="0" applyAlignment="0" applyProtection="0">
      <alignment vertical="center"/>
    </xf>
    <xf numFmtId="0" fontId="101" fillId="0" borderId="19" applyNumberFormat="0" applyFill="0" applyAlignment="0" applyProtection="0">
      <alignment vertical="center"/>
    </xf>
    <xf numFmtId="0" fontId="7" fillId="44" borderId="0" applyNumberFormat="0" applyBorder="0" applyAlignment="0" applyProtection="0">
      <alignment vertical="center"/>
    </xf>
    <xf numFmtId="0" fontId="124" fillId="0" borderId="0" applyNumberFormat="0" applyFill="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7" fillId="23" borderId="0" applyNumberFormat="0" applyBorder="0" applyAlignment="0" applyProtection="0">
      <alignment vertical="center"/>
    </xf>
    <xf numFmtId="0" fontId="82" fillId="11" borderId="0" applyNumberFormat="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124" fillId="0" borderId="0" applyNumberFormat="0" applyFill="0" applyBorder="0" applyAlignment="0" applyProtection="0">
      <alignment vertical="center"/>
    </xf>
    <xf numFmtId="0" fontId="7" fillId="38"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7" fillId="38"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8" fillId="28" borderId="18" applyNumberFormat="0" applyFont="0" applyAlignment="0" applyProtection="0">
      <alignment vertical="center"/>
    </xf>
    <xf numFmtId="0" fontId="120" fillId="0" borderId="0" applyNumberFormat="0" applyFill="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7" fillId="44" borderId="0" applyNumberFormat="0" applyBorder="0" applyAlignment="0" applyProtection="0">
      <alignment vertical="center"/>
    </xf>
    <xf numFmtId="0" fontId="8" fillId="0" borderId="0"/>
    <xf numFmtId="0" fontId="7" fillId="44" borderId="0" applyNumberFormat="0" applyBorder="0" applyAlignment="0" applyProtection="0">
      <alignment vertical="center"/>
    </xf>
    <xf numFmtId="0" fontId="7" fillId="38" borderId="0" applyNumberFormat="0" applyBorder="0" applyAlignment="0" applyProtection="0">
      <alignment vertical="center"/>
    </xf>
    <xf numFmtId="0" fontId="0" fillId="0" borderId="0">
      <alignment vertical="center"/>
    </xf>
    <xf numFmtId="0" fontId="82" fillId="11" borderId="0" applyNumberFormat="0" applyBorder="0" applyAlignment="0" applyProtection="0">
      <alignment vertical="center"/>
    </xf>
    <xf numFmtId="0" fontId="7" fillId="38"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9" fontId="118" fillId="0" borderId="0" applyFont="0" applyFill="0" applyBorder="0" applyAlignment="0" applyProtection="0">
      <alignment vertical="center"/>
    </xf>
    <xf numFmtId="0" fontId="7" fillId="44" borderId="0" applyNumberFormat="0" applyBorder="0" applyAlignment="0" applyProtection="0">
      <alignment vertical="center"/>
    </xf>
    <xf numFmtId="43" fontId="0" fillId="0" borderId="0" applyFont="0" applyFill="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9" fillId="0" borderId="0"/>
    <xf numFmtId="0" fontId="7" fillId="12" borderId="0" applyNumberFormat="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7" fillId="44" borderId="0" applyNumberFormat="0" applyBorder="0" applyAlignment="0" applyProtection="0">
      <alignment vertical="center"/>
    </xf>
    <xf numFmtId="0" fontId="82" fillId="11" borderId="0" applyNumberFormat="0" applyBorder="0" applyAlignment="0" applyProtection="0">
      <alignment vertical="center"/>
    </xf>
    <xf numFmtId="0" fontId="7" fillId="38" borderId="0" applyNumberFormat="0" applyBorder="0" applyAlignment="0" applyProtection="0">
      <alignment vertical="center"/>
    </xf>
    <xf numFmtId="0" fontId="7" fillId="44" borderId="0" applyNumberFormat="0" applyBorder="0" applyAlignment="0" applyProtection="0">
      <alignment vertical="center"/>
    </xf>
    <xf numFmtId="0" fontId="82" fillId="11" borderId="0" applyNumberFormat="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93" fillId="27"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44" borderId="0" applyNumberFormat="0" applyBorder="0" applyAlignment="0" applyProtection="0">
      <alignment vertical="center"/>
    </xf>
    <xf numFmtId="0" fontId="7" fillId="0" borderId="0">
      <alignment vertical="center"/>
    </xf>
    <xf numFmtId="0" fontId="0" fillId="0" borderId="0">
      <alignment vertical="center"/>
    </xf>
    <xf numFmtId="0" fontId="82" fillId="11" borderId="0" applyNumberFormat="0" applyBorder="0" applyAlignment="0" applyProtection="0">
      <alignment vertical="center"/>
    </xf>
    <xf numFmtId="0" fontId="7" fillId="2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7" fillId="23" borderId="0" applyNumberFormat="0" applyBorder="0" applyAlignment="0" applyProtection="0">
      <alignment vertical="center"/>
    </xf>
    <xf numFmtId="0" fontId="82" fillId="11" borderId="0" applyNumberFormat="0" applyBorder="0" applyAlignment="0" applyProtection="0">
      <alignment vertical="center"/>
    </xf>
    <xf numFmtId="0" fontId="125" fillId="0" borderId="0"/>
    <xf numFmtId="0" fontId="93" fillId="52" borderId="0" applyNumberFormat="0" applyBorder="0" applyAlignment="0" applyProtection="0">
      <alignment vertical="center"/>
    </xf>
    <xf numFmtId="0" fontId="7" fillId="2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23" borderId="0" applyNumberFormat="0" applyBorder="0" applyAlignment="0" applyProtection="0">
      <alignment vertical="center"/>
    </xf>
    <xf numFmtId="0" fontId="8" fillId="0" borderId="0">
      <alignment vertical="center"/>
    </xf>
    <xf numFmtId="0" fontId="93" fillId="52" borderId="0" applyNumberFormat="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93" fillId="19"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7" fillId="23"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8" fillId="0" borderId="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83" fillId="13"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93" fillId="19" borderId="0" applyNumberFormat="0" applyBorder="0" applyAlignment="0" applyProtection="0">
      <alignment vertical="center"/>
    </xf>
    <xf numFmtId="0" fontId="7" fillId="31" borderId="0" applyNumberFormat="0" applyBorder="0" applyAlignment="0" applyProtection="0">
      <alignment vertical="center"/>
    </xf>
    <xf numFmtId="0" fontId="8" fillId="0" borderId="0"/>
    <xf numFmtId="0" fontId="9" fillId="0" borderId="0"/>
    <xf numFmtId="0" fontId="0" fillId="0" borderId="0">
      <alignment vertical="center"/>
    </xf>
    <xf numFmtId="0" fontId="7" fillId="31"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94" fillId="20" borderId="0" applyNumberFormat="0" applyBorder="0" applyAlignment="0" applyProtection="0">
      <alignment vertical="center"/>
    </xf>
    <xf numFmtId="0" fontId="7" fillId="31" borderId="0" applyNumberFormat="0" applyBorder="0" applyAlignment="0" applyProtection="0">
      <alignment vertical="center"/>
    </xf>
    <xf numFmtId="0" fontId="116" fillId="0" borderId="27" applyNumberFormat="0" applyFill="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16" fillId="0" borderId="27" applyNumberFormat="0" applyFill="0" applyAlignment="0" applyProtection="0">
      <alignment vertical="center"/>
    </xf>
    <xf numFmtId="0" fontId="7" fillId="12" borderId="0" applyNumberFormat="0" applyBorder="0" applyAlignment="0" applyProtection="0">
      <alignment vertical="center"/>
    </xf>
    <xf numFmtId="0" fontId="126" fillId="61" borderId="31" applyNumberFormat="0" applyAlignment="0" applyProtection="0">
      <alignment vertical="center"/>
    </xf>
    <xf numFmtId="0" fontId="123" fillId="8" borderId="30" applyNumberFormat="0" applyAlignment="0" applyProtection="0">
      <alignment vertical="center"/>
    </xf>
    <xf numFmtId="0" fontId="7" fillId="0" borderId="0"/>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12" borderId="0" applyNumberFormat="0" applyBorder="0" applyAlignment="0" applyProtection="0">
      <alignment vertical="center"/>
    </xf>
    <xf numFmtId="178" fontId="7" fillId="0" borderId="0" applyFont="0" applyFill="0" applyBorder="0" applyAlignment="0" applyProtection="0">
      <alignment vertical="center"/>
    </xf>
    <xf numFmtId="0" fontId="7" fillId="44" borderId="0" applyNumberFormat="0" applyBorder="0" applyAlignment="0" applyProtection="0">
      <alignment vertical="center"/>
    </xf>
    <xf numFmtId="0" fontId="7" fillId="12" borderId="0" applyNumberFormat="0" applyBorder="0" applyAlignment="0" applyProtection="0">
      <alignment vertical="center"/>
    </xf>
    <xf numFmtId="43" fontId="8" fillId="0" borderId="0" applyFont="0" applyFill="0" applyBorder="0" applyAlignment="0" applyProtection="0"/>
    <xf numFmtId="0" fontId="7" fillId="12" borderId="0" applyNumberFormat="0" applyBorder="0" applyAlignment="0" applyProtection="0">
      <alignment vertical="center"/>
    </xf>
    <xf numFmtId="0" fontId="8" fillId="28" borderId="18" applyNumberFormat="0" applyFont="0" applyAlignment="0" applyProtection="0">
      <alignment vertical="center"/>
    </xf>
    <xf numFmtId="0" fontId="82" fillId="11" borderId="0" applyNumberFormat="0" applyBorder="0" applyAlignment="0" applyProtection="0">
      <alignment vertical="center"/>
    </xf>
    <xf numFmtId="0" fontId="120" fillId="0" borderId="0" applyNumberFormat="0" applyFill="0" applyBorder="0" applyAlignment="0" applyProtection="0">
      <alignment vertical="center"/>
    </xf>
    <xf numFmtId="0" fontId="7" fillId="12" borderId="0" applyNumberFormat="0" applyBorder="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7" fillId="12" borderId="0" applyNumberFormat="0" applyBorder="0" applyAlignment="0" applyProtection="0">
      <alignment vertical="center"/>
    </xf>
    <xf numFmtId="0" fontId="93" fillId="52" borderId="0" applyNumberFormat="0" applyBorder="0" applyAlignment="0" applyProtection="0">
      <alignment vertical="center"/>
    </xf>
    <xf numFmtId="0" fontId="83" fillId="13" borderId="0" applyNumberFormat="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123" fillId="8" borderId="30" applyNumberFormat="0" applyAlignment="0" applyProtection="0">
      <alignment vertical="center"/>
    </xf>
    <xf numFmtId="0" fontId="8" fillId="0" borderId="0"/>
    <xf numFmtId="0" fontId="0" fillId="0" borderId="0">
      <alignment vertical="center"/>
    </xf>
    <xf numFmtId="0" fontId="126" fillId="61" borderId="31" applyNumberFormat="0" applyAlignment="0" applyProtection="0">
      <alignment vertical="center"/>
    </xf>
    <xf numFmtId="0" fontId="8" fillId="0" borderId="0"/>
    <xf numFmtId="0" fontId="7" fillId="44"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0" fillId="0" borderId="0">
      <alignment vertical="center"/>
    </xf>
    <xf numFmtId="0" fontId="126" fillId="61" borderId="31" applyNumberFormat="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0"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126" fillId="61" borderId="31" applyNumberFormat="0" applyAlignment="0" applyProtection="0">
      <alignment vertical="center"/>
    </xf>
    <xf numFmtId="0" fontId="123" fillId="8" borderId="30" applyNumberFormat="0" applyAlignment="0" applyProtection="0">
      <alignment vertical="center"/>
    </xf>
    <xf numFmtId="0" fontId="8" fillId="0" borderId="0">
      <alignment vertical="center"/>
    </xf>
    <xf numFmtId="0" fontId="8" fillId="0" borderId="0"/>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44"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7" fillId="44" borderId="0" applyNumberFormat="0" applyBorder="0" applyAlignment="0" applyProtection="0">
      <alignment vertical="center"/>
    </xf>
    <xf numFmtId="0" fontId="123" fillId="8" borderId="30" applyNumberFormat="0" applyAlignment="0" applyProtection="0">
      <alignment vertical="center"/>
    </xf>
    <xf numFmtId="0" fontId="7" fillId="44" borderId="0" applyNumberFormat="0" applyBorder="0" applyAlignment="0" applyProtection="0">
      <alignment vertical="center"/>
    </xf>
    <xf numFmtId="0" fontId="88" fillId="13" borderId="0" applyNumberFormat="0" applyBorder="0" applyAlignment="0" applyProtection="0">
      <alignment vertical="center"/>
    </xf>
    <xf numFmtId="9" fontId="7" fillId="0" borderId="0" applyFont="0" applyFill="0" applyBorder="0" applyAlignment="0" applyProtection="0">
      <alignment vertical="center"/>
    </xf>
    <xf numFmtId="0" fontId="7" fillId="44"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94" fillId="20" borderId="0" applyNumberFormat="0" applyBorder="0" applyAlignment="0" applyProtection="0">
      <alignment vertical="center"/>
    </xf>
    <xf numFmtId="0" fontId="93" fillId="52" borderId="0" applyNumberFormat="0" applyBorder="0" applyAlignment="0" applyProtection="0">
      <alignment vertical="center"/>
    </xf>
    <xf numFmtId="0" fontId="7" fillId="38"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0" fillId="0" borderId="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7" fillId="38" borderId="0" applyNumberFormat="0" applyBorder="0" applyAlignment="0" applyProtection="0">
      <alignment vertical="center"/>
    </xf>
    <xf numFmtId="0" fontId="93" fillId="60"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83" fillId="13" borderId="0" applyNumberFormat="0" applyBorder="0" applyAlignment="0" applyProtection="0">
      <alignment vertical="center"/>
    </xf>
    <xf numFmtId="0" fontId="7" fillId="38" borderId="0" applyNumberFormat="0" applyBorder="0" applyAlignment="0" applyProtection="0">
      <alignment vertical="center"/>
    </xf>
    <xf numFmtId="1" fontId="98" fillId="0" borderId="0"/>
    <xf numFmtId="0" fontId="7" fillId="38" borderId="0" applyNumberFormat="0" applyBorder="0" applyAlignment="0" applyProtection="0">
      <alignment vertical="center"/>
    </xf>
    <xf numFmtId="0" fontId="82" fillId="11" borderId="0" applyNumberFormat="0" applyBorder="0" applyAlignment="0" applyProtection="0">
      <alignment vertical="center"/>
    </xf>
    <xf numFmtId="0" fontId="7" fillId="38"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93" fillId="23" borderId="0" applyNumberFormat="0" applyBorder="0" applyAlignment="0" applyProtection="0">
      <alignment vertical="center"/>
    </xf>
    <xf numFmtId="0" fontId="82" fillId="11" borderId="0" applyNumberFormat="0" applyBorder="0" applyAlignment="0" applyProtection="0">
      <alignment vertical="center"/>
    </xf>
    <xf numFmtId="0" fontId="120" fillId="0" borderId="0" applyNumberFormat="0" applyFill="0" applyBorder="0" applyAlignment="0" applyProtection="0">
      <alignment vertical="center"/>
    </xf>
    <xf numFmtId="0" fontId="83" fillId="13" borderId="0" applyNumberFormat="0" applyBorder="0" applyAlignment="0" applyProtection="0">
      <alignment vertical="center"/>
    </xf>
    <xf numFmtId="0" fontId="93" fillId="23"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121" fillId="0" borderId="28" applyNumberFormat="0" applyFill="0" applyAlignment="0" applyProtection="0">
      <alignment vertical="center"/>
    </xf>
    <xf numFmtId="0" fontId="93" fillId="23" borderId="0" applyNumberFormat="0" applyBorder="0" applyAlignment="0" applyProtection="0">
      <alignment vertical="center"/>
    </xf>
    <xf numFmtId="0" fontId="93" fillId="23" borderId="0" applyNumberFormat="0" applyBorder="0" applyAlignment="0" applyProtection="0">
      <alignment vertical="center"/>
    </xf>
    <xf numFmtId="0" fontId="101" fillId="0" borderId="19" applyNumberFormat="0" applyFill="0" applyAlignment="0" applyProtection="0">
      <alignment vertical="center"/>
    </xf>
    <xf numFmtId="0" fontId="8" fillId="0" borderId="0"/>
    <xf numFmtId="0" fontId="93" fillId="31" borderId="0" applyNumberFormat="0" applyBorder="0" applyAlignment="0" applyProtection="0">
      <alignment vertical="center"/>
    </xf>
    <xf numFmtId="0" fontId="82" fillId="11" borderId="0" applyNumberFormat="0" applyBorder="0" applyAlignment="0" applyProtection="0">
      <alignment vertical="center"/>
    </xf>
    <xf numFmtId="0" fontId="93" fillId="31" borderId="0" applyNumberFormat="0" applyBorder="0" applyAlignment="0" applyProtection="0">
      <alignment vertical="center"/>
    </xf>
    <xf numFmtId="0" fontId="93" fillId="27"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8" fillId="0" borderId="0"/>
    <xf numFmtId="0" fontId="93" fillId="3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52" borderId="0" applyNumberFormat="0" applyBorder="0" applyAlignment="0" applyProtection="0">
      <alignment vertical="center"/>
    </xf>
    <xf numFmtId="0" fontId="93" fillId="19" borderId="0" applyNumberFormat="0" applyBorder="0" applyAlignment="0" applyProtection="0">
      <alignment vertical="center"/>
    </xf>
    <xf numFmtId="0" fontId="93" fillId="52" borderId="0" applyNumberFormat="0" applyBorder="0" applyAlignment="0" applyProtection="0">
      <alignment vertical="center"/>
    </xf>
    <xf numFmtId="0" fontId="125" fillId="0" borderId="0"/>
    <xf numFmtId="0" fontId="93" fillId="26" borderId="0" applyNumberFormat="0" applyBorder="0" applyAlignment="0" applyProtection="0">
      <alignment vertical="center"/>
    </xf>
    <xf numFmtId="0" fontId="93" fillId="19" borderId="0" applyNumberFormat="0" applyBorder="0" applyAlignment="0" applyProtection="0">
      <alignment vertical="center"/>
    </xf>
    <xf numFmtId="0" fontId="93" fillId="52" borderId="0" applyNumberFormat="0" applyBorder="0" applyAlignment="0" applyProtection="0">
      <alignment vertical="center"/>
    </xf>
    <xf numFmtId="0" fontId="83" fillId="13" borderId="0" applyNumberFormat="0" applyBorder="0" applyAlignment="0" applyProtection="0">
      <alignment vertical="center"/>
    </xf>
    <xf numFmtId="0" fontId="8" fillId="0" borderId="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52" borderId="0" applyNumberFormat="0" applyBorder="0" applyAlignment="0" applyProtection="0">
      <alignment vertical="center"/>
    </xf>
    <xf numFmtId="0" fontId="93" fillId="19" borderId="0" applyNumberFormat="0" applyBorder="0" applyAlignment="0" applyProtection="0">
      <alignment vertical="center"/>
    </xf>
    <xf numFmtId="0" fontId="93" fillId="60" borderId="0" applyNumberFormat="0" applyBorder="0" applyAlignment="0" applyProtection="0">
      <alignment vertical="center"/>
    </xf>
    <xf numFmtId="0" fontId="93" fillId="53" borderId="0" applyNumberFormat="0" applyBorder="0" applyAlignment="0" applyProtection="0">
      <alignment vertical="center"/>
    </xf>
    <xf numFmtId="0" fontId="7" fillId="16" borderId="0" applyNumberFormat="0" applyBorder="0" applyAlignment="0" applyProtection="0">
      <alignment vertical="center"/>
    </xf>
    <xf numFmtId="0" fontId="83" fillId="13" borderId="0" applyNumberFormat="0" applyBorder="0" applyAlignment="0" applyProtection="0">
      <alignment vertical="center"/>
    </xf>
    <xf numFmtId="0" fontId="93" fillId="23" borderId="0" applyNumberFormat="0" applyBorder="0" applyAlignment="0" applyProtection="0">
      <alignment vertical="center"/>
    </xf>
    <xf numFmtId="0" fontId="93" fillId="60"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111" fillId="0" borderId="0" applyNumberFormat="0" applyFill="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26"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26" borderId="0" applyNumberFormat="0" applyBorder="0" applyAlignment="0" applyProtection="0">
      <alignment vertical="center"/>
    </xf>
    <xf numFmtId="0" fontId="83" fillId="13" borderId="0" applyNumberFormat="0" applyBorder="0" applyAlignment="0" applyProtection="0">
      <alignment vertical="center"/>
    </xf>
    <xf numFmtId="0" fontId="93" fillId="26" borderId="0" applyNumberFormat="0" applyBorder="0" applyAlignment="0" applyProtection="0">
      <alignment vertical="center"/>
    </xf>
    <xf numFmtId="0" fontId="83" fillId="13" borderId="0" applyNumberFormat="0" applyBorder="0" applyAlignment="0" applyProtection="0">
      <alignment vertical="center"/>
    </xf>
    <xf numFmtId="0" fontId="93" fillId="2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26"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83" fillId="13" borderId="0" applyNumberFormat="0" applyBorder="0" applyAlignment="0" applyProtection="0">
      <alignment vertical="center"/>
    </xf>
    <xf numFmtId="0" fontId="93" fillId="23" borderId="0" applyNumberFormat="0" applyBorder="0" applyAlignment="0" applyProtection="0">
      <alignment vertical="center"/>
    </xf>
    <xf numFmtId="0" fontId="93" fillId="23" borderId="0" applyNumberFormat="0" applyBorder="0" applyAlignment="0" applyProtection="0">
      <alignment vertical="center"/>
    </xf>
    <xf numFmtId="0" fontId="93" fillId="23" borderId="0" applyNumberFormat="0" applyBorder="0" applyAlignment="0" applyProtection="0">
      <alignment vertical="center"/>
    </xf>
    <xf numFmtId="0" fontId="93" fillId="23" borderId="0" applyNumberFormat="0" applyBorder="0" applyAlignment="0" applyProtection="0">
      <alignment vertical="center"/>
    </xf>
    <xf numFmtId="0" fontId="93" fillId="23" borderId="0" applyNumberFormat="0" applyBorder="0" applyAlignment="0" applyProtection="0">
      <alignment vertical="center"/>
    </xf>
    <xf numFmtId="0" fontId="82" fillId="11" borderId="0" applyNumberFormat="0" applyBorder="0" applyAlignment="0" applyProtection="0">
      <alignment vertical="center"/>
    </xf>
    <xf numFmtId="0" fontId="93" fillId="31" borderId="0" applyNumberFormat="0" applyBorder="0" applyAlignment="0" applyProtection="0">
      <alignment vertical="center"/>
    </xf>
    <xf numFmtId="0" fontId="83" fillId="13" borderId="0" applyNumberFormat="0" applyBorder="0" applyAlignment="0" applyProtection="0">
      <alignment vertical="center"/>
    </xf>
    <xf numFmtId="43" fontId="7" fillId="0" borderId="0" applyFont="0" applyFill="0" applyBorder="0" applyAlignment="0" applyProtection="0">
      <alignment vertical="center"/>
    </xf>
    <xf numFmtId="0" fontId="111" fillId="0" borderId="0" applyNumberFormat="0" applyFill="0" applyBorder="0" applyAlignment="0" applyProtection="0">
      <alignment vertical="center"/>
    </xf>
    <xf numFmtId="9" fontId="7" fillId="0" borderId="0" applyFont="0" applyFill="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8" fillId="0" borderId="0"/>
    <xf numFmtId="0" fontId="93" fillId="19"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7" fillId="28" borderId="18" applyNumberFormat="0" applyFont="0" applyAlignment="0" applyProtection="0">
      <alignment vertical="center"/>
    </xf>
    <xf numFmtId="0" fontId="83" fillId="13"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7" fillId="16" borderId="16" applyNumberFormat="0" applyAlignment="0" applyProtection="0">
      <alignment vertical="center"/>
    </xf>
    <xf numFmtId="0" fontId="83" fillId="13" borderId="0" applyNumberFormat="0" applyBorder="0" applyAlignment="0" applyProtection="0">
      <alignment vertical="center"/>
    </xf>
    <xf numFmtId="0" fontId="94" fillId="20" borderId="0" applyNumberFormat="0" applyBorder="0" applyAlignment="0" applyProtection="0">
      <alignment vertical="center"/>
    </xf>
    <xf numFmtId="0" fontId="93" fillId="52"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52" borderId="0" applyNumberFormat="0" applyBorder="0" applyAlignment="0" applyProtection="0">
      <alignment vertical="center"/>
    </xf>
    <xf numFmtId="0" fontId="8" fillId="0" borderId="0">
      <alignment vertical="center"/>
    </xf>
    <xf numFmtId="0" fontId="93" fillId="52"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26" fillId="61" borderId="31" applyNumberFormat="0" applyAlignment="0" applyProtection="0">
      <alignment vertical="center"/>
    </xf>
    <xf numFmtId="0" fontId="83" fillId="13" borderId="0" applyNumberFormat="0" applyBorder="0" applyAlignment="0" applyProtection="0">
      <alignment vertical="center"/>
    </xf>
    <xf numFmtId="0" fontId="93" fillId="60" borderId="0" applyNumberFormat="0" applyBorder="0" applyAlignment="0" applyProtection="0">
      <alignment vertical="center"/>
    </xf>
    <xf numFmtId="0" fontId="7" fillId="0" borderId="0">
      <alignment vertical="center"/>
    </xf>
    <xf numFmtId="0" fontId="93" fillId="60" borderId="0" applyNumberFormat="0" applyBorder="0" applyAlignment="0" applyProtection="0">
      <alignment vertical="center"/>
    </xf>
    <xf numFmtId="0" fontId="0" fillId="0" borderId="0">
      <alignment vertical="center"/>
    </xf>
    <xf numFmtId="0" fontId="93" fillId="60" borderId="0" applyNumberFormat="0" applyBorder="0" applyAlignment="0" applyProtection="0">
      <alignment vertical="center"/>
    </xf>
    <xf numFmtId="0" fontId="8" fillId="0" borderId="0"/>
    <xf numFmtId="0" fontId="0" fillId="0" borderId="0">
      <alignment vertical="center"/>
    </xf>
    <xf numFmtId="0" fontId="126" fillId="61" borderId="31" applyNumberFormat="0" applyAlignment="0" applyProtection="0">
      <alignment vertical="center"/>
    </xf>
    <xf numFmtId="0" fontId="82" fillId="11"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88"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27"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27" borderId="0" applyNumberFormat="0" applyBorder="0" applyAlignment="0" applyProtection="0">
      <alignment vertical="center"/>
    </xf>
    <xf numFmtId="0" fontId="85"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93" fillId="27"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93" fillId="27"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53" borderId="0" applyNumberFormat="0" applyBorder="0" applyAlignment="0" applyProtection="0">
      <alignment vertical="center"/>
    </xf>
    <xf numFmtId="0" fontId="7" fillId="0" borderId="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82" fillId="1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101" fillId="0" borderId="19" applyNumberFormat="0" applyFill="0" applyAlignment="0" applyProtection="0">
      <alignment vertical="center"/>
    </xf>
    <xf numFmtId="0" fontId="93" fillId="21" borderId="0" applyNumberFormat="0" applyBorder="0" applyAlignment="0" applyProtection="0">
      <alignment vertical="center"/>
    </xf>
    <xf numFmtId="0" fontId="93" fillId="19" borderId="0" applyNumberFormat="0" applyBorder="0" applyAlignment="0" applyProtection="0">
      <alignment vertical="center"/>
    </xf>
    <xf numFmtId="0" fontId="93" fillId="25"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93" fillId="19" borderId="0" applyNumberFormat="0" applyBorder="0" applyAlignment="0" applyProtection="0">
      <alignment vertical="center"/>
    </xf>
    <xf numFmtId="0" fontId="82" fillId="11" borderId="0" applyNumberFormat="0" applyBorder="0" applyAlignment="0" applyProtection="0">
      <alignment vertical="center"/>
    </xf>
    <xf numFmtId="0" fontId="93" fillId="52" borderId="0" applyNumberFormat="0" applyBorder="0" applyAlignment="0" applyProtection="0">
      <alignment vertical="center"/>
    </xf>
    <xf numFmtId="0" fontId="83" fillId="13" borderId="0" applyNumberFormat="0" applyBorder="0" applyAlignment="0" applyProtection="0">
      <alignment vertical="center"/>
    </xf>
    <xf numFmtId="0" fontId="93" fillId="25"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92" fillId="8" borderId="16" applyNumberFormat="0" applyAlignment="0" applyProtection="0">
      <alignment vertical="center"/>
    </xf>
    <xf numFmtId="37" fontId="127" fillId="0" borderId="0"/>
    <xf numFmtId="0" fontId="83" fillId="13" borderId="0" applyNumberFormat="0" applyBorder="0" applyAlignment="0" applyProtection="0">
      <alignment vertical="center"/>
    </xf>
    <xf numFmtId="0" fontId="92" fillId="8" borderId="16" applyNumberFormat="0" applyAlignment="0" applyProtection="0">
      <alignment vertical="center"/>
    </xf>
    <xf numFmtId="0" fontId="0" fillId="0" borderId="0">
      <alignment vertical="center"/>
    </xf>
    <xf numFmtId="0" fontId="124" fillId="0" borderId="0" applyNumberFormat="0" applyFill="0" applyBorder="0" applyAlignment="0" applyProtection="0">
      <alignment vertical="center"/>
    </xf>
    <xf numFmtId="0" fontId="92" fillId="8" borderId="16"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2" fillId="8" borderId="16" applyNumberFormat="0" applyAlignment="0" applyProtection="0">
      <alignment vertical="center"/>
    </xf>
    <xf numFmtId="0" fontId="8" fillId="0" borderId="0"/>
    <xf numFmtId="0" fontId="92" fillId="8" borderId="16" applyNumberFormat="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2" fillId="8" borderId="16" applyNumberFormat="0" applyAlignment="0" applyProtection="0">
      <alignment vertical="center"/>
    </xf>
    <xf numFmtId="0" fontId="7" fillId="28" borderId="18" applyNumberFormat="0" applyFont="0" applyAlignment="0" applyProtection="0">
      <alignment vertical="center"/>
    </xf>
    <xf numFmtId="0" fontId="82" fillId="11" borderId="0" applyNumberFormat="0" applyBorder="0" applyAlignment="0" applyProtection="0">
      <alignment vertical="center"/>
    </xf>
    <xf numFmtId="0" fontId="92" fillId="8" borderId="16" applyNumberFormat="0" applyAlignment="0" applyProtection="0">
      <alignment vertical="center"/>
    </xf>
    <xf numFmtId="0" fontId="8" fillId="0" borderId="0"/>
    <xf numFmtId="0" fontId="0" fillId="0" borderId="0">
      <alignment vertical="center"/>
    </xf>
    <xf numFmtId="0" fontId="126" fillId="61" borderId="31" applyNumberFormat="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17" fillId="0" borderId="0" applyNumberFormat="0" applyFill="0" applyBorder="0" applyAlignment="0" applyProtection="0">
      <alignment vertical="center"/>
    </xf>
    <xf numFmtId="0" fontId="83" fillId="13" borderId="0" applyNumberFormat="0" applyBorder="0" applyAlignment="0" applyProtection="0">
      <alignment vertical="center"/>
    </xf>
    <xf numFmtId="0" fontId="8" fillId="0" borderId="0"/>
    <xf numFmtId="0" fontId="8" fillId="28" borderId="18" applyNumberFormat="0" applyFont="0" applyAlignment="0" applyProtection="0">
      <alignment vertical="center"/>
    </xf>
    <xf numFmtId="0" fontId="83" fillId="13"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8" fillId="28" borderId="18" applyNumberFormat="0" applyFont="0" applyAlignment="0" applyProtection="0">
      <alignment vertical="center"/>
    </xf>
    <xf numFmtId="0" fontId="122" fillId="0" borderId="29" applyNumberFormat="0" applyFill="0" applyAlignment="0" applyProtection="0">
      <alignment vertical="center"/>
    </xf>
    <xf numFmtId="0" fontId="82" fillId="11" borderId="0" applyNumberFormat="0" applyBorder="0" applyAlignment="0" applyProtection="0">
      <alignment vertical="center"/>
    </xf>
    <xf numFmtId="0" fontId="122" fillId="0" borderId="29" applyNumberFormat="0" applyFill="0" applyAlignment="0" applyProtection="0">
      <alignment vertical="center"/>
    </xf>
    <xf numFmtId="0" fontId="92" fillId="8" borderId="16" applyNumberFormat="0" applyAlignment="0" applyProtection="0">
      <alignment vertical="center"/>
    </xf>
    <xf numFmtId="0" fontId="122" fillId="0" borderId="29" applyNumberFormat="0" applyFill="0" applyAlignment="0" applyProtection="0">
      <alignment vertical="center"/>
    </xf>
    <xf numFmtId="0" fontId="83" fillId="13" borderId="0" applyNumberFormat="0" applyBorder="0" applyAlignment="0" applyProtection="0">
      <alignment vertical="center"/>
    </xf>
    <xf numFmtId="0" fontId="121" fillId="0" borderId="28" applyNumberFormat="0" applyFill="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11" fillId="0" borderId="26" applyNumberFormat="0" applyFill="0" applyAlignment="0" applyProtection="0">
      <alignment vertical="center"/>
    </xf>
    <xf numFmtId="0" fontId="94" fillId="20" borderId="0" applyNumberFormat="0" applyBorder="0" applyAlignment="0" applyProtection="0">
      <alignment vertical="center"/>
    </xf>
    <xf numFmtId="0" fontId="8" fillId="28" borderId="18" applyNumberFormat="0" applyFont="0" applyAlignment="0" applyProtection="0">
      <alignment vertical="center"/>
    </xf>
    <xf numFmtId="0" fontId="82" fillId="11" borderId="0" applyNumberFormat="0" applyBorder="0" applyAlignment="0" applyProtection="0">
      <alignment vertical="center"/>
    </xf>
    <xf numFmtId="0" fontId="8" fillId="28" borderId="18" applyNumberFormat="0" applyFon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0" fillId="0" borderId="0">
      <alignment vertical="center"/>
    </xf>
    <xf numFmtId="0" fontId="123" fillId="8" borderId="30" applyNumberFormat="0" applyAlignment="0" applyProtection="0">
      <alignment vertical="center"/>
    </xf>
    <xf numFmtId="0" fontId="8" fillId="0" borderId="0"/>
    <xf numFmtId="0" fontId="123" fillId="8" borderId="30" applyNumberFormat="0" applyAlignment="0" applyProtection="0">
      <alignment vertical="center"/>
    </xf>
    <xf numFmtId="0" fontId="7" fillId="0" borderId="0">
      <alignment vertical="center"/>
    </xf>
    <xf numFmtId="0" fontId="123" fillId="8" borderId="30" applyNumberFormat="0" applyAlignment="0" applyProtection="0">
      <alignment vertical="center"/>
    </xf>
    <xf numFmtId="0" fontId="122" fillId="0" borderId="29" applyNumberFormat="0" applyFill="0" applyAlignment="0" applyProtection="0">
      <alignment vertical="center"/>
    </xf>
    <xf numFmtId="0" fontId="82" fillId="11" borderId="0" applyNumberFormat="0" applyBorder="0" applyAlignment="0" applyProtection="0">
      <alignment vertical="center"/>
    </xf>
    <xf numFmtId="0" fontId="123" fillId="8" borderId="30"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 fillId="0" borderId="0"/>
    <xf numFmtId="0" fontId="123" fillId="8" borderId="30" applyNumberFormat="0" applyAlignment="0" applyProtection="0">
      <alignment vertical="center"/>
    </xf>
    <xf numFmtId="0" fontId="120" fillId="0" borderId="0" applyNumberFormat="0" applyFill="0" applyBorder="0" applyAlignment="0" applyProtection="0">
      <alignment vertical="center"/>
    </xf>
    <xf numFmtId="0" fontId="8"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7" fillId="0" borderId="0"/>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122" fillId="0" borderId="29" applyNumberFormat="0" applyFill="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24" fillId="0" borderId="0" applyNumberFormat="0" applyFill="0" applyBorder="0" applyAlignment="0" applyProtection="0">
      <alignment vertical="center"/>
    </xf>
    <xf numFmtId="0" fontId="82" fillId="11" borderId="0" applyNumberFormat="0" applyBorder="0" applyAlignment="0" applyProtection="0">
      <alignment vertical="center"/>
    </xf>
    <xf numFmtId="0" fontId="114" fillId="11" borderId="0" applyNumberFormat="0" applyBorder="0" applyAlignment="0" applyProtection="0">
      <alignment vertical="center"/>
    </xf>
    <xf numFmtId="0" fontId="124" fillId="0" borderId="0" applyNumberFormat="0" applyFill="0" applyBorder="0" applyAlignment="0" applyProtection="0">
      <alignment vertical="center"/>
    </xf>
    <xf numFmtId="0" fontId="114" fillId="11" borderId="0" applyNumberFormat="0" applyBorder="0" applyAlignment="0" applyProtection="0">
      <alignment vertical="center"/>
    </xf>
    <xf numFmtId="0" fontId="124" fillId="0" borderId="0" applyNumberFormat="0" applyFill="0" applyBorder="0" applyAlignment="0" applyProtection="0">
      <alignment vertical="center"/>
    </xf>
    <xf numFmtId="0" fontId="8"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82" fillId="11" borderId="0" applyNumberFormat="0" applyBorder="0" applyAlignment="0" applyProtection="0">
      <alignment vertical="center"/>
    </xf>
    <xf numFmtId="0" fontId="111" fillId="0" borderId="26" applyNumberFormat="0" applyFill="0" applyAlignment="0" applyProtection="0">
      <alignment vertical="center"/>
    </xf>
    <xf numFmtId="9" fontId="7" fillId="0" borderId="0" applyFont="0" applyFill="0" applyBorder="0" applyAlignment="0" applyProtection="0">
      <alignment vertical="center"/>
    </xf>
    <xf numFmtId="0" fontId="83" fillId="13" borderId="0" applyNumberFormat="0" applyBorder="0" applyAlignment="0" applyProtection="0">
      <alignment vertical="center"/>
    </xf>
    <xf numFmtId="9" fontId="7" fillId="0" borderId="0" applyFont="0" applyFill="0" applyBorder="0" applyAlignment="0" applyProtection="0">
      <alignment vertical="center"/>
    </xf>
    <xf numFmtId="0" fontId="82" fillId="11" borderId="0" applyNumberFormat="0" applyBorder="0" applyAlignment="0" applyProtection="0">
      <alignment vertical="center"/>
    </xf>
    <xf numFmtId="0" fontId="122" fillId="0" borderId="29" applyNumberFormat="0" applyFill="0" applyAlignment="0" applyProtection="0">
      <alignment vertical="center"/>
    </xf>
    <xf numFmtId="0" fontId="83" fillId="13" borderId="0" applyNumberFormat="0" applyBorder="0" applyAlignment="0" applyProtection="0">
      <alignment vertical="center"/>
    </xf>
    <xf numFmtId="9" fontId="8" fillId="0" borderId="0" applyFont="0" applyFill="0" applyBorder="0" applyAlignment="0" applyProtection="0"/>
    <xf numFmtId="0" fontId="83" fillId="13" borderId="0" applyNumberFormat="0" applyBorder="0" applyAlignment="0" applyProtection="0">
      <alignment vertical="center"/>
    </xf>
    <xf numFmtId="0" fontId="122" fillId="0" borderId="29" applyNumberFormat="0" applyFill="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9" fontId="8" fillId="0" borderId="0" applyFont="0" applyFill="0" applyBorder="0" applyAlignment="0" applyProtection="0"/>
    <xf numFmtId="0" fontId="83" fillId="13" borderId="0" applyNumberFormat="0" applyBorder="0" applyAlignment="0" applyProtection="0">
      <alignment vertical="center"/>
    </xf>
    <xf numFmtId="0" fontId="7" fillId="0" borderId="0"/>
    <xf numFmtId="0" fontId="111" fillId="0" borderId="26" applyNumberFormat="0" applyFill="0" applyAlignment="0" applyProtection="0">
      <alignment vertical="center"/>
    </xf>
    <xf numFmtId="0" fontId="126" fillId="61" borderId="31" applyNumberFormat="0" applyAlignment="0" applyProtection="0">
      <alignment vertical="center"/>
    </xf>
    <xf numFmtId="9" fontId="7" fillId="0" borderId="0" applyFont="0" applyFill="0" applyBorder="0" applyAlignment="0" applyProtection="0">
      <alignment vertical="center"/>
    </xf>
    <xf numFmtId="0" fontId="117" fillId="0" borderId="0" applyNumberFormat="0" applyFill="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9" fontId="7" fillId="0" borderId="0" applyFont="0" applyFill="0" applyBorder="0" applyAlignment="0" applyProtection="0">
      <alignment vertical="center"/>
    </xf>
    <xf numFmtId="0" fontId="82" fillId="11" borderId="0" applyNumberFormat="0" applyBorder="0" applyAlignment="0" applyProtection="0">
      <alignment vertical="center"/>
    </xf>
    <xf numFmtId="0" fontId="122" fillId="0" borderId="29" applyNumberFormat="0" applyFill="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122" fillId="0" borderId="29" applyNumberFormat="0" applyFill="0" applyAlignment="0" applyProtection="0">
      <alignment vertical="center"/>
    </xf>
    <xf numFmtId="0" fontId="85" fillId="11" borderId="0" applyNumberFormat="0" applyBorder="0" applyAlignment="0" applyProtection="0">
      <alignment vertical="center"/>
    </xf>
    <xf numFmtId="0" fontId="121" fillId="0" borderId="28" applyNumberFormat="0" applyFill="0" applyAlignment="0" applyProtection="0">
      <alignment vertical="center"/>
    </xf>
    <xf numFmtId="0" fontId="121" fillId="0" borderId="28" applyNumberFormat="0" applyFill="0" applyAlignment="0" applyProtection="0">
      <alignment vertical="center"/>
    </xf>
    <xf numFmtId="0" fontId="121" fillId="0" borderId="28" applyNumberFormat="0" applyFill="0" applyAlignment="0" applyProtection="0">
      <alignment vertical="center"/>
    </xf>
    <xf numFmtId="0" fontId="121" fillId="0" borderId="28" applyNumberFormat="0" applyFill="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21" fillId="0" borderId="28" applyNumberFormat="0" applyFill="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21" fillId="0" borderId="28" applyNumberFormat="0" applyFill="0" applyAlignment="0" applyProtection="0">
      <alignment vertical="center"/>
    </xf>
    <xf numFmtId="0" fontId="115" fillId="11" borderId="0" applyNumberFormat="0" applyBorder="0" applyAlignment="0" applyProtection="0">
      <alignment vertical="center"/>
    </xf>
    <xf numFmtId="0" fontId="111" fillId="0" borderId="26" applyNumberFormat="0" applyFill="0" applyAlignment="0" applyProtection="0">
      <alignment vertical="center"/>
    </xf>
    <xf numFmtId="0" fontId="115" fillId="11" borderId="0" applyNumberFormat="0" applyBorder="0" applyAlignment="0" applyProtection="0">
      <alignment vertical="center"/>
    </xf>
    <xf numFmtId="0" fontId="111" fillId="0" borderId="26" applyNumberFormat="0" applyFill="0" applyAlignment="0" applyProtection="0">
      <alignment vertical="center"/>
    </xf>
    <xf numFmtId="0" fontId="111" fillId="0" borderId="26" applyNumberFormat="0" applyFill="0" applyAlignment="0" applyProtection="0">
      <alignment vertical="center"/>
    </xf>
    <xf numFmtId="43" fontId="7" fillId="0" borderId="0" applyFont="0" applyFill="0" applyBorder="0" applyAlignment="0" applyProtection="0">
      <alignment vertical="center"/>
    </xf>
    <xf numFmtId="0" fontId="82" fillId="11" borderId="0" applyNumberFormat="0" applyBorder="0" applyAlignment="0" applyProtection="0">
      <alignment vertical="center"/>
    </xf>
    <xf numFmtId="0" fontId="111" fillId="0" borderId="0" applyNumberFormat="0" applyFill="0" applyBorder="0" applyAlignment="0" applyProtection="0">
      <alignment vertical="center"/>
    </xf>
    <xf numFmtId="43" fontId="7" fillId="0" borderId="0" applyFont="0" applyFill="0" applyBorder="0" applyAlignment="0" applyProtection="0">
      <alignment vertical="center"/>
    </xf>
    <xf numFmtId="0" fontId="82" fillId="11" borderId="0" applyNumberFormat="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83" fillId="13" borderId="0" applyNumberFormat="0" applyBorder="0" applyAlignment="0" applyProtection="0">
      <alignment vertical="center"/>
    </xf>
    <xf numFmtId="43" fontId="7" fillId="0" borderId="0" applyFont="0" applyFill="0" applyBorder="0" applyAlignment="0" applyProtection="0">
      <alignment vertical="center"/>
    </xf>
    <xf numFmtId="0" fontId="111"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7" fillId="28" borderId="18" applyNumberFormat="0" applyFon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0" borderId="0"/>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14" fillId="11" borderId="0" applyNumberFormat="0" applyBorder="0" applyAlignment="0" applyProtection="0">
      <alignment vertical="center"/>
    </xf>
    <xf numFmtId="0" fontId="8" fillId="0" borderId="0"/>
    <xf numFmtId="0" fontId="114"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92" fillId="8" borderId="16"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2" fillId="8" borderId="16"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1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23" fillId="8" borderId="30"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 fillId="0" borderId="0">
      <alignment vertical="center"/>
    </xf>
    <xf numFmtId="0" fontId="123" fillId="8" borderId="30" applyNumberFormat="0" applyAlignment="0" applyProtection="0">
      <alignment vertical="center"/>
    </xf>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7" fillId="28" borderId="18" applyNumberFormat="0" applyFont="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4" fillId="2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82" fillId="11" borderId="0" applyNumberFormat="0" applyBorder="0" applyAlignment="0" applyProtection="0">
      <alignment vertical="center"/>
    </xf>
    <xf numFmtId="0" fontId="8"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5"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5"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7" fillId="16" borderId="16" applyNumberFormat="0" applyAlignment="0" applyProtection="0">
      <alignment vertical="center"/>
    </xf>
    <xf numFmtId="0" fontId="82" fillId="11" borderId="0" applyNumberFormat="0" applyBorder="0" applyAlignment="0" applyProtection="0">
      <alignment vertical="center"/>
    </xf>
    <xf numFmtId="0" fontId="9"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23" fillId="8" borderId="30" applyNumberFormat="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9" fillId="0" borderId="0"/>
    <xf numFmtId="0" fontId="8" fillId="0" borderId="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113" fillId="0" borderId="0"/>
    <xf numFmtId="0" fontId="124" fillId="0" borderId="0" applyNumberFormat="0" applyFill="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 fillId="0" borderId="0"/>
    <xf numFmtId="0" fontId="93" fillId="25"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23" fillId="8" borderId="30"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0"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 fillId="0" borderId="0"/>
    <xf numFmtId="0" fontId="8"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7" fillId="0" borderId="0"/>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9"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15" fillId="11" borderId="0" applyNumberFormat="0" applyBorder="0" applyAlignment="0" applyProtection="0">
      <alignment vertical="center"/>
    </xf>
    <xf numFmtId="0" fontId="82" fillId="11" borderId="0" applyNumberFormat="0" applyBorder="0" applyAlignment="0" applyProtection="0">
      <alignment vertical="center"/>
    </xf>
    <xf numFmtId="0" fontId="115"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103"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03" fillId="11" borderId="0" applyNumberFormat="0" applyBorder="0" applyAlignment="0" applyProtection="0">
      <alignment vertical="center"/>
    </xf>
    <xf numFmtId="0" fontId="82" fillId="11" borderId="0" applyNumberFormat="0" applyBorder="0" applyAlignment="0" applyProtection="0">
      <alignment vertical="center"/>
    </xf>
    <xf numFmtId="0" fontId="0"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5"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7" fillId="16" borderId="16" applyNumberFormat="0" applyAlignment="0" applyProtection="0">
      <alignment vertical="center"/>
    </xf>
    <xf numFmtId="0" fontId="0"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23" fillId="8" borderId="30"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7" fillId="16" borderId="16" applyNumberFormat="0" applyAlignment="0" applyProtection="0">
      <alignment vertical="center"/>
    </xf>
    <xf numFmtId="0" fontId="82" fillId="11" borderId="0" applyNumberFormat="0" applyBorder="0" applyAlignment="0" applyProtection="0">
      <alignment vertical="center"/>
    </xf>
    <xf numFmtId="0" fontId="87" fillId="16" borderId="16"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4" fillId="20"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15"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8" fillId="0" borderId="0"/>
    <xf numFmtId="0" fontId="115"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28" borderId="18" applyNumberFormat="0" applyFon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0" borderId="0"/>
    <xf numFmtId="0" fontId="8" fillId="0" borderId="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23" fillId="8" borderId="30"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 fillId="0" borderId="0"/>
    <xf numFmtId="0" fontId="92" fillId="8" borderId="16" applyNumberFormat="0" applyAlignment="0" applyProtection="0">
      <alignment vertical="center"/>
    </xf>
    <xf numFmtId="0" fontId="8" fillId="0" borderId="0"/>
    <xf numFmtId="0" fontId="92" fillId="8" borderId="16"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01" fillId="0" borderId="19" applyNumberFormat="0" applyFill="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03"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43" fontId="8" fillId="0" borderId="0" applyFont="0" applyFill="0" applyBorder="0" applyAlignment="0" applyProtection="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15" fillId="11" borderId="0" applyNumberFormat="0" applyBorder="0" applyAlignment="0" applyProtection="0">
      <alignment vertical="center"/>
    </xf>
    <xf numFmtId="178" fontId="7" fillId="0" borderId="0" applyFont="0" applyFill="0" applyBorder="0" applyAlignment="0" applyProtection="0">
      <alignment vertical="center"/>
    </xf>
    <xf numFmtId="0" fontId="83" fillId="13"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7" fillId="0" borderId="0">
      <alignment vertical="center"/>
    </xf>
    <xf numFmtId="0" fontId="83" fillId="13"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2" fillId="11" borderId="0" applyNumberFormat="0" applyBorder="0" applyAlignment="0" applyProtection="0">
      <alignment vertical="center"/>
    </xf>
    <xf numFmtId="0" fontId="85" fillId="11" borderId="0" applyNumberFormat="0" applyBorder="0" applyAlignment="0" applyProtection="0">
      <alignment vertical="center"/>
    </xf>
    <xf numFmtId="0" fontId="94" fillId="20"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 fillId="0" borderId="0"/>
    <xf numFmtId="0" fontId="85" fillId="11" borderId="0" applyNumberFormat="0" applyBorder="0" applyAlignment="0" applyProtection="0">
      <alignment vertical="center"/>
    </xf>
    <xf numFmtId="0" fontId="83" fillId="13"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 fillId="0" borderId="0"/>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93" fillId="27" borderId="0" applyNumberFormat="0" applyBorder="0" applyAlignment="0" applyProtection="0">
      <alignment vertical="center"/>
    </xf>
    <xf numFmtId="0" fontId="85"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103" fillId="11" borderId="0" applyNumberFormat="0" applyBorder="0" applyAlignment="0" applyProtection="0">
      <alignment vertical="center"/>
    </xf>
    <xf numFmtId="0" fontId="7" fillId="0" borderId="0">
      <alignment vertical="center"/>
    </xf>
    <xf numFmtId="0" fontId="103" fillId="11" borderId="0" applyNumberFormat="0" applyBorder="0" applyAlignment="0" applyProtection="0">
      <alignment vertical="center"/>
    </xf>
    <xf numFmtId="0" fontId="8" fillId="0" borderId="0"/>
    <xf numFmtId="0" fontId="0"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 fillId="0" borderId="0"/>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93" fillId="25"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7"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103" fillId="11" borderId="0" applyNumberFormat="0" applyBorder="0" applyAlignment="0" applyProtection="0">
      <alignment vertical="center"/>
    </xf>
    <xf numFmtId="0" fontId="103" fillId="11" borderId="0" applyNumberFormat="0" applyBorder="0" applyAlignment="0" applyProtection="0">
      <alignment vertical="center"/>
    </xf>
    <xf numFmtId="0" fontId="103" fillId="11" borderId="0" applyNumberFormat="0" applyBorder="0" applyAlignment="0" applyProtection="0">
      <alignment vertical="center"/>
    </xf>
    <xf numFmtId="0" fontId="103" fillId="1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8" fillId="0" borderId="0"/>
    <xf numFmtId="0" fontId="8" fillId="0" borderId="0"/>
    <xf numFmtId="0" fontId="8" fillId="0" borderId="0"/>
    <xf numFmtId="0" fontId="83" fillId="13" borderId="0" applyNumberFormat="0" applyBorder="0" applyAlignment="0" applyProtection="0">
      <alignment vertical="center"/>
    </xf>
    <xf numFmtId="0" fontId="8" fillId="0" borderId="0"/>
    <xf numFmtId="0" fontId="8" fillId="0" borderId="0"/>
    <xf numFmtId="0" fontId="8" fillId="0" borderId="0"/>
    <xf numFmtId="0" fontId="83" fillId="13"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0"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1" fillId="0" borderId="19" applyNumberFormat="0" applyFill="0" applyAlignment="0" applyProtection="0">
      <alignment vertical="center"/>
    </xf>
    <xf numFmtId="0" fontId="8" fillId="0" borderId="0"/>
    <xf numFmtId="0" fontId="101" fillId="0" borderId="19" applyNumberFormat="0" applyFill="0" applyAlignment="0" applyProtection="0">
      <alignment vertical="center"/>
    </xf>
    <xf numFmtId="0" fontId="7" fillId="0" borderId="0">
      <alignment vertical="center"/>
    </xf>
    <xf numFmtId="0" fontId="0" fillId="0" borderId="0">
      <alignment vertical="center"/>
    </xf>
    <xf numFmtId="0" fontId="83" fillId="13" borderId="0" applyNumberFormat="0" applyBorder="0" applyAlignment="0" applyProtection="0">
      <alignment vertical="center"/>
    </xf>
    <xf numFmtId="0" fontId="7" fillId="0" borderId="0">
      <alignment vertical="center"/>
    </xf>
    <xf numFmtId="0" fontId="7" fillId="0" borderId="0">
      <alignment vertical="center"/>
    </xf>
    <xf numFmtId="0" fontId="83"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0" borderId="0"/>
    <xf numFmtId="0" fontId="93" fillId="52" borderId="0" applyNumberFormat="0" applyBorder="0" applyAlignment="0" applyProtection="0">
      <alignment vertical="center"/>
    </xf>
    <xf numFmtId="0" fontId="7" fillId="0" borderId="0"/>
    <xf numFmtId="0" fontId="8" fillId="0" borderId="0"/>
    <xf numFmtId="0" fontId="126" fillId="61" borderId="31" applyNumberFormat="0" applyAlignment="0" applyProtection="0">
      <alignment vertical="center"/>
    </xf>
    <xf numFmtId="0" fontId="8" fillId="0" borderId="0"/>
    <xf numFmtId="0" fontId="8" fillId="0" borderId="0"/>
    <xf numFmtId="0" fontId="8" fillId="0" borderId="0"/>
    <xf numFmtId="0" fontId="8" fillId="0" borderId="0"/>
    <xf numFmtId="0" fontId="126" fillId="61" borderId="31" applyNumberFormat="0" applyAlignment="0" applyProtection="0">
      <alignment vertical="center"/>
    </xf>
    <xf numFmtId="0" fontId="9" fillId="0" borderId="0"/>
    <xf numFmtId="0" fontId="8" fillId="0" borderId="0"/>
    <xf numFmtId="0" fontId="9" fillId="0" borderId="0"/>
    <xf numFmtId="0" fontId="92" fillId="8" borderId="16" applyNumberFormat="0" applyAlignment="0" applyProtection="0">
      <alignment vertical="center"/>
    </xf>
    <xf numFmtId="0" fontId="9" fillId="0" borderId="0"/>
    <xf numFmtId="0" fontId="8"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7" fillId="0" borderId="0">
      <alignment vertical="center"/>
    </xf>
    <xf numFmtId="0" fontId="8" fillId="0" borderId="0">
      <alignment vertical="center"/>
    </xf>
    <xf numFmtId="0" fontId="8" fillId="0" borderId="0"/>
    <xf numFmtId="0" fontId="9" fillId="0" borderId="0"/>
    <xf numFmtId="0" fontId="83" fillId="13" borderId="0" applyNumberFormat="0" applyBorder="0" applyAlignment="0" applyProtection="0">
      <alignment vertical="center"/>
    </xf>
    <xf numFmtId="0" fontId="126" fillId="61" borderId="31" applyNumberFormat="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3" fillId="13" borderId="0" applyNumberFormat="0" applyBorder="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xf numFmtId="0" fontId="7" fillId="0" borderId="0"/>
    <xf numFmtId="0" fontId="83" fillId="13" borderId="0" applyNumberFormat="0" applyBorder="0" applyAlignment="0" applyProtection="0">
      <alignment vertical="center"/>
    </xf>
    <xf numFmtId="0" fontId="94" fillId="20" borderId="0" applyNumberFormat="0" applyBorder="0" applyAlignment="0" applyProtection="0">
      <alignment vertical="center"/>
    </xf>
    <xf numFmtId="0" fontId="0" fillId="0" borderId="0">
      <alignment vertical="center"/>
    </xf>
    <xf numFmtId="0" fontId="123" fillId="8" borderId="30" applyNumberFormat="0" applyAlignment="0" applyProtection="0">
      <alignment vertical="center"/>
    </xf>
    <xf numFmtId="0" fontId="8" fillId="0" borderId="0"/>
    <xf numFmtId="0" fontId="83" fillId="13"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 fillId="0" borderId="0"/>
    <xf numFmtId="0" fontId="8" fillId="0" borderId="0"/>
    <xf numFmtId="0" fontId="8" fillId="0" borderId="0"/>
    <xf numFmtId="0" fontId="83" fillId="13"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8" fillId="0" borderId="0">
      <alignment vertical="center"/>
    </xf>
    <xf numFmtId="0" fontId="8" fillId="0" borderId="0"/>
    <xf numFmtId="0" fontId="83" fillId="13" borderId="0" applyNumberFormat="0" applyBorder="0" applyAlignment="0" applyProtection="0">
      <alignment vertical="center"/>
    </xf>
    <xf numFmtId="0" fontId="8" fillId="0" borderId="0"/>
    <xf numFmtId="0" fontId="8" fillId="0" borderId="0"/>
    <xf numFmtId="0" fontId="8" fillId="0" borderId="0"/>
    <xf numFmtId="0" fontId="83"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8" fillId="0" borderId="0"/>
    <xf numFmtId="0" fontId="8"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 fillId="0" borderId="0"/>
    <xf numFmtId="0" fontId="8" fillId="0" borderId="0">
      <alignment vertical="center"/>
    </xf>
    <xf numFmtId="0" fontId="8" fillId="0" borderId="0"/>
    <xf numFmtId="0" fontId="125" fillId="0" borderId="0"/>
    <xf numFmtId="0" fontId="124" fillId="0" borderId="0" applyNumberFormat="0" applyFill="0" applyBorder="0" applyAlignment="0" applyProtection="0">
      <alignment vertical="center"/>
    </xf>
    <xf numFmtId="0" fontId="7" fillId="0" borderId="0">
      <alignment vertical="center"/>
    </xf>
    <xf numFmtId="0" fontId="7"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3" fillId="8" borderId="30" applyNumberFormat="0" applyAlignment="0" applyProtection="0">
      <alignment vertical="center"/>
    </xf>
    <xf numFmtId="0" fontId="7"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 fillId="0" borderId="0">
      <alignment vertical="center"/>
    </xf>
    <xf numFmtId="0" fontId="83" fillId="13" borderId="0" applyNumberFormat="0" applyBorder="0" applyAlignment="0" applyProtection="0">
      <alignment vertical="center"/>
    </xf>
    <xf numFmtId="0" fontId="8" fillId="0" borderId="0">
      <alignment vertical="center"/>
    </xf>
    <xf numFmtId="0" fontId="83" fillId="13" borderId="0" applyNumberFormat="0" applyBorder="0" applyAlignment="0" applyProtection="0">
      <alignment vertical="center"/>
    </xf>
    <xf numFmtId="0" fontId="101" fillId="0" borderId="19" applyNumberFormat="0" applyFill="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3" fillId="13" borderId="0" applyNumberFormat="0" applyBorder="0" applyAlignment="0" applyProtection="0">
      <alignment vertical="center"/>
    </xf>
    <xf numFmtId="0" fontId="8" fillId="0" borderId="0">
      <alignment vertical="center"/>
    </xf>
    <xf numFmtId="0" fontId="8" fillId="0" borderId="0"/>
    <xf numFmtId="0" fontId="8" fillId="0" borderId="0"/>
    <xf numFmtId="1" fontId="98" fillId="0" borderId="0"/>
    <xf numFmtId="0" fontId="8" fillId="0" borderId="0"/>
    <xf numFmtId="0" fontId="7" fillId="0" borderId="0">
      <alignment vertical="center"/>
    </xf>
    <xf numFmtId="0" fontId="7" fillId="0" borderId="0">
      <alignment vertical="center"/>
    </xf>
    <xf numFmtId="0" fontId="83" fillId="13" borderId="0" applyNumberFormat="0" applyBorder="0" applyAlignment="0" applyProtection="0">
      <alignment vertical="center"/>
    </xf>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92" fillId="8" borderId="16" applyNumberFormat="0" applyAlignment="0" applyProtection="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3" fillId="13" borderId="0" applyNumberFormat="0" applyBorder="0" applyAlignment="0" applyProtection="0">
      <alignment vertical="center"/>
    </xf>
    <xf numFmtId="0" fontId="8" fillId="0" borderId="0"/>
    <xf numFmtId="0" fontId="8" fillId="0" borderId="0"/>
    <xf numFmtId="0" fontId="83" fillId="13" borderId="0" applyNumberFormat="0" applyBorder="0" applyAlignment="0" applyProtection="0">
      <alignment vertical="center"/>
    </xf>
    <xf numFmtId="0" fontId="8" fillId="0" borderId="0"/>
    <xf numFmtId="0" fontId="8" fillId="0" borderId="0"/>
    <xf numFmtId="0" fontId="83" fillId="13" borderId="0" applyNumberFormat="0" applyBorder="0" applyAlignment="0" applyProtection="0">
      <alignment vertical="center"/>
    </xf>
    <xf numFmtId="0" fontId="9" fillId="0" borderId="0"/>
    <xf numFmtId="0" fontId="8" fillId="0" borderId="0"/>
    <xf numFmtId="0" fontId="9" fillId="0" borderId="0"/>
    <xf numFmtId="0" fontId="83" fillId="13" borderId="0" applyNumberFormat="0" applyBorder="0" applyAlignment="0" applyProtection="0">
      <alignment vertical="center"/>
    </xf>
    <xf numFmtId="0" fontId="9" fillId="0" borderId="0"/>
    <xf numFmtId="0" fontId="9" fillId="0" borderId="0"/>
    <xf numFmtId="0" fontId="7" fillId="0" borderId="0">
      <alignment vertical="center"/>
    </xf>
    <xf numFmtId="0" fontId="9" fillId="0" borderId="0"/>
    <xf numFmtId="0" fontId="83"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3" fillId="13" borderId="0" applyNumberFormat="0" applyBorder="0" applyAlignment="0" applyProtection="0">
      <alignment vertical="center"/>
    </xf>
    <xf numFmtId="0" fontId="8" fillId="0" borderId="0"/>
    <xf numFmtId="0" fontId="8" fillId="0" borderId="0"/>
    <xf numFmtId="0" fontId="83" fillId="13" borderId="0" applyNumberFormat="0" applyBorder="0" applyAlignment="0" applyProtection="0">
      <alignment vertical="center"/>
    </xf>
    <xf numFmtId="0" fontId="125" fillId="0" borderId="0"/>
    <xf numFmtId="0" fontId="7" fillId="0" borderId="0">
      <alignment vertical="center"/>
    </xf>
    <xf numFmtId="0" fontId="8" fillId="0" borderId="0"/>
    <xf numFmtId="0" fontId="83" fillId="13" borderId="0" applyNumberFormat="0" applyBorder="0" applyAlignment="0" applyProtection="0">
      <alignment vertical="center"/>
    </xf>
    <xf numFmtId="0" fontId="8" fillId="0" borderId="0"/>
    <xf numFmtId="0" fontId="83" fillId="13" borderId="0" applyNumberFormat="0" applyBorder="0" applyAlignment="0" applyProtection="0">
      <alignment vertical="center"/>
    </xf>
    <xf numFmtId="0" fontId="7" fillId="0" borderId="0">
      <alignment vertical="center"/>
    </xf>
    <xf numFmtId="0" fontId="7" fillId="28" borderId="18" applyNumberFormat="0" applyFont="0" applyAlignment="0" applyProtection="0">
      <alignment vertical="center"/>
    </xf>
    <xf numFmtId="0" fontId="9" fillId="0" borderId="0"/>
    <xf numFmtId="0" fontId="8" fillId="0" borderId="0"/>
    <xf numFmtId="0" fontId="8" fillId="0" borderId="0"/>
    <xf numFmtId="0" fontId="83"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3" fillId="13" borderId="0" applyNumberFormat="0" applyBorder="0" applyAlignment="0" applyProtection="0">
      <alignment vertical="center"/>
    </xf>
    <xf numFmtId="0" fontId="87" fillId="16" borderId="16" applyNumberFormat="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3" fillId="13"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7"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0" borderId="0"/>
    <xf numFmtId="0" fontId="83" fillId="13" borderId="0" applyNumberFormat="0" applyBorder="0" applyAlignment="0" applyProtection="0">
      <alignment vertical="center"/>
    </xf>
    <xf numFmtId="0" fontId="8" fillId="0" borderId="0"/>
    <xf numFmtId="0" fontId="8" fillId="0" borderId="0"/>
    <xf numFmtId="0" fontId="0" fillId="0" borderId="0"/>
    <xf numFmtId="0" fontId="0" fillId="0" borderId="0">
      <alignment vertical="center"/>
    </xf>
    <xf numFmtId="0" fontId="0" fillId="0" borderId="0"/>
    <xf numFmtId="0" fontId="83" fillId="13" borderId="0" applyNumberFormat="0" applyBorder="0" applyAlignment="0" applyProtection="0">
      <alignment vertical="center"/>
    </xf>
    <xf numFmtId="0" fontId="0" fillId="0" borderId="0"/>
    <xf numFmtId="0" fontId="0" fillId="0" borderId="0"/>
    <xf numFmtId="0" fontId="7" fillId="0" borderId="0"/>
    <xf numFmtId="0" fontId="0" fillId="0" borderId="0">
      <alignment vertical="center"/>
    </xf>
    <xf numFmtId="0" fontId="7" fillId="0" borderId="0"/>
    <xf numFmtId="0" fontId="0" fillId="0" borderId="0"/>
    <xf numFmtId="0" fontId="0" fillId="0" borderId="0"/>
    <xf numFmtId="0" fontId="7" fillId="0" borderId="0"/>
    <xf numFmtId="0" fontId="7" fillId="0" borderId="0">
      <alignment vertical="center"/>
    </xf>
    <xf numFmtId="0" fontId="83"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3" fillId="13" borderId="0" applyNumberFormat="0" applyBorder="0" applyAlignment="0" applyProtection="0">
      <alignment vertical="center"/>
    </xf>
    <xf numFmtId="0" fontId="8" fillId="0" borderId="0"/>
    <xf numFmtId="0" fontId="8" fillId="0" borderId="0"/>
    <xf numFmtId="0" fontId="87" fillId="16" borderId="16" applyNumberFormat="0" applyAlignment="0" applyProtection="0">
      <alignment vertical="center"/>
    </xf>
    <xf numFmtId="0" fontId="8" fillId="0" borderId="0"/>
    <xf numFmtId="0" fontId="8" fillId="0" borderId="0"/>
    <xf numFmtId="0" fontId="7"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3" fillId="13" borderId="0" applyNumberFormat="0" applyBorder="0" applyAlignment="0" applyProtection="0">
      <alignment vertical="center"/>
    </xf>
    <xf numFmtId="0" fontId="0" fillId="0" borderId="0">
      <alignment vertical="center"/>
    </xf>
    <xf numFmtId="0" fontId="7"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0" fillId="0" borderId="0">
      <alignment vertical="center"/>
    </xf>
    <xf numFmtId="0" fontId="83" fillId="1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1" fontId="98" fillId="0" borderId="0"/>
    <xf numFmtId="1" fontId="98"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125" fillId="0" borderId="0"/>
    <xf numFmtId="0" fontId="8" fillId="0" borderId="0"/>
    <xf numFmtId="0" fontId="125" fillId="0" borderId="0"/>
    <xf numFmtId="0" fontId="8" fillId="0" borderId="0" applyNumberFormat="0" applyFont="0" applyFill="0" applyBorder="0" applyAlignment="0" applyProtection="0">
      <alignment vertical="center"/>
    </xf>
    <xf numFmtId="0" fontId="7" fillId="0" borderId="0">
      <alignment vertical="center"/>
    </xf>
    <xf numFmtId="0" fontId="125" fillId="0" borderId="0"/>
    <xf numFmtId="0" fontId="0" fillId="0" borderId="0">
      <alignment vertical="center"/>
    </xf>
    <xf numFmtId="0" fontId="7" fillId="0" borderId="0">
      <alignment vertical="center"/>
    </xf>
    <xf numFmtId="0" fontId="83" fillId="13" borderId="0" applyNumberFormat="0" applyBorder="0" applyAlignment="0" applyProtection="0">
      <alignment vertical="center"/>
    </xf>
    <xf numFmtId="0" fontId="7" fillId="0" borderId="0">
      <alignment vertical="center"/>
    </xf>
    <xf numFmtId="180" fontId="8" fillId="0" borderId="0" applyFont="0" applyFill="0" applyBorder="0" applyAlignment="0" applyProtection="0">
      <alignment vertical="center"/>
    </xf>
    <xf numFmtId="0" fontId="83" fillId="13"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83" fillId="13" borderId="0" applyNumberFormat="0" applyBorder="0" applyAlignment="0" applyProtection="0">
      <alignment vertical="center"/>
    </xf>
    <xf numFmtId="0" fontId="92" fillId="8" borderId="16" applyNumberFormat="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8"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2" fillId="8" borderId="16" applyNumberFormat="0" applyAlignment="0" applyProtection="0">
      <alignment vertical="center"/>
    </xf>
    <xf numFmtId="0" fontId="83" fillId="13" borderId="0" applyNumberFormat="0" applyBorder="0" applyAlignment="0" applyProtection="0">
      <alignment vertical="center"/>
    </xf>
    <xf numFmtId="0" fontId="92" fillId="8" borderId="16" applyNumberFormat="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4" fillId="0" borderId="0" applyNumberFormat="0" applyFill="0" applyBorder="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3" fillId="8" borderId="30" applyNumberFormat="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27"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16" fillId="0" borderId="27"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3" fillId="8" borderId="30" applyNumberFormat="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43" fontId="8" fillId="0" borderId="0" applyFont="0" applyFill="0" applyBorder="0" applyAlignment="0" applyProtection="0"/>
    <xf numFmtId="0" fontId="83" fillId="13" borderId="0" applyNumberFormat="0" applyBorder="0" applyAlignment="0" applyProtection="0">
      <alignment vertical="center"/>
    </xf>
    <xf numFmtId="0" fontId="116" fillId="0" borderId="27" applyNumberFormat="0" applyFill="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180" fontId="8" fillId="0" borderId="0" applyFont="0" applyFill="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3" fillId="8" borderId="30" applyNumberFormat="0" applyAlignment="0" applyProtection="0">
      <alignment vertical="center"/>
    </xf>
    <xf numFmtId="0" fontId="83" fillId="13" borderId="0" applyNumberFormat="0" applyBorder="0" applyAlignment="0" applyProtection="0">
      <alignment vertical="center"/>
    </xf>
    <xf numFmtId="0" fontId="93" fillId="27"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8"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19" fillId="0"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01" fillId="0" borderId="19" applyNumberFormat="0" applyFill="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27"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2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8" fillId="13" borderId="0" applyNumberFormat="0" applyBorder="0" applyAlignment="0" applyProtection="0">
      <alignment vertical="center"/>
    </xf>
    <xf numFmtId="0" fontId="128" fillId="13" borderId="0" applyNumberFormat="0" applyBorder="0" applyAlignment="0" applyProtection="0">
      <alignment vertical="center"/>
    </xf>
    <xf numFmtId="0" fontId="128" fillId="13" borderId="0" applyNumberFormat="0" applyBorder="0" applyAlignment="0" applyProtection="0">
      <alignment vertical="center"/>
    </xf>
    <xf numFmtId="0" fontId="128"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3" fillId="8" borderId="30" applyNumberFormat="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93" fillId="21"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128" fillId="13" borderId="0" applyNumberFormat="0" applyBorder="0" applyAlignment="0" applyProtection="0">
      <alignment vertical="center"/>
    </xf>
    <xf numFmtId="0" fontId="128" fillId="13" borderId="0" applyNumberFormat="0" applyBorder="0" applyAlignment="0" applyProtection="0">
      <alignment vertical="center"/>
    </xf>
    <xf numFmtId="0" fontId="128" fillId="13" borderId="0" applyNumberFormat="0" applyBorder="0" applyAlignment="0" applyProtection="0">
      <alignment vertical="center"/>
    </xf>
    <xf numFmtId="0" fontId="128" fillId="13" borderId="0" applyNumberFormat="0" applyBorder="0" applyAlignment="0" applyProtection="0">
      <alignment vertical="center"/>
    </xf>
    <xf numFmtId="0" fontId="128" fillId="13" borderId="0" applyNumberFormat="0" applyBorder="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24" fillId="0" borderId="0" applyNumberFormat="0" applyFill="0" applyBorder="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24" fillId="0" borderId="0" applyNumberFormat="0" applyFill="0" applyBorder="0" applyAlignment="0" applyProtection="0">
      <alignment vertical="center"/>
    </xf>
    <xf numFmtId="0" fontId="101" fillId="0" borderId="19" applyNumberFormat="0" applyFill="0" applyAlignment="0" applyProtection="0">
      <alignment vertical="center"/>
    </xf>
    <xf numFmtId="0" fontId="124" fillId="0" borderId="0" applyNumberFormat="0" applyFill="0" applyBorder="0" applyAlignment="0" applyProtection="0">
      <alignment vertical="center"/>
    </xf>
    <xf numFmtId="0" fontId="101" fillId="0" borderId="19" applyNumberFormat="0" applyFill="0" applyAlignment="0" applyProtection="0">
      <alignment vertical="center"/>
    </xf>
    <xf numFmtId="0" fontId="124" fillId="0" borderId="0" applyNumberFormat="0" applyFill="0" applyBorder="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92" fillId="8" borderId="16" applyNumberFormat="0" applyAlignment="0" applyProtection="0">
      <alignment vertical="center"/>
    </xf>
    <xf numFmtId="0" fontId="126" fillId="61" borderId="31" applyNumberFormat="0" applyAlignment="0" applyProtection="0">
      <alignment vertical="center"/>
    </xf>
    <xf numFmtId="0" fontId="126" fillId="61" borderId="31" applyNumberFormat="0" applyAlignment="0" applyProtection="0">
      <alignment vertical="center"/>
    </xf>
    <xf numFmtId="0" fontId="126" fillId="61" borderId="31" applyNumberFormat="0" applyAlignment="0" applyProtection="0">
      <alignment vertical="center"/>
    </xf>
    <xf numFmtId="0" fontId="126" fillId="61" borderId="31" applyNumberFormat="0" applyAlignment="0" applyProtection="0">
      <alignment vertical="center"/>
    </xf>
    <xf numFmtId="0" fontId="126" fillId="61" borderId="31" applyNumberFormat="0" applyAlignment="0" applyProtection="0">
      <alignment vertical="center"/>
    </xf>
    <xf numFmtId="0" fontId="126" fillId="61" borderId="31" applyNumberFormat="0" applyAlignment="0" applyProtection="0">
      <alignment vertical="center"/>
    </xf>
    <xf numFmtId="0" fontId="126" fillId="61" borderId="31" applyNumberFormat="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6" fillId="0" borderId="27" applyNumberFormat="0" applyFill="0" applyAlignment="0" applyProtection="0">
      <alignment vertical="center"/>
    </xf>
    <xf numFmtId="0" fontId="116" fillId="0" borderId="27" applyNumberFormat="0" applyFill="0" applyAlignment="0" applyProtection="0">
      <alignment vertical="center"/>
    </xf>
    <xf numFmtId="0" fontId="116" fillId="0" borderId="27" applyNumberFormat="0" applyFill="0" applyAlignment="0" applyProtection="0">
      <alignment vertical="center"/>
    </xf>
    <xf numFmtId="0" fontId="116" fillId="0" borderId="27" applyNumberFormat="0" applyFill="0" applyAlignment="0" applyProtection="0">
      <alignment vertical="center"/>
    </xf>
    <xf numFmtId="0" fontId="116" fillId="0" borderId="27" applyNumberFormat="0" applyFill="0" applyAlignment="0" applyProtection="0">
      <alignment vertical="center"/>
    </xf>
    <xf numFmtId="183" fontId="8" fillId="0" borderId="0" applyFont="0" applyFill="0" applyBorder="0" applyAlignment="0" applyProtection="0"/>
    <xf numFmtId="4" fontId="119" fillId="0" borderId="0" applyFont="0" applyFill="0" applyBorder="0" applyAlignment="0" applyProtection="0"/>
    <xf numFmtId="182"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43" fontId="0" fillId="0" borderId="0" applyFont="0" applyFill="0" applyBorder="0" applyAlignment="0" applyProtection="0">
      <alignment vertical="center"/>
    </xf>
    <xf numFmtId="180" fontId="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alignment vertical="center"/>
    </xf>
    <xf numFmtId="180" fontId="8" fillId="0" borderId="0" applyFont="0" applyFill="0" applyBorder="0" applyAlignment="0" applyProtection="0">
      <alignment vertical="center"/>
    </xf>
    <xf numFmtId="180" fontId="8" fillId="0" borderId="0" applyFont="0" applyFill="0" applyBorder="0" applyAlignment="0" applyProtection="0">
      <alignment vertical="center"/>
    </xf>
    <xf numFmtId="180" fontId="8" fillId="0" borderId="0" applyFont="0" applyFill="0" applyBorder="0" applyAlignment="0" applyProtection="0">
      <alignment vertical="center"/>
    </xf>
    <xf numFmtId="180" fontId="8" fillId="0" borderId="0" applyFont="0" applyFill="0" applyBorder="0" applyAlignment="0" applyProtection="0">
      <alignment vertical="center"/>
    </xf>
    <xf numFmtId="180" fontId="8"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179" fontId="8" fillId="0" borderId="0" applyFont="0" applyFill="0" applyBorder="0" applyAlignment="0" applyProtection="0"/>
    <xf numFmtId="179" fontId="8" fillId="0" borderId="0" applyFont="0" applyFill="0" applyBorder="0" applyAlignment="0" applyProtection="0"/>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182" fontId="0" fillId="0" borderId="0" applyFont="0" applyFill="0" applyBorder="0" applyAlignment="0" applyProtection="0">
      <alignment vertical="center"/>
    </xf>
    <xf numFmtId="0" fontId="87" fillId="16" borderId="16" applyNumberFormat="0" applyAlignment="0" applyProtection="0">
      <alignment vertical="center"/>
    </xf>
    <xf numFmtId="184" fontId="0" fillId="0" borderId="0" applyFont="0" applyFill="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3" fillId="27" borderId="0" applyNumberFormat="0" applyBorder="0" applyAlignment="0" applyProtection="0">
      <alignment vertical="center"/>
    </xf>
    <xf numFmtId="0" fontId="93" fillId="27" borderId="0" applyNumberFormat="0" applyBorder="0" applyAlignment="0" applyProtection="0">
      <alignment vertical="center"/>
    </xf>
    <xf numFmtId="0" fontId="93" fillId="27" borderId="0" applyNumberFormat="0" applyBorder="0" applyAlignment="0" applyProtection="0">
      <alignment vertical="center"/>
    </xf>
    <xf numFmtId="0" fontId="93" fillId="27"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52"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7" fillId="28" borderId="18" applyNumberFormat="0" applyFont="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87" fillId="16" borderId="16"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123" fillId="8" borderId="30"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87" fillId="16" borderId="16" applyNumberFormat="0" applyAlignment="0" applyProtection="0">
      <alignment vertical="center"/>
    </xf>
    <xf numFmtId="0" fontId="129" fillId="0" borderId="0"/>
    <xf numFmtId="0" fontId="129" fillId="0" borderId="0"/>
    <xf numFmtId="0" fontId="113" fillId="0" borderId="0"/>
    <xf numFmtId="0" fontId="125" fillId="0" borderId="0"/>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xf numFmtId="0" fontId="7" fillId="28" borderId="18" applyNumberFormat="0" applyFont="0" applyAlignment="0" applyProtection="0">
      <alignment vertical="center"/>
    </xf>
  </cellStyleXfs>
  <cellXfs count="509">
    <xf numFmtId="0" fontId="0" fillId="0" borderId="0" xfId="0">
      <alignment vertical="center"/>
    </xf>
    <xf numFmtId="0" fontId="1" fillId="0" borderId="0" xfId="1743" applyFont="1" applyFill="1" applyAlignment="1">
      <alignment horizontal="center" vertical="center"/>
    </xf>
    <xf numFmtId="0" fontId="2" fillId="0" borderId="0" xfId="1743" applyFont="1" applyFill="1" applyAlignment="1">
      <alignment horizontal="right" vertical="center"/>
    </xf>
    <xf numFmtId="0" fontId="3" fillId="0" borderId="0" xfId="1743" applyFont="1" applyFill="1" applyAlignment="1">
      <alignment horizontal="center" vertical="center"/>
    </xf>
    <xf numFmtId="0" fontId="4" fillId="0" borderId="0" xfId="1743" applyFont="1" applyFill="1" applyAlignment="1">
      <alignment vertical="center"/>
    </xf>
    <xf numFmtId="0" fontId="5" fillId="0" borderId="0" xfId="1743" applyFont="1" applyFill="1" applyAlignment="1">
      <alignment vertical="center"/>
    </xf>
    <xf numFmtId="0" fontId="0" fillId="0" borderId="0" xfId="1743" applyFont="1" applyFill="1" applyAlignment="1">
      <alignment horizontal="center" vertical="center"/>
    </xf>
    <xf numFmtId="0" fontId="0" fillId="0" borderId="0" xfId="1743" applyFont="1" applyFill="1" applyAlignment="1">
      <alignment horizontal="justify" vertical="center"/>
    </xf>
    <xf numFmtId="185" fontId="0" fillId="0" borderId="0" xfId="30" applyNumberFormat="1" applyFont="1" applyFill="1" applyAlignment="1">
      <alignment horizontal="center" vertical="center"/>
    </xf>
    <xf numFmtId="0" fontId="0" fillId="0" borderId="0" xfId="1743" applyFont="1" applyFill="1" applyAlignment="1">
      <alignment vertical="center"/>
    </xf>
    <xf numFmtId="0" fontId="1" fillId="0" borderId="0" xfId="1743" applyFont="1" applyFill="1" applyAlignment="1">
      <alignment horizontal="center" vertical="center" wrapText="1"/>
    </xf>
    <xf numFmtId="0" fontId="2" fillId="0" borderId="0" xfId="1743" applyFont="1" applyFill="1" applyBorder="1" applyAlignment="1">
      <alignment horizontal="right" vertical="center" wrapText="1"/>
    </xf>
    <xf numFmtId="185" fontId="2" fillId="0" borderId="0" xfId="30" applyNumberFormat="1" applyFont="1" applyFill="1" applyBorder="1" applyAlignment="1">
      <alignment horizontal="right" vertical="center" wrapText="1"/>
    </xf>
    <xf numFmtId="186" fontId="2" fillId="0" borderId="0" xfId="1743" applyNumberFormat="1" applyFont="1" applyFill="1" applyBorder="1" applyAlignment="1">
      <alignment horizontal="right" vertical="center" wrapText="1"/>
    </xf>
    <xf numFmtId="0" fontId="3" fillId="0" borderId="1" xfId="1743" applyFont="1" applyFill="1" applyBorder="1" applyAlignment="1">
      <alignment horizontal="center" vertical="center"/>
    </xf>
    <xf numFmtId="0" fontId="3" fillId="0" borderId="1" xfId="1743" applyFont="1" applyFill="1" applyBorder="1" applyAlignment="1">
      <alignment horizontal="center" vertical="center" wrapText="1"/>
    </xf>
    <xf numFmtId="185" fontId="3" fillId="0" borderId="1" xfId="30" applyNumberFormat="1" applyFont="1" applyFill="1" applyBorder="1" applyAlignment="1">
      <alignment horizontal="center" vertical="center" wrapText="1"/>
    </xf>
    <xf numFmtId="0" fontId="4" fillId="0" borderId="1" xfId="1743" applyFont="1" applyFill="1" applyBorder="1" applyAlignment="1">
      <alignment horizontal="left" vertical="center"/>
    </xf>
    <xf numFmtId="187" fontId="0" fillId="2" borderId="1" xfId="0" applyNumberFormat="1" applyFill="1" applyBorder="1" applyAlignment="1">
      <alignment horizontal="center" vertical="center" wrapText="1"/>
    </xf>
    <xf numFmtId="188" fontId="6" fillId="0" borderId="1" xfId="1743" applyNumberFormat="1" applyFont="1" applyFill="1" applyBorder="1" applyAlignment="1">
      <alignment vertical="center" wrapText="1"/>
    </xf>
    <xf numFmtId="187" fontId="7" fillId="0" borderId="1" xfId="739" applyNumberFormat="1" applyFont="1" applyBorder="1" applyAlignment="1">
      <alignment horizontal="left" vertical="center" wrapText="1"/>
    </xf>
    <xf numFmtId="0" fontId="4" fillId="0" borderId="1" xfId="1743" applyFont="1" applyFill="1" applyBorder="1" applyAlignment="1">
      <alignment horizontal="center" vertical="center"/>
    </xf>
    <xf numFmtId="185" fontId="8" fillId="0" borderId="1" xfId="30" applyNumberFormat="1" applyFont="1" applyFill="1" applyBorder="1" applyAlignment="1" applyProtection="1">
      <alignment horizontal="center" vertical="center" wrapText="1"/>
    </xf>
    <xf numFmtId="49" fontId="4" fillId="0" borderId="1" xfId="1743" applyNumberFormat="1" applyFont="1" applyFill="1" applyBorder="1" applyAlignment="1">
      <alignment vertical="center" wrapText="1"/>
    </xf>
    <xf numFmtId="0" fontId="9" fillId="2" borderId="1" xfId="739" applyFont="1" applyFill="1" applyBorder="1" applyAlignment="1">
      <alignment horizontal="left" vertical="center" wrapText="1"/>
    </xf>
    <xf numFmtId="188" fontId="4" fillId="0" borderId="1" xfId="1743" applyNumberFormat="1" applyFont="1" applyFill="1" applyBorder="1" applyAlignment="1">
      <alignment vertical="center" wrapText="1"/>
    </xf>
    <xf numFmtId="0" fontId="7" fillId="0" borderId="1" xfId="1743" applyFont="1" applyBorder="1" applyAlignment="1">
      <alignment vertical="center" wrapText="1"/>
    </xf>
    <xf numFmtId="185" fontId="4" fillId="0" borderId="1" xfId="30" applyNumberFormat="1" applyFont="1" applyFill="1" applyBorder="1" applyAlignment="1">
      <alignment horizontal="center" vertical="center" wrapText="1"/>
    </xf>
    <xf numFmtId="0" fontId="4" fillId="0" borderId="1" xfId="1743" applyFont="1" applyFill="1" applyBorder="1" applyAlignment="1">
      <alignment vertical="center" wrapText="1"/>
    </xf>
    <xf numFmtId="0" fontId="4" fillId="0" borderId="2" xfId="1743" applyFont="1" applyFill="1" applyBorder="1" applyAlignment="1">
      <alignment horizontal="center" vertical="center"/>
    </xf>
    <xf numFmtId="0" fontId="4" fillId="0" borderId="3" xfId="1743" applyFont="1" applyFill="1" applyBorder="1" applyAlignment="1">
      <alignment horizontal="center" vertical="center"/>
    </xf>
    <xf numFmtId="0" fontId="4" fillId="0" borderId="4" xfId="1743" applyFont="1" applyFill="1" applyBorder="1" applyAlignment="1">
      <alignment horizontal="center" vertical="center"/>
    </xf>
    <xf numFmtId="0" fontId="5" fillId="0" borderId="0" xfId="1743" applyFont="1" applyFill="1" applyAlignment="1">
      <alignment horizontal="justify" vertical="center" wrapText="1"/>
    </xf>
    <xf numFmtId="0" fontId="0" fillId="0" borderId="0" xfId="16" applyAlignment="1">
      <alignment horizontal="center" vertical="center"/>
    </xf>
    <xf numFmtId="0" fontId="0" fillId="0" borderId="0" xfId="16" applyAlignment="1">
      <alignment vertical="center"/>
    </xf>
    <xf numFmtId="0" fontId="0" fillId="0" borderId="0" xfId="16"/>
    <xf numFmtId="0" fontId="10" fillId="0" borderId="0" xfId="16" applyFont="1" applyAlignment="1">
      <alignment horizontal="center" vertical="center"/>
    </xf>
    <xf numFmtId="0" fontId="0" fillId="0" borderId="0" xfId="16" applyFont="1" applyAlignment="1">
      <alignment horizontal="right"/>
    </xf>
    <xf numFmtId="0" fontId="3" fillId="0" borderId="5" xfId="16" applyFont="1" applyFill="1" applyBorder="1" applyAlignment="1">
      <alignment horizontal="center" vertical="center" wrapText="1"/>
    </xf>
    <xf numFmtId="0" fontId="11" fillId="0" borderId="5" xfId="16" applyFont="1" applyFill="1" applyBorder="1" applyAlignment="1">
      <alignment horizontal="center" vertical="center" wrapText="1"/>
    </xf>
    <xf numFmtId="0" fontId="3" fillId="0" borderId="5" xfId="16" applyFont="1" applyFill="1" applyBorder="1" applyAlignment="1">
      <alignment vertical="center" wrapText="1"/>
    </xf>
    <xf numFmtId="184" fontId="12" fillId="0" borderId="5" xfId="16" applyNumberFormat="1" applyFont="1" applyFill="1" applyBorder="1" applyAlignment="1">
      <alignment vertical="center" shrinkToFit="1"/>
    </xf>
    <xf numFmtId="0" fontId="4" fillId="0" borderId="5" xfId="16" applyFont="1" applyFill="1" applyBorder="1" applyAlignment="1">
      <alignment vertical="center" wrapText="1"/>
    </xf>
    <xf numFmtId="2" fontId="12" fillId="0" borderId="5" xfId="16" applyNumberFormat="1" applyFont="1" applyFill="1" applyBorder="1" applyAlignment="1">
      <alignment vertical="center" shrinkToFit="1"/>
    </xf>
    <xf numFmtId="1" fontId="12" fillId="0" borderId="5" xfId="16" applyNumberFormat="1" applyFont="1" applyFill="1" applyBorder="1" applyAlignment="1">
      <alignment vertical="center" shrinkToFit="1"/>
    </xf>
    <xf numFmtId="0" fontId="0" fillId="0" borderId="0" xfId="0" applyFill="1" applyAlignment="1">
      <alignment horizontal="center" vertical="center"/>
    </xf>
    <xf numFmtId="0" fontId="0" fillId="0" borderId="0" xfId="0" applyFill="1" applyAlignment="1">
      <alignment vertical="center"/>
    </xf>
    <xf numFmtId="0" fontId="13" fillId="0" borderId="0" xfId="1452"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15" fillId="0" borderId="0" xfId="1743" applyFont="1" applyFill="1" applyAlignment="1">
      <alignment horizontal="center" vertical="center"/>
    </xf>
    <xf numFmtId="0" fontId="16" fillId="0" borderId="0" xfId="1743" applyFont="1" applyFill="1" applyAlignment="1">
      <alignment horizontal="right" vertical="center"/>
    </xf>
    <xf numFmtId="0" fontId="17" fillId="0" borderId="0" xfId="1743" applyFont="1" applyFill="1" applyAlignment="1">
      <alignment vertical="center"/>
    </xf>
    <xf numFmtId="185" fontId="5" fillId="0" borderId="0" xfId="2442" applyNumberFormat="1" applyFont="1" applyFill="1" applyAlignment="1">
      <alignment vertical="center"/>
    </xf>
    <xf numFmtId="0" fontId="1" fillId="0" borderId="0" xfId="1743" applyFont="1" applyFill="1" applyBorder="1" applyAlignment="1">
      <alignment horizontal="center" vertical="center" wrapText="1"/>
    </xf>
    <xf numFmtId="185" fontId="16" fillId="0" borderId="0" xfId="2442" applyNumberFormat="1" applyFont="1" applyFill="1" applyAlignment="1">
      <alignment horizontal="right" vertical="center"/>
    </xf>
    <xf numFmtId="0" fontId="17" fillId="0" borderId="1" xfId="527" applyFont="1" applyFill="1" applyBorder="1" applyAlignment="1">
      <alignment horizontal="center" vertical="center" wrapText="1"/>
    </xf>
    <xf numFmtId="185" fontId="17" fillId="0" borderId="1" xfId="2442" applyNumberFormat="1" applyFont="1" applyFill="1" applyBorder="1" applyAlignment="1">
      <alignment horizontal="center" vertical="center" wrapText="1"/>
    </xf>
    <xf numFmtId="181" fontId="17" fillId="0" borderId="1" xfId="527" applyNumberFormat="1" applyFont="1" applyFill="1" applyBorder="1" applyAlignment="1">
      <alignment horizontal="center" vertical="center" wrapText="1"/>
    </xf>
    <xf numFmtId="0" fontId="17" fillId="0" borderId="1" xfId="527" applyNumberFormat="1" applyFont="1" applyFill="1" applyBorder="1" applyAlignment="1" applyProtection="1">
      <alignment horizontal="left" vertical="center"/>
    </xf>
    <xf numFmtId="185" fontId="0" fillId="0" borderId="1" xfId="2442" applyNumberFormat="1" applyFont="1" applyFill="1" applyBorder="1" applyAlignment="1">
      <alignment vertical="center"/>
    </xf>
    <xf numFmtId="0" fontId="5" fillId="0" borderId="1" xfId="527" applyNumberFormat="1" applyFont="1" applyFill="1" applyBorder="1" applyAlignment="1" applyProtection="1">
      <alignment horizontal="left" vertical="center"/>
    </xf>
    <xf numFmtId="185" fontId="4" fillId="0" borderId="1" xfId="2442" applyNumberFormat="1" applyFont="1" applyFill="1" applyBorder="1" applyAlignment="1">
      <alignment horizontal="right" vertical="center" wrapText="1"/>
    </xf>
    <xf numFmtId="185" fontId="4" fillId="0" borderId="1" xfId="2442" applyNumberFormat="1" applyFont="1" applyFill="1" applyBorder="1" applyAlignment="1">
      <alignment vertical="center" wrapText="1"/>
    </xf>
    <xf numFmtId="177" fontId="4" fillId="0" borderId="1" xfId="1743" applyNumberFormat="1" applyFont="1" applyFill="1" applyBorder="1" applyAlignment="1">
      <alignment vertical="center" wrapText="1"/>
    </xf>
    <xf numFmtId="0" fontId="18" fillId="0" borderId="0" xfId="1819" applyFont="1">
      <alignment vertical="center"/>
    </xf>
    <xf numFmtId="0" fontId="19" fillId="0" borderId="0" xfId="1819" applyFont="1" applyAlignment="1">
      <alignment horizontal="center" vertical="center" wrapText="1"/>
    </xf>
    <xf numFmtId="0" fontId="20" fillId="0" borderId="0" xfId="1819" applyFont="1" applyAlignment="1">
      <alignment horizontal="center" vertical="center" wrapText="1"/>
    </xf>
    <xf numFmtId="0" fontId="21" fillId="0" borderId="0" xfId="1819" applyFont="1">
      <alignment vertical="center"/>
    </xf>
    <xf numFmtId="0" fontId="22" fillId="0" borderId="1" xfId="1819" applyFont="1" applyBorder="1" applyAlignment="1">
      <alignment horizontal="center" vertical="center"/>
    </xf>
    <xf numFmtId="0" fontId="23" fillId="0" borderId="1" xfId="1819" applyFont="1" applyBorder="1" applyAlignment="1">
      <alignment horizontal="center" vertical="center" wrapText="1"/>
    </xf>
    <xf numFmtId="0" fontId="24" fillId="0" borderId="1" xfId="1819" applyFont="1" applyBorder="1" applyAlignment="1">
      <alignment horizontal="left" vertical="center"/>
    </xf>
    <xf numFmtId="184" fontId="18" fillId="0" borderId="1" xfId="1819" applyNumberFormat="1" applyFont="1" applyBorder="1" applyAlignment="1">
      <alignment horizontal="right" vertical="center" wrapText="1"/>
    </xf>
    <xf numFmtId="0" fontId="22" fillId="0" borderId="1" xfId="1819" applyFont="1" applyFill="1" applyBorder="1" applyAlignment="1">
      <alignment horizontal="center" vertical="center"/>
    </xf>
    <xf numFmtId="184" fontId="23" fillId="0" borderId="1" xfId="1819" applyNumberFormat="1" applyFont="1" applyBorder="1" applyAlignment="1">
      <alignment horizontal="right" vertical="center" wrapText="1"/>
    </xf>
    <xf numFmtId="0" fontId="24" fillId="0" borderId="11" xfId="1819" applyFont="1" applyBorder="1" applyAlignment="1">
      <alignment horizontal="right" vertical="center"/>
    </xf>
    <xf numFmtId="0" fontId="18" fillId="0" borderId="0" xfId="1954" applyFont="1" applyAlignment="1"/>
    <xf numFmtId="0" fontId="25" fillId="0" borderId="0" xfId="1954" applyFont="1" applyAlignment="1"/>
    <xf numFmtId="0" fontId="18" fillId="0" borderId="0" xfId="1954" applyFont="1">
      <alignment vertical="center"/>
    </xf>
    <xf numFmtId="0" fontId="26" fillId="3" borderId="0" xfId="20" applyFont="1" applyFill="1" applyBorder="1" applyAlignment="1">
      <alignment horizontal="center" vertical="center" wrapText="1"/>
    </xf>
    <xf numFmtId="0" fontId="27" fillId="0" borderId="0" xfId="1954" applyFont="1" applyAlignment="1">
      <alignment horizontal="center" vertical="center"/>
    </xf>
    <xf numFmtId="0" fontId="12" fillId="0" borderId="0" xfId="1954" applyFont="1" applyAlignment="1">
      <alignment horizontal="right" vertical="center"/>
    </xf>
    <xf numFmtId="0" fontId="28" fillId="3" borderId="1" xfId="20" applyFont="1" applyFill="1" applyBorder="1" applyAlignment="1">
      <alignment horizontal="center" vertical="center" wrapText="1"/>
    </xf>
    <xf numFmtId="0" fontId="29" fillId="0" borderId="1" xfId="1954" applyFont="1" applyBorder="1" applyAlignment="1">
      <alignment horizontal="center" vertical="center"/>
    </xf>
    <xf numFmtId="184" fontId="29" fillId="0" borderId="1" xfId="1954" applyNumberFormat="1" applyFont="1" applyBorder="1" applyAlignment="1">
      <alignment horizontal="center" vertical="center"/>
    </xf>
    <xf numFmtId="0" fontId="30" fillId="0" borderId="0" xfId="0" applyFont="1" applyAlignment="1">
      <alignment vertical="center" wrapText="1"/>
    </xf>
    <xf numFmtId="0" fontId="18" fillId="0" borderId="0" xfId="0" applyFont="1" applyAlignment="1">
      <alignment horizontal="center" vertical="center" wrapText="1"/>
    </xf>
    <xf numFmtId="0" fontId="20" fillId="0" borderId="0" xfId="1819" applyFont="1" applyAlignment="1">
      <alignment horizontal="center" vertical="center"/>
    </xf>
    <xf numFmtId="0" fontId="18" fillId="0" borderId="0" xfId="1819" applyFont="1" applyAlignment="1">
      <alignment horizontal="right" vertical="center"/>
    </xf>
    <xf numFmtId="0" fontId="23" fillId="0" borderId="1" xfId="1819" applyFont="1" applyBorder="1" applyAlignment="1">
      <alignment horizontal="center" vertical="center"/>
    </xf>
    <xf numFmtId="0" fontId="18" fillId="0" borderId="1" xfId="1819" applyFont="1" applyBorder="1">
      <alignment vertical="center"/>
    </xf>
    <xf numFmtId="0" fontId="25" fillId="0" borderId="0" xfId="1819" applyFont="1" applyFill="1" applyBorder="1" applyAlignment="1">
      <alignment horizontal="left" vertical="center"/>
    </xf>
    <xf numFmtId="0" fontId="18" fillId="0" borderId="0" xfId="1819" applyFont="1" applyBorder="1">
      <alignment vertical="center"/>
    </xf>
    <xf numFmtId="0" fontId="23" fillId="0" borderId="0" xfId="20" applyFont="1">
      <alignment vertical="center"/>
    </xf>
    <xf numFmtId="0" fontId="18" fillId="0" borderId="0" xfId="20" applyFont="1" applyBorder="1">
      <alignment vertical="center"/>
    </xf>
    <xf numFmtId="0" fontId="18" fillId="0" borderId="0" xfId="20" applyFont="1">
      <alignment vertical="center"/>
    </xf>
    <xf numFmtId="0" fontId="25" fillId="3" borderId="0" xfId="20" applyFont="1" applyFill="1" applyBorder="1" applyAlignment="1">
      <alignment vertical="center" wrapText="1"/>
    </xf>
    <xf numFmtId="176" fontId="25" fillId="3" borderId="11" xfId="20" applyNumberFormat="1" applyFont="1" applyFill="1" applyBorder="1" applyAlignment="1">
      <alignment horizontal="right" vertical="center"/>
    </xf>
    <xf numFmtId="0" fontId="31" fillId="4" borderId="1" xfId="20" applyNumberFormat="1" applyFont="1" applyFill="1" applyBorder="1" applyAlignment="1" applyProtection="1">
      <alignment horizontal="left" vertical="center"/>
    </xf>
    <xf numFmtId="185" fontId="32" fillId="0" borderId="1" xfId="609" applyNumberFormat="1" applyFont="1" applyFill="1" applyBorder="1" applyAlignment="1">
      <alignment horizontal="right" vertical="center" wrapText="1"/>
    </xf>
    <xf numFmtId="0" fontId="33" fillId="4" borderId="1" xfId="20" applyNumberFormat="1" applyFont="1" applyFill="1" applyBorder="1" applyAlignment="1" applyProtection="1">
      <alignment horizontal="center" vertical="center"/>
    </xf>
    <xf numFmtId="185" fontId="34" fillId="0" borderId="1" xfId="609" applyNumberFormat="1" applyFont="1" applyFill="1" applyBorder="1" applyAlignment="1">
      <alignment horizontal="right" vertical="center" wrapText="1"/>
    </xf>
    <xf numFmtId="185" fontId="18" fillId="0" borderId="0" xfId="609" applyNumberFormat="1" applyFont="1">
      <alignment vertical="center"/>
    </xf>
    <xf numFmtId="0" fontId="35" fillId="0" borderId="0" xfId="20" applyFont="1" applyFill="1" applyBorder="1" applyAlignment="1">
      <alignment horizontal="center" vertical="center" wrapText="1"/>
    </xf>
    <xf numFmtId="0" fontId="33" fillId="0" borderId="11" xfId="20" applyFont="1" applyFill="1" applyBorder="1" applyAlignment="1">
      <alignment vertical="center"/>
    </xf>
    <xf numFmtId="185" fontId="25" fillId="3" borderId="11" xfId="609" applyNumberFormat="1" applyFont="1" applyFill="1" applyBorder="1" applyAlignment="1">
      <alignment horizontal="right" vertical="center"/>
    </xf>
    <xf numFmtId="0" fontId="31" fillId="0" borderId="1" xfId="20" applyFont="1" applyFill="1" applyBorder="1" applyAlignment="1">
      <alignment horizontal="center" vertical="center"/>
    </xf>
    <xf numFmtId="185" fontId="31" fillId="0" borderId="1" xfId="609" applyNumberFormat="1" applyFont="1" applyFill="1" applyBorder="1" applyAlignment="1">
      <alignment horizontal="center" vertical="center"/>
    </xf>
    <xf numFmtId="0" fontId="31" fillId="0" borderId="1" xfId="20" applyFont="1" applyFill="1" applyBorder="1" applyAlignment="1">
      <alignment horizontal="left" vertical="center"/>
    </xf>
    <xf numFmtId="185" fontId="31" fillId="0" borderId="1" xfId="609" applyNumberFormat="1" applyFont="1" applyFill="1" applyBorder="1" applyAlignment="1">
      <alignment horizontal="right" vertical="center" wrapText="1"/>
    </xf>
    <xf numFmtId="0" fontId="33" fillId="0" borderId="1" xfId="20" applyFont="1" applyFill="1" applyBorder="1" applyAlignment="1">
      <alignment horizontal="left" vertical="center"/>
    </xf>
    <xf numFmtId="185" fontId="33" fillId="0" borderId="1" xfId="609" applyNumberFormat="1" applyFont="1" applyFill="1" applyBorder="1" applyAlignment="1">
      <alignment horizontal="right" vertical="center" wrapText="1"/>
    </xf>
    <xf numFmtId="0" fontId="33" fillId="0" borderId="0" xfId="20" applyFont="1" applyFill="1" applyBorder="1" applyAlignment="1">
      <alignment horizontal="left" vertical="center"/>
    </xf>
    <xf numFmtId="176" fontId="18" fillId="0" borderId="0" xfId="20" applyNumberFormat="1" applyFont="1">
      <alignment vertical="center"/>
    </xf>
    <xf numFmtId="0" fontId="25" fillId="3" borderId="11" xfId="20" applyFont="1" applyFill="1" applyBorder="1" applyAlignment="1">
      <alignment vertical="center"/>
    </xf>
    <xf numFmtId="0" fontId="28" fillId="0" borderId="1" xfId="1749" applyFont="1" applyFill="1" applyBorder="1" applyAlignment="1">
      <alignment horizontal="center" vertical="center"/>
    </xf>
    <xf numFmtId="176" fontId="28" fillId="0" borderId="1" xfId="1749" applyNumberFormat="1" applyFont="1" applyFill="1" applyBorder="1" applyAlignment="1">
      <alignment horizontal="center" vertical="center"/>
    </xf>
    <xf numFmtId="0" fontId="28" fillId="0" borderId="1" xfId="1749" applyFont="1" applyFill="1" applyBorder="1" applyAlignment="1">
      <alignment horizontal="left" vertical="center"/>
    </xf>
    <xf numFmtId="176" fontId="28" fillId="0" borderId="1" xfId="20" applyNumberFormat="1" applyFont="1" applyFill="1" applyBorder="1" applyAlignment="1">
      <alignment horizontal="right" vertical="center" wrapText="1"/>
    </xf>
    <xf numFmtId="0" fontId="25" fillId="0" borderId="1" xfId="1749" applyFont="1" applyFill="1" applyBorder="1" applyAlignment="1">
      <alignment horizontal="left" vertical="center"/>
    </xf>
    <xf numFmtId="176" fontId="25" fillId="0" borderId="1" xfId="20" applyNumberFormat="1" applyFont="1" applyFill="1" applyBorder="1" applyAlignment="1">
      <alignment horizontal="right" vertical="center" wrapText="1"/>
    </xf>
    <xf numFmtId="176" fontId="31" fillId="0" borderId="1" xfId="20" applyNumberFormat="1" applyFont="1" applyFill="1" applyBorder="1" applyAlignment="1" applyProtection="1">
      <alignment vertical="center" wrapText="1"/>
    </xf>
    <xf numFmtId="176" fontId="25" fillId="3" borderId="0" xfId="20" applyNumberFormat="1" applyFont="1" applyFill="1" applyBorder="1" applyAlignment="1">
      <alignment horizontal="left" vertical="center" wrapText="1"/>
    </xf>
    <xf numFmtId="0" fontId="21" fillId="3" borderId="0" xfId="20" applyFont="1" applyFill="1" applyBorder="1">
      <alignment vertical="center"/>
    </xf>
    <xf numFmtId="0" fontId="25" fillId="3" borderId="0" xfId="20" applyFont="1" applyFill="1" applyBorder="1" applyAlignment="1">
      <alignment horizontal="left" vertical="center"/>
    </xf>
    <xf numFmtId="176" fontId="18" fillId="0" borderId="0" xfId="20" applyNumberFormat="1" applyFont="1" applyBorder="1">
      <alignment vertical="center"/>
    </xf>
    <xf numFmtId="0" fontId="36" fillId="0" borderId="0" xfId="20" applyFont="1" applyAlignment="1">
      <alignment vertical="center" wrapText="1"/>
    </xf>
    <xf numFmtId="176" fontId="18" fillId="0" borderId="0" xfId="20" applyNumberFormat="1" applyFont="1" applyFill="1">
      <alignment vertical="center"/>
    </xf>
    <xf numFmtId="176" fontId="25" fillId="0" borderId="11" xfId="20" applyNumberFormat="1" applyFont="1" applyFill="1" applyBorder="1" applyAlignment="1">
      <alignment horizontal="right" vertical="center"/>
    </xf>
    <xf numFmtId="176" fontId="25" fillId="0" borderId="0" xfId="20" applyNumberFormat="1" applyFont="1" applyFill="1" applyBorder="1" applyAlignment="1">
      <alignment horizontal="left" vertical="center" wrapText="1"/>
    </xf>
    <xf numFmtId="176" fontId="18" fillId="0" borderId="0" xfId="20" applyNumberFormat="1" applyFont="1" applyFill="1" applyBorder="1">
      <alignment vertical="center"/>
    </xf>
    <xf numFmtId="0" fontId="36" fillId="0" borderId="0" xfId="20" applyFont="1" applyAlignment="1">
      <alignment horizontal="left" vertical="center" wrapText="1"/>
    </xf>
    <xf numFmtId="0" fontId="37" fillId="0" borderId="0" xfId="16" applyFont="1"/>
    <xf numFmtId="0" fontId="23" fillId="0" borderId="0" xfId="16" applyFont="1" applyAlignment="1">
      <alignment horizontal="left" vertical="center"/>
    </xf>
    <xf numFmtId="0" fontId="23" fillId="0" borderId="0" xfId="16" applyFont="1" applyFill="1" applyAlignment="1">
      <alignment horizontal="center" vertical="center"/>
    </xf>
    <xf numFmtId="0" fontId="23" fillId="0" borderId="0" xfId="16" applyFont="1" applyAlignment="1">
      <alignment horizontal="center" vertical="center"/>
    </xf>
    <xf numFmtId="0" fontId="18" fillId="0" borderId="0" xfId="16" applyFont="1" applyAlignment="1">
      <alignment vertical="center"/>
    </xf>
    <xf numFmtId="0" fontId="20" fillId="0" borderId="0" xfId="16" applyFont="1" applyAlignment="1">
      <alignment horizontal="center" vertical="center"/>
    </xf>
    <xf numFmtId="0" fontId="38" fillId="0" borderId="1" xfId="16" applyFont="1" applyBorder="1" applyAlignment="1">
      <alignment horizontal="center" vertical="center"/>
    </xf>
    <xf numFmtId="0" fontId="39" fillId="0" borderId="1" xfId="16" applyFont="1" applyBorder="1" applyAlignment="1">
      <alignment horizontal="center" vertical="center"/>
    </xf>
    <xf numFmtId="43" fontId="23" fillId="0" borderId="1" xfId="2442" applyFont="1" applyBorder="1" applyAlignment="1">
      <alignment horizontal="left" vertical="center"/>
    </xf>
    <xf numFmtId="185" fontId="23" fillId="0" borderId="1" xfId="2442" applyNumberFormat="1" applyFont="1" applyBorder="1" applyAlignment="1">
      <alignment horizontal="left" vertical="center"/>
    </xf>
    <xf numFmtId="43" fontId="18" fillId="0" borderId="1" xfId="2442" applyFont="1" applyBorder="1" applyAlignment="1">
      <alignment vertical="center" wrapText="1"/>
    </xf>
    <xf numFmtId="185" fontId="18" fillId="0" borderId="1" xfId="2442" applyNumberFormat="1" applyFont="1" applyBorder="1" applyAlignment="1">
      <alignment vertical="center" wrapText="1"/>
    </xf>
    <xf numFmtId="43" fontId="23" fillId="0" borderId="1" xfId="2442" applyFont="1" applyFill="1" applyBorder="1" applyAlignment="1">
      <alignment horizontal="left" vertical="center"/>
    </xf>
    <xf numFmtId="185" fontId="23" fillId="0" borderId="1" xfId="2442" applyNumberFormat="1" applyFont="1" applyFill="1" applyBorder="1" applyAlignment="1">
      <alignment vertical="center" wrapText="1"/>
    </xf>
    <xf numFmtId="0" fontId="40" fillId="0" borderId="0" xfId="16" applyFont="1" applyFill="1" applyAlignment="1">
      <alignment horizontal="center" vertical="center"/>
    </xf>
    <xf numFmtId="0" fontId="23" fillId="0" borderId="1" xfId="16" applyFont="1" applyBorder="1" applyAlignment="1">
      <alignment horizontal="center" vertical="center"/>
    </xf>
    <xf numFmtId="185" fontId="23" fillId="0" borderId="1" xfId="16" applyNumberFormat="1" applyFont="1" applyBorder="1" applyAlignment="1">
      <alignment horizontal="center" vertical="center"/>
    </xf>
    <xf numFmtId="0" fontId="41" fillId="0" borderId="8" xfId="0" applyFont="1" applyBorder="1" applyAlignment="1">
      <alignment horizontal="left" vertical="center"/>
    </xf>
    <xf numFmtId="185" fontId="18" fillId="0" borderId="0" xfId="16" applyNumberFormat="1" applyFont="1" applyAlignment="1">
      <alignment vertical="center"/>
    </xf>
    <xf numFmtId="0" fontId="14" fillId="0" borderId="0" xfId="16" applyFont="1" applyFill="1" applyAlignment="1">
      <alignment horizontal="center"/>
    </xf>
    <xf numFmtId="0" fontId="0" fillId="0" borderId="0" xfId="16" applyFill="1" applyAlignment="1">
      <alignment horizontal="center"/>
    </xf>
    <xf numFmtId="181" fontId="42" fillId="0" borderId="0" xfId="16" applyNumberFormat="1" applyFont="1" applyFill="1" applyBorder="1" applyAlignment="1">
      <alignment horizontal="center"/>
    </xf>
    <xf numFmtId="0" fontId="43" fillId="0" borderId="0" xfId="373" applyFont="1" applyFill="1" applyAlignment="1">
      <alignment horizontal="center" vertical="center"/>
    </xf>
    <xf numFmtId="0" fontId="0" fillId="0" borderId="0" xfId="1969" applyFill="1" applyAlignment="1">
      <alignment horizontal="center" vertical="center"/>
    </xf>
    <xf numFmtId="181" fontId="42" fillId="0" borderId="0" xfId="1969" applyNumberFormat="1" applyFont="1" applyFill="1" applyBorder="1" applyAlignment="1">
      <alignment horizontal="center" vertical="center"/>
    </xf>
    <xf numFmtId="0" fontId="9" fillId="0" borderId="0" xfId="373" applyFont="1" applyFill="1" applyAlignment="1">
      <alignment horizontal="center" vertical="center"/>
    </xf>
    <xf numFmtId="0" fontId="44" fillId="0" borderId="1" xfId="16" applyFont="1" applyFill="1" applyBorder="1" applyAlignment="1">
      <alignment horizontal="center" vertical="center"/>
    </xf>
    <xf numFmtId="43" fontId="44" fillId="0" borderId="1" xfId="2442" applyFont="1" applyBorder="1" applyAlignment="1">
      <alignment horizontal="center" vertical="center" wrapText="1"/>
    </xf>
    <xf numFmtId="0" fontId="45" fillId="0" borderId="1" xfId="16" applyFont="1" applyFill="1" applyBorder="1" applyAlignment="1">
      <alignment vertical="center"/>
    </xf>
    <xf numFmtId="185" fontId="24" fillId="0" borderId="1" xfId="16" applyNumberFormat="1" applyFont="1" applyFill="1" applyBorder="1" applyAlignment="1">
      <alignment vertical="center"/>
    </xf>
    <xf numFmtId="185" fontId="22" fillId="0" borderId="1" xfId="16" applyNumberFormat="1" applyFont="1" applyFill="1" applyBorder="1" applyAlignment="1">
      <alignment vertical="center"/>
    </xf>
    <xf numFmtId="0" fontId="0" fillId="0" borderId="0" xfId="16" applyFill="1" applyAlignment="1">
      <alignment horizontal="center" vertical="center"/>
    </xf>
    <xf numFmtId="181" fontId="0" fillId="0" borderId="0" xfId="16" applyNumberFormat="1" applyFill="1" applyBorder="1" applyAlignment="1">
      <alignment horizontal="center"/>
    </xf>
    <xf numFmtId="0" fontId="0" fillId="0" borderId="0" xfId="1966" applyFill="1" applyAlignment="1">
      <alignment horizontal="center" vertical="center"/>
    </xf>
    <xf numFmtId="181" fontId="0" fillId="0" borderId="0" xfId="1966" applyNumberFormat="1" applyFill="1" applyBorder="1" applyAlignment="1">
      <alignment horizontal="center" vertical="center"/>
    </xf>
    <xf numFmtId="0" fontId="9" fillId="0" borderId="0" xfId="1244" applyFont="1" applyFill="1" applyAlignment="1">
      <alignment vertical="center"/>
    </xf>
    <xf numFmtId="43" fontId="45" fillId="0" borderId="1" xfId="2442" applyFont="1" applyBorder="1" applyAlignment="1">
      <alignment vertical="center" wrapText="1"/>
    </xf>
    <xf numFmtId="185" fontId="24" fillId="0" borderId="1" xfId="2442" applyNumberFormat="1" applyFont="1" applyBorder="1" applyAlignment="1">
      <alignment vertical="center" wrapText="1"/>
    </xf>
    <xf numFmtId="43" fontId="44" fillId="0" borderId="1" xfId="2442" applyFont="1" applyBorder="1" applyAlignment="1">
      <alignment horizontal="center" vertical="center"/>
    </xf>
    <xf numFmtId="185" fontId="22" fillId="0" borderId="1" xfId="2442" applyNumberFormat="1" applyFont="1" applyBorder="1" applyAlignment="1">
      <alignment horizontal="center" vertical="center"/>
    </xf>
    <xf numFmtId="185" fontId="22" fillId="0" borderId="1" xfId="2442" applyNumberFormat="1" applyFont="1" applyBorder="1" applyAlignment="1">
      <alignment horizontal="center" vertical="center" wrapText="1"/>
    </xf>
    <xf numFmtId="0" fontId="0" fillId="0" borderId="8" xfId="733" applyFont="1" applyFill="1" applyBorder="1" applyAlignment="1">
      <alignment horizontal="left" vertical="center"/>
    </xf>
    <xf numFmtId="0" fontId="0" fillId="0" borderId="8" xfId="733" applyFill="1" applyBorder="1" applyAlignment="1">
      <alignment horizontal="left" vertical="center"/>
    </xf>
    <xf numFmtId="0" fontId="14" fillId="0" borderId="0" xfId="16" applyFont="1" applyAlignment="1">
      <alignment vertical="center"/>
    </xf>
    <xf numFmtId="0" fontId="0" fillId="0" borderId="0" xfId="16" applyAlignment="1">
      <alignment horizontal="center"/>
    </xf>
    <xf numFmtId="0" fontId="46" fillId="0" borderId="0" xfId="16" applyFont="1" applyAlignment="1">
      <alignment horizontal="center" vertical="center" wrapText="1"/>
    </xf>
    <xf numFmtId="0" fontId="18" fillId="0" borderId="0" xfId="16" applyFont="1" applyAlignment="1">
      <alignment horizontal="right" vertical="center"/>
    </xf>
    <xf numFmtId="0" fontId="39" fillId="0" borderId="1" xfId="16" applyFont="1" applyFill="1" applyBorder="1" applyAlignment="1">
      <alignment horizontal="center" vertical="center"/>
    </xf>
    <xf numFmtId="0" fontId="8" fillId="0" borderId="2" xfId="16" applyNumberFormat="1" applyFont="1" applyFill="1" applyBorder="1" applyAlignment="1" applyProtection="1">
      <alignment horizontal="left" vertical="center"/>
    </xf>
    <xf numFmtId="185" fontId="25" fillId="0" borderId="1" xfId="2442" applyNumberFormat="1" applyFont="1" applyFill="1" applyBorder="1" applyAlignment="1">
      <alignment vertical="center"/>
    </xf>
    <xf numFmtId="0" fontId="38" fillId="0" borderId="1" xfId="16" applyFont="1" applyFill="1" applyBorder="1" applyAlignment="1">
      <alignment horizontal="center" vertical="center"/>
    </xf>
    <xf numFmtId="185" fontId="28" fillId="0" borderId="1" xfId="2442" applyNumberFormat="1" applyFont="1" applyFill="1" applyBorder="1" applyAlignment="1">
      <alignment horizontal="center" vertical="center"/>
    </xf>
    <xf numFmtId="0" fontId="18" fillId="0" borderId="0" xfId="1428" applyFont="1" applyFill="1"/>
    <xf numFmtId="0" fontId="47" fillId="0" borderId="0" xfId="1428" applyFont="1" applyFill="1" applyAlignment="1">
      <alignment horizontal="center" vertical="center" wrapText="1"/>
    </xf>
    <xf numFmtId="0" fontId="48" fillId="0" borderId="0" xfId="1428" applyFont="1" applyFill="1" applyAlignment="1">
      <alignment horizontal="center" vertical="center" wrapText="1"/>
    </xf>
    <xf numFmtId="0" fontId="18" fillId="0" borderId="0" xfId="1428" applyFont="1" applyFill="1" applyAlignment="1">
      <alignment vertical="center"/>
    </xf>
    <xf numFmtId="0" fontId="18" fillId="0" borderId="0" xfId="1428" applyFont="1" applyFill="1" applyAlignment="1"/>
    <xf numFmtId="0" fontId="18" fillId="0" borderId="0" xfId="1428" applyFont="1" applyFill="1" applyAlignment="1">
      <alignment wrapText="1"/>
    </xf>
    <xf numFmtId="189" fontId="49" fillId="0" borderId="0" xfId="2459" applyNumberFormat="1" applyFont="1" applyFill="1" applyBorder="1" applyAlignment="1" applyProtection="1">
      <alignment horizontal="center" vertical="center" wrapText="1"/>
    </xf>
    <xf numFmtId="0" fontId="50" fillId="0" borderId="6" xfId="1428" applyNumberFormat="1" applyFont="1" applyFill="1" applyBorder="1" applyAlignment="1" applyProtection="1">
      <alignment horizontal="center" vertical="center"/>
      <protection locked="0"/>
    </xf>
    <xf numFmtId="0" fontId="51" fillId="0" borderId="6" xfId="1428" applyNumberFormat="1" applyFont="1" applyFill="1" applyBorder="1" applyAlignment="1" applyProtection="1">
      <alignment horizontal="center" vertical="center"/>
      <protection locked="0"/>
    </xf>
    <xf numFmtId="0" fontId="50" fillId="0" borderId="1" xfId="1428" applyNumberFormat="1" applyFont="1" applyFill="1" applyBorder="1" applyAlignment="1" applyProtection="1">
      <alignment horizontal="center" vertical="center" wrapText="1"/>
      <protection locked="0"/>
    </xf>
    <xf numFmtId="0" fontId="52" fillId="0" borderId="1" xfId="1428" applyFont="1" applyFill="1" applyBorder="1" applyAlignment="1">
      <alignment horizontal="justify" vertical="center"/>
    </xf>
    <xf numFmtId="3" fontId="53" fillId="0" borderId="1" xfId="1428" applyNumberFormat="1" applyFont="1" applyFill="1" applyBorder="1" applyAlignment="1">
      <alignment horizontal="center" vertical="center"/>
    </xf>
    <xf numFmtId="0" fontId="50" fillId="5" borderId="1" xfId="1363" applyFont="1" applyFill="1" applyBorder="1" applyAlignment="1">
      <alignment horizontal="left" vertical="center" wrapText="1"/>
    </xf>
    <xf numFmtId="3" fontId="53" fillId="0" borderId="1" xfId="1428" applyNumberFormat="1" applyFont="1" applyFill="1" applyBorder="1" applyAlignment="1">
      <alignment vertical="center"/>
    </xf>
    <xf numFmtId="0" fontId="54" fillId="0" borderId="1" xfId="1428" applyFont="1" applyFill="1" applyBorder="1" applyAlignment="1">
      <alignment vertical="center"/>
    </xf>
    <xf numFmtId="0" fontId="50" fillId="5" borderId="2" xfId="1363" applyFont="1" applyFill="1" applyBorder="1" applyAlignment="1">
      <alignment horizontal="left" vertical="center" wrapText="1"/>
    </xf>
    <xf numFmtId="3" fontId="54" fillId="0" borderId="1" xfId="1428" applyNumberFormat="1" applyFont="1" applyFill="1" applyBorder="1" applyAlignment="1">
      <alignment vertical="center"/>
    </xf>
    <xf numFmtId="0" fontId="51" fillId="0" borderId="1" xfId="1428" applyFont="1" applyFill="1" applyBorder="1" applyAlignment="1">
      <alignment horizontal="justify" vertical="center"/>
    </xf>
    <xf numFmtId="0" fontId="50" fillId="4" borderId="2" xfId="1363" applyNumberFormat="1" applyFont="1" applyFill="1" applyBorder="1" applyAlignment="1" applyProtection="1">
      <alignment horizontal="left" vertical="center" wrapText="1"/>
    </xf>
    <xf numFmtId="0" fontId="55" fillId="0" borderId="1" xfId="1428" applyFont="1" applyFill="1" applyBorder="1" applyAlignment="1">
      <alignment horizontal="justify" vertical="center"/>
    </xf>
    <xf numFmtId="0" fontId="56" fillId="0" borderId="1" xfId="1428" applyFont="1" applyFill="1" applyBorder="1" applyAlignment="1">
      <alignment vertical="center" wrapText="1"/>
    </xf>
    <xf numFmtId="0" fontId="52" fillId="0" borderId="1" xfId="1428" applyFont="1" applyFill="1" applyBorder="1" applyAlignment="1">
      <alignment horizontal="center" vertical="center"/>
    </xf>
    <xf numFmtId="0" fontId="52" fillId="0" borderId="1" xfId="1428" applyFont="1" applyFill="1" applyBorder="1" applyAlignment="1">
      <alignment horizontal="center" vertical="center" wrapText="1"/>
    </xf>
    <xf numFmtId="0" fontId="50" fillId="0" borderId="6" xfId="1428" applyNumberFormat="1" applyFont="1" applyFill="1" applyBorder="1" applyAlignment="1" applyProtection="1">
      <alignment horizontal="left" vertical="center"/>
      <protection locked="0"/>
    </xf>
    <xf numFmtId="0" fontId="50" fillId="4" borderId="1" xfId="1363" applyNumberFormat="1" applyFont="1" applyFill="1" applyBorder="1" applyAlignment="1" applyProtection="1">
      <alignment horizontal="center" vertical="center" wrapText="1"/>
    </xf>
    <xf numFmtId="0" fontId="18" fillId="0" borderId="8" xfId="1428" applyFont="1" applyFill="1" applyBorder="1" applyAlignment="1">
      <alignment horizontal="center"/>
    </xf>
    <xf numFmtId="0" fontId="14" fillId="0" borderId="0" xfId="16" applyFont="1" applyAlignment="1">
      <alignment horizontal="center" vertical="center"/>
    </xf>
    <xf numFmtId="0" fontId="0" fillId="0" borderId="0" xfId="16" applyFont="1" applyAlignment="1">
      <alignment vertical="center"/>
    </xf>
    <xf numFmtId="185" fontId="0" fillId="0" borderId="0" xfId="16" applyNumberFormat="1" applyAlignment="1">
      <alignment vertical="center"/>
    </xf>
    <xf numFmtId="0" fontId="57" fillId="0" borderId="0" xfId="16" applyFont="1" applyFill="1" applyAlignment="1">
      <alignment horizontal="center" vertical="center" wrapText="1"/>
    </xf>
    <xf numFmtId="185" fontId="57" fillId="0" borderId="0" xfId="16" applyNumberFormat="1" applyFont="1" applyFill="1" applyAlignment="1">
      <alignment horizontal="center" vertical="center" wrapText="1"/>
    </xf>
    <xf numFmtId="185" fontId="0" fillId="0" borderId="0" xfId="16" applyNumberFormat="1" applyFont="1" applyAlignment="1">
      <alignment horizontal="right" vertical="center"/>
    </xf>
    <xf numFmtId="185" fontId="37" fillId="0" borderId="1" xfId="16" applyNumberFormat="1" applyFont="1" applyBorder="1" applyAlignment="1">
      <alignment horizontal="center" vertical="center"/>
    </xf>
    <xf numFmtId="0" fontId="37" fillId="0" borderId="1" xfId="16" applyFont="1" applyBorder="1" applyAlignment="1">
      <alignment vertical="center"/>
    </xf>
    <xf numFmtId="185" fontId="37" fillId="0" borderId="1" xfId="2442" applyNumberFormat="1" applyFont="1" applyBorder="1" applyAlignment="1">
      <alignment vertical="center"/>
    </xf>
    <xf numFmtId="0" fontId="58" fillId="0" borderId="1" xfId="16" applyFont="1" applyBorder="1" applyAlignment="1">
      <alignment vertical="center"/>
    </xf>
    <xf numFmtId="185" fontId="58" fillId="0" borderId="1" xfId="2442" applyNumberFormat="1" applyFont="1" applyBorder="1" applyAlignment="1">
      <alignment vertical="center"/>
    </xf>
    <xf numFmtId="0" fontId="37" fillId="0" borderId="1" xfId="16" applyFont="1" applyBorder="1" applyAlignment="1">
      <alignment horizontal="center" vertical="center"/>
    </xf>
    <xf numFmtId="185" fontId="37" fillId="0" borderId="1" xfId="2442" applyNumberFormat="1" applyFont="1" applyBorder="1" applyAlignment="1">
      <alignment horizontal="center" vertical="center"/>
    </xf>
    <xf numFmtId="0" fontId="59" fillId="0" borderId="0" xfId="16" applyFont="1" applyFill="1" applyAlignment="1">
      <alignment horizontal="center" vertical="center" wrapText="1"/>
    </xf>
    <xf numFmtId="0" fontId="0" fillId="0" borderId="0" xfId="16" applyFont="1" applyAlignment="1">
      <alignment horizontal="right" vertical="center"/>
    </xf>
    <xf numFmtId="185" fontId="0" fillId="0" borderId="0" xfId="2442" applyNumberFormat="1" applyFont="1">
      <alignment vertical="center"/>
    </xf>
    <xf numFmtId="185" fontId="23" fillId="0" borderId="1" xfId="2442" applyNumberFormat="1" applyFont="1" applyBorder="1" applyAlignment="1">
      <alignment horizontal="center" vertical="center"/>
    </xf>
    <xf numFmtId="0" fontId="30" fillId="0" borderId="1" xfId="16" applyFont="1" applyBorder="1" applyAlignment="1">
      <alignment horizontal="left" vertical="center" wrapText="1"/>
    </xf>
    <xf numFmtId="185" fontId="25" fillId="0" borderId="1" xfId="2442" applyNumberFormat="1" applyFont="1" applyBorder="1" applyAlignment="1">
      <alignment horizontal="right" vertical="center" wrapText="1"/>
    </xf>
    <xf numFmtId="0" fontId="18" fillId="0" borderId="1" xfId="16" applyFont="1" applyBorder="1" applyAlignment="1">
      <alignment horizontal="left" vertical="center" wrapText="1"/>
    </xf>
    <xf numFmtId="0" fontId="18" fillId="0" borderId="1" xfId="16" applyFont="1" applyBorder="1" applyAlignment="1">
      <alignment vertical="center" wrapText="1"/>
    </xf>
    <xf numFmtId="0" fontId="60" fillId="0" borderId="0" xfId="1748" applyFont="1" applyFill="1" applyAlignment="1">
      <alignment horizontal="center" vertical="center" wrapText="1"/>
    </xf>
    <xf numFmtId="0" fontId="60" fillId="0" borderId="0" xfId="1748" applyFont="1" applyFill="1"/>
    <xf numFmtId="0" fontId="8" fillId="0" borderId="0" xfId="1748" applyFont="1" applyFill="1" applyBorder="1"/>
    <xf numFmtId="0" fontId="60" fillId="0" borderId="0" xfId="1748" applyFont="1" applyFill="1" applyBorder="1" applyAlignment="1">
      <alignment horizontal="center"/>
    </xf>
    <xf numFmtId="0" fontId="8" fillId="0" borderId="0" xfId="1748" applyFont="1" applyFill="1"/>
    <xf numFmtId="0" fontId="8" fillId="0" borderId="0" xfId="1748" applyFont="1" applyFill="1" applyAlignment="1">
      <alignment horizontal="center"/>
    </xf>
    <xf numFmtId="0" fontId="60" fillId="0" borderId="0" xfId="1748" applyFont="1" applyFill="1" applyBorder="1" applyAlignment="1">
      <alignment horizontal="center" vertical="center" wrapText="1"/>
    </xf>
    <xf numFmtId="0" fontId="61" fillId="0" borderId="0" xfId="1748" applyFont="1" applyFill="1" applyBorder="1" applyAlignment="1">
      <alignment horizontal="center" vertical="center"/>
    </xf>
    <xf numFmtId="0" fontId="60" fillId="0" borderId="11" xfId="1748" applyFont="1" applyFill="1" applyBorder="1" applyAlignment="1">
      <alignment horizontal="center" vertical="center" wrapText="1"/>
    </xf>
    <xf numFmtId="0" fontId="60" fillId="0" borderId="0" xfId="1748" applyFont="1" applyFill="1" applyAlignment="1">
      <alignment horizontal="right" vertical="center" wrapText="1"/>
    </xf>
    <xf numFmtId="0" fontId="60" fillId="0" borderId="0" xfId="1748" applyFont="1" applyFill="1" applyBorder="1"/>
    <xf numFmtId="0" fontId="62" fillId="0" borderId="0" xfId="1748" applyFont="1" applyFill="1" applyBorder="1" applyAlignment="1">
      <alignment horizontal="center" vertical="center" wrapText="1"/>
    </xf>
    <xf numFmtId="0" fontId="62" fillId="0" borderId="1" xfId="1748" applyFont="1" applyFill="1" applyBorder="1" applyAlignment="1">
      <alignment horizontal="center" vertical="center" wrapText="1"/>
    </xf>
    <xf numFmtId="190" fontId="62" fillId="0" borderId="1" xfId="1748" applyNumberFormat="1" applyFont="1" applyBorder="1" applyAlignment="1">
      <alignment horizontal="center" vertical="center"/>
    </xf>
    <xf numFmtId="0" fontId="62" fillId="0" borderId="1" xfId="1748" applyFont="1" applyBorder="1" applyAlignment="1">
      <alignment horizontal="center" vertical="center" wrapText="1"/>
    </xf>
    <xf numFmtId="0" fontId="62" fillId="4" borderId="1" xfId="1748" applyFont="1" applyFill="1" applyBorder="1" applyAlignment="1">
      <alignment horizontal="center" vertical="center" wrapText="1"/>
    </xf>
    <xf numFmtId="0" fontId="62" fillId="4" borderId="1" xfId="1748" applyFont="1" applyFill="1" applyBorder="1" applyAlignment="1">
      <alignment horizontal="left" vertical="center" wrapText="1"/>
    </xf>
    <xf numFmtId="0" fontId="62" fillId="4" borderId="1" xfId="1748" applyFont="1" applyFill="1" applyBorder="1" applyAlignment="1">
      <alignment vertical="center" wrapText="1"/>
    </xf>
    <xf numFmtId="0" fontId="8" fillId="0" borderId="0" xfId="210" applyFont="1"/>
    <xf numFmtId="0" fontId="8" fillId="4" borderId="0" xfId="210" applyFill="1"/>
    <xf numFmtId="0" fontId="8" fillId="0" borderId="0" xfId="210"/>
    <xf numFmtId="0" fontId="61" fillId="0" borderId="0" xfId="210" applyFont="1" applyAlignment="1">
      <alignment horizontal="center" vertical="center"/>
    </xf>
    <xf numFmtId="0" fontId="63" fillId="4" borderId="0" xfId="210" applyFont="1" applyFill="1"/>
    <xf numFmtId="0" fontId="8" fillId="4" borderId="11" xfId="210" applyFont="1" applyFill="1" applyBorder="1" applyAlignment="1">
      <alignment horizontal="right"/>
    </xf>
    <xf numFmtId="0" fontId="62" fillId="4" borderId="1" xfId="210" applyFont="1" applyFill="1" applyBorder="1" applyAlignment="1">
      <alignment horizontal="center" vertical="center"/>
    </xf>
    <xf numFmtId="3" fontId="64" fillId="4" borderId="1" xfId="210" applyNumberFormat="1" applyFont="1" applyFill="1" applyBorder="1" applyAlignment="1" applyProtection="1">
      <alignment horizontal="left" vertical="center"/>
    </xf>
    <xf numFmtId="1" fontId="62" fillId="4" borderId="1" xfId="210" applyNumberFormat="1" applyFont="1" applyFill="1" applyBorder="1" applyAlignment="1" applyProtection="1">
      <alignment horizontal="center" vertical="center"/>
    </xf>
    <xf numFmtId="0" fontId="8" fillId="0" borderId="1" xfId="1543" applyFill="1" applyBorder="1" applyAlignment="1">
      <alignment horizontal="left" vertical="center"/>
    </xf>
    <xf numFmtId="0" fontId="8" fillId="0" borderId="1" xfId="1543" applyFont="1" applyFill="1" applyBorder="1" applyAlignment="1">
      <alignment horizontal="left" vertical="center"/>
    </xf>
    <xf numFmtId="0" fontId="8" fillId="4" borderId="0" xfId="210" applyFont="1" applyFill="1"/>
    <xf numFmtId="0" fontId="34" fillId="0" borderId="0" xfId="210" applyFont="1" applyFill="1"/>
    <xf numFmtId="185" fontId="34" fillId="0" borderId="0" xfId="30" applyNumberFormat="1" applyFont="1" applyFill="1" applyAlignment="1"/>
    <xf numFmtId="0" fontId="26" fillId="0" borderId="0" xfId="210" applyFont="1" applyFill="1" applyAlignment="1">
      <alignment horizontal="center" vertical="center"/>
    </xf>
    <xf numFmtId="0" fontId="32" fillId="0" borderId="0" xfId="210" applyFont="1" applyFill="1"/>
    <xf numFmtId="185" fontId="34" fillId="0" borderId="0" xfId="30" applyNumberFormat="1" applyFont="1" applyFill="1" applyAlignment="1">
      <alignment horizontal="right" vertical="center" wrapText="1"/>
    </xf>
    <xf numFmtId="0" fontId="65" fillId="0" borderId="1" xfId="210" applyFont="1" applyFill="1" applyBorder="1" applyAlignment="1">
      <alignment horizontal="center" vertical="center"/>
    </xf>
    <xf numFmtId="185" fontId="65" fillId="0" borderId="1" xfId="30" applyNumberFormat="1" applyFont="1" applyFill="1" applyBorder="1" applyAlignment="1">
      <alignment horizontal="center" vertical="center"/>
    </xf>
    <xf numFmtId="0" fontId="65" fillId="0" borderId="1" xfId="210" applyNumberFormat="1" applyFont="1" applyFill="1" applyBorder="1" applyAlignment="1" applyProtection="1">
      <alignment horizontal="left" vertical="center"/>
    </xf>
    <xf numFmtId="185" fontId="32" fillId="0" borderId="1" xfId="30" applyNumberFormat="1" applyFont="1" applyFill="1" applyBorder="1" applyAlignment="1" applyProtection="1">
      <alignment horizontal="right" vertical="center"/>
    </xf>
    <xf numFmtId="0" fontId="34" fillId="0" borderId="1" xfId="1543" applyFont="1" applyFill="1" applyBorder="1" applyAlignment="1">
      <alignment horizontal="left" vertical="center"/>
    </xf>
    <xf numFmtId="185" fontId="34" fillId="0" borderId="1" xfId="30" applyNumberFormat="1" applyFont="1" applyFill="1" applyBorder="1" applyAlignment="1">
      <alignment horizontal="right" vertical="center" wrapText="1"/>
    </xf>
    <xf numFmtId="0" fontId="32" fillId="0" borderId="0" xfId="1452" applyFont="1"/>
    <xf numFmtId="0" fontId="34" fillId="0" borderId="0" xfId="1452" applyFont="1"/>
    <xf numFmtId="176" fontId="34" fillId="0" borderId="0" xfId="1452" applyNumberFormat="1" applyFont="1"/>
    <xf numFmtId="0" fontId="26" fillId="4" borderId="0" xfId="1452" applyNumberFormat="1" applyFont="1" applyFill="1" applyAlignment="1" applyProtection="1">
      <alignment horizontal="center" vertical="center"/>
    </xf>
    <xf numFmtId="0" fontId="34" fillId="0" borderId="0" xfId="1452" applyNumberFormat="1" applyFont="1" applyFill="1" applyAlignment="1" applyProtection="1">
      <alignment horizontal="right" vertical="center"/>
    </xf>
    <xf numFmtId="0" fontId="32" fillId="2" borderId="1" xfId="1452" applyNumberFormat="1" applyFont="1" applyFill="1" applyBorder="1" applyAlignment="1" applyProtection="1">
      <alignment horizontal="center" vertical="center"/>
    </xf>
    <xf numFmtId="176" fontId="32" fillId="2" borderId="1" xfId="1452" applyNumberFormat="1" applyFont="1" applyFill="1" applyBorder="1" applyAlignment="1" applyProtection="1">
      <alignment horizontal="center" vertical="center"/>
    </xf>
    <xf numFmtId="0" fontId="32" fillId="2" borderId="1" xfId="1452" applyNumberFormat="1" applyFont="1" applyFill="1" applyBorder="1" applyAlignment="1" applyProtection="1">
      <alignment horizontal="left" vertical="center"/>
    </xf>
    <xf numFmtId="176" fontId="32" fillId="2" borderId="1" xfId="1452" applyNumberFormat="1" applyFont="1" applyFill="1" applyBorder="1" applyAlignment="1" applyProtection="1">
      <alignment horizontal="right" vertical="center"/>
    </xf>
    <xf numFmtId="188" fontId="32" fillId="2" borderId="1" xfId="1452" applyNumberFormat="1" applyFont="1" applyFill="1" applyBorder="1" applyAlignment="1" applyProtection="1">
      <alignment horizontal="left" vertical="center"/>
    </xf>
    <xf numFmtId="176" fontId="32" fillId="0" borderId="1" xfId="1452" applyNumberFormat="1" applyFont="1" applyFill="1" applyBorder="1" applyAlignment="1" applyProtection="1">
      <alignment horizontal="right" vertical="center"/>
    </xf>
    <xf numFmtId="0" fontId="32" fillId="2" borderId="1" xfId="1452" applyNumberFormat="1" applyFont="1" applyFill="1" applyBorder="1" applyAlignment="1" applyProtection="1">
      <alignment vertical="center"/>
    </xf>
    <xf numFmtId="188" fontId="32" fillId="2" borderId="1" xfId="1452" applyNumberFormat="1" applyFont="1" applyFill="1" applyBorder="1" applyAlignment="1" applyProtection="1">
      <alignment vertical="center"/>
    </xf>
    <xf numFmtId="0" fontId="34" fillId="2" borderId="1" xfId="1452" applyNumberFormat="1" applyFont="1" applyFill="1" applyBorder="1" applyAlignment="1" applyProtection="1">
      <alignment vertical="center"/>
    </xf>
    <xf numFmtId="176" fontId="34" fillId="0" borderId="1" xfId="1452" applyNumberFormat="1" applyFont="1" applyFill="1" applyBorder="1" applyAlignment="1" applyProtection="1">
      <alignment horizontal="right" vertical="center"/>
    </xf>
    <xf numFmtId="188" fontId="34" fillId="2" borderId="1" xfId="1452" applyNumberFormat="1" applyFont="1" applyFill="1" applyBorder="1" applyAlignment="1" applyProtection="1">
      <alignment vertical="center"/>
    </xf>
    <xf numFmtId="176" fontId="34" fillId="2" borderId="1" xfId="1452" applyNumberFormat="1" applyFont="1" applyFill="1" applyBorder="1" applyAlignment="1" applyProtection="1">
      <alignment horizontal="right" vertical="center"/>
    </xf>
    <xf numFmtId="188" fontId="32" fillId="2" borderId="1" xfId="1452" applyNumberFormat="1" applyFont="1" applyFill="1" applyBorder="1" applyAlignment="1" applyProtection="1">
      <alignment horizontal="center" vertical="center"/>
    </xf>
    <xf numFmtId="0" fontId="23" fillId="0" borderId="0" xfId="0" applyFont="1" applyFill="1">
      <alignment vertical="center"/>
    </xf>
    <xf numFmtId="0" fontId="18" fillId="6" borderId="0" xfId="0" applyFont="1" applyFill="1">
      <alignment vertical="center"/>
    </xf>
    <xf numFmtId="0" fontId="18" fillId="0" borderId="0" xfId="0" applyFont="1" applyFill="1" applyAlignment="1">
      <alignment vertical="center" wrapText="1"/>
    </xf>
    <xf numFmtId="185" fontId="18" fillId="0" borderId="0" xfId="30" applyNumberFormat="1" applyFont="1" applyFill="1">
      <alignment vertical="center"/>
    </xf>
    <xf numFmtId="43" fontId="18" fillId="0" borderId="0" xfId="30" applyFont="1" applyFill="1">
      <alignment vertical="center"/>
    </xf>
    <xf numFmtId="0" fontId="18" fillId="0" borderId="0" xfId="0" applyFont="1" applyFill="1">
      <alignment vertical="center"/>
    </xf>
    <xf numFmtId="0" fontId="46" fillId="0" borderId="0" xfId="0" applyFont="1" applyFill="1" applyAlignment="1">
      <alignment horizontal="center" vertical="center"/>
    </xf>
    <xf numFmtId="0" fontId="66" fillId="0" borderId="0" xfId="0" applyFont="1" applyFill="1" applyAlignment="1">
      <alignment vertical="center" wrapText="1"/>
    </xf>
    <xf numFmtId="185" fontId="66" fillId="0" borderId="0" xfId="30" applyNumberFormat="1" applyFont="1" applyFill="1">
      <alignment vertical="center"/>
    </xf>
    <xf numFmtId="43" fontId="25" fillId="0" borderId="0" xfId="30" applyFont="1" applyFill="1" applyAlignment="1">
      <alignment vertical="center"/>
    </xf>
    <xf numFmtId="1" fontId="49" fillId="6" borderId="1" xfId="0" applyNumberFormat="1" applyFont="1" applyFill="1" applyBorder="1" applyAlignment="1" applyProtection="1">
      <alignment horizontal="left" vertical="center"/>
    </xf>
    <xf numFmtId="0" fontId="28" fillId="0" borderId="1" xfId="0" applyFont="1" applyFill="1" applyBorder="1" applyAlignment="1">
      <alignment horizontal="center" vertical="center" wrapText="1"/>
    </xf>
    <xf numFmtId="185" fontId="28" fillId="0" borderId="1" xfId="30" applyNumberFormat="1" applyFont="1" applyFill="1" applyBorder="1" applyAlignment="1">
      <alignment horizontal="center" vertical="center"/>
    </xf>
    <xf numFmtId="43" fontId="28" fillId="0" borderId="1" xfId="30" applyFont="1" applyFill="1" applyBorder="1" applyAlignment="1">
      <alignment horizontal="center" vertical="center"/>
    </xf>
    <xf numFmtId="1" fontId="50" fillId="6" borderId="1" xfId="1966" applyNumberFormat="1" applyFont="1" applyFill="1" applyBorder="1" applyAlignment="1" applyProtection="1">
      <alignment horizontal="left" vertical="center"/>
    </xf>
    <xf numFmtId="0" fontId="32" fillId="0" borderId="1" xfId="1966" applyNumberFormat="1" applyFont="1" applyFill="1" applyBorder="1" applyAlignment="1" applyProtection="1">
      <alignment horizontal="left" vertical="center" wrapText="1"/>
    </xf>
    <xf numFmtId="185" fontId="28" fillId="0" borderId="1" xfId="30" applyNumberFormat="1" applyFont="1" applyFill="1" applyBorder="1" applyAlignment="1">
      <alignment horizontal="right" vertical="center"/>
    </xf>
    <xf numFmtId="43" fontId="28" fillId="0" borderId="1" xfId="30" applyFont="1" applyFill="1" applyBorder="1" applyAlignment="1">
      <alignment horizontal="right" vertical="center"/>
    </xf>
    <xf numFmtId="43" fontId="32" fillId="0" borderId="1" xfId="30" applyFont="1" applyFill="1" applyBorder="1" applyAlignment="1" applyProtection="1">
      <alignment horizontal="right" vertical="center"/>
    </xf>
    <xf numFmtId="1" fontId="49" fillId="6" borderId="1" xfId="1966" applyNumberFormat="1" applyFont="1" applyFill="1" applyBorder="1" applyAlignment="1" applyProtection="1">
      <alignment horizontal="left" vertical="center"/>
    </xf>
    <xf numFmtId="0" fontId="34" fillId="0" borderId="1" xfId="1966" applyNumberFormat="1" applyFont="1" applyFill="1" applyBorder="1" applyAlignment="1" applyProtection="1">
      <alignment horizontal="left" vertical="center" wrapText="1"/>
    </xf>
    <xf numFmtId="185" fontId="25" fillId="0" borderId="1" xfId="30" applyNumberFormat="1" applyFont="1" applyFill="1" applyBorder="1" applyAlignment="1">
      <alignment horizontal="right" vertical="center"/>
    </xf>
    <xf numFmtId="43" fontId="25" fillId="0" borderId="1" xfId="30" applyFont="1" applyFill="1" applyBorder="1" applyAlignment="1">
      <alignment horizontal="right" vertical="center"/>
    </xf>
    <xf numFmtId="0" fontId="62" fillId="0" borderId="1" xfId="1966" applyNumberFormat="1" applyFont="1" applyFill="1" applyBorder="1" applyAlignment="1" applyProtection="1">
      <alignment horizontal="left" vertical="center" wrapText="1"/>
    </xf>
    <xf numFmtId="185" fontId="34" fillId="0" borderId="1" xfId="30" applyNumberFormat="1" applyFont="1" applyFill="1" applyBorder="1" applyAlignment="1" applyProtection="1">
      <alignment horizontal="right" vertical="center"/>
    </xf>
    <xf numFmtId="185" fontId="34" fillId="0" borderId="1" xfId="30" applyNumberFormat="1" applyFont="1" applyFill="1" applyBorder="1" applyAlignment="1" applyProtection="1">
      <alignment horizontal="right" vertical="center" wrapText="1"/>
    </xf>
    <xf numFmtId="185" fontId="32" fillId="0" borderId="1" xfId="30" applyNumberFormat="1" applyFont="1" applyFill="1" applyBorder="1" applyAlignment="1" applyProtection="1">
      <alignment horizontal="right" vertical="center" wrapText="1"/>
    </xf>
    <xf numFmtId="0" fontId="32" fillId="0" borderId="1" xfId="1966" applyNumberFormat="1" applyFont="1" applyFill="1" applyBorder="1" applyAlignment="1" applyProtection="1">
      <alignment horizontal="center" vertical="center" wrapText="1"/>
    </xf>
    <xf numFmtId="0" fontId="14" fillId="0" borderId="12" xfId="0" applyFont="1" applyFill="1" applyBorder="1">
      <alignment vertical="center"/>
    </xf>
    <xf numFmtId="43" fontId="14" fillId="0" borderId="12" xfId="2442" applyNumberFormat="1" applyFont="1" applyFill="1" applyBorder="1">
      <alignment vertical="center"/>
    </xf>
    <xf numFmtId="176" fontId="28" fillId="0" borderId="1" xfId="1966" applyNumberFormat="1" applyFont="1" applyFill="1" applyBorder="1" applyAlignment="1">
      <alignment horizontal="right" vertical="center"/>
    </xf>
    <xf numFmtId="0" fontId="0" fillId="0" borderId="0" xfId="0" applyFill="1" applyAlignment="1">
      <alignment horizontal="left" vertical="center"/>
    </xf>
    <xf numFmtId="43" fontId="0" fillId="0" borderId="0" xfId="2442" applyNumberFormat="1" applyFont="1" applyFill="1">
      <alignment vertical="center"/>
    </xf>
    <xf numFmtId="43" fontId="23" fillId="0" borderId="0" xfId="0" applyNumberFormat="1" applyFont="1" applyFill="1">
      <alignment vertical="center"/>
    </xf>
    <xf numFmtId="176" fontId="32" fillId="0" borderId="1" xfId="1966" applyNumberFormat="1" applyFont="1" applyFill="1" applyBorder="1" applyAlignment="1" applyProtection="1">
      <alignment horizontal="right" vertical="center"/>
    </xf>
    <xf numFmtId="176" fontId="25" fillId="0" borderId="1" xfId="1966" applyNumberFormat="1" applyFont="1" applyFill="1" applyBorder="1" applyAlignment="1">
      <alignment horizontal="right" vertical="center"/>
    </xf>
    <xf numFmtId="176" fontId="34" fillId="0" borderId="1" xfId="1966" applyNumberFormat="1" applyFont="1" applyFill="1" applyBorder="1" applyAlignment="1" applyProtection="1">
      <alignment horizontal="right" vertical="center"/>
    </xf>
    <xf numFmtId="0" fontId="14" fillId="0" borderId="0" xfId="0" applyFont="1" applyFill="1" applyAlignment="1">
      <alignment horizontal="left" vertical="center"/>
    </xf>
    <xf numFmtId="43" fontId="14" fillId="0" borderId="0" xfId="2442" applyNumberFormat="1" applyFont="1" applyFill="1">
      <alignment vertical="center"/>
    </xf>
    <xf numFmtId="0" fontId="14" fillId="0" borderId="13" xfId="0" applyFont="1" applyFill="1" applyBorder="1" applyAlignment="1">
      <alignment horizontal="left" vertical="center"/>
    </xf>
    <xf numFmtId="43" fontId="14" fillId="0" borderId="13" xfId="2442" applyNumberFormat="1" applyFont="1" applyFill="1" applyBorder="1">
      <alignment vertical="center"/>
    </xf>
    <xf numFmtId="176" fontId="34" fillId="0" borderId="1" xfId="1966" applyNumberFormat="1" applyFont="1" applyFill="1" applyBorder="1" applyAlignment="1" applyProtection="1">
      <alignment horizontal="right" vertical="center" wrapText="1"/>
    </xf>
    <xf numFmtId="176" fontId="32" fillId="0" borderId="1" xfId="1966" applyNumberFormat="1" applyFont="1" applyFill="1" applyBorder="1" applyAlignment="1" applyProtection="1">
      <alignment horizontal="right" vertical="center" wrapText="1"/>
    </xf>
    <xf numFmtId="0" fontId="18" fillId="0" borderId="0" xfId="0" applyFont="1">
      <alignment vertical="center"/>
    </xf>
    <xf numFmtId="176" fontId="18" fillId="0" borderId="0" xfId="0" applyNumberFormat="1" applyFont="1">
      <alignment vertical="center"/>
    </xf>
    <xf numFmtId="191" fontId="18" fillId="0" borderId="0" xfId="0" applyNumberFormat="1" applyFont="1">
      <alignment vertical="center"/>
    </xf>
    <xf numFmtId="0" fontId="46" fillId="0" borderId="0" xfId="0" applyFont="1" applyAlignment="1">
      <alignment horizontal="center" vertical="center"/>
    </xf>
    <xf numFmtId="0" fontId="66" fillId="0" borderId="0" xfId="0" applyFont="1">
      <alignment vertical="center"/>
    </xf>
    <xf numFmtId="176" fontId="66" fillId="0" borderId="0" xfId="0" applyNumberFormat="1" applyFont="1">
      <alignment vertical="center"/>
    </xf>
    <xf numFmtId="191" fontId="25" fillId="0" borderId="0" xfId="0" applyNumberFormat="1" applyFont="1">
      <alignment vertical="center"/>
    </xf>
    <xf numFmtId="0" fontId="28" fillId="0" borderId="1" xfId="0" applyFont="1" applyBorder="1" applyAlignment="1">
      <alignment horizontal="center" vertical="center"/>
    </xf>
    <xf numFmtId="176" fontId="28" fillId="0" borderId="1" xfId="0" applyNumberFormat="1" applyFont="1" applyBorder="1" applyAlignment="1">
      <alignment horizontal="center" vertical="center"/>
    </xf>
    <xf numFmtId="191" fontId="28" fillId="0" borderId="1" xfId="0" applyNumberFormat="1" applyFont="1" applyBorder="1" applyAlignment="1">
      <alignment horizontal="center" vertical="center"/>
    </xf>
    <xf numFmtId="0" fontId="34" fillId="2" borderId="2" xfId="0" applyNumberFormat="1" applyFont="1" applyFill="1" applyBorder="1" applyAlignment="1" applyProtection="1">
      <alignment vertical="center"/>
    </xf>
    <xf numFmtId="176" fontId="34" fillId="7" borderId="1" xfId="0" applyNumberFormat="1" applyFont="1" applyFill="1" applyBorder="1" applyAlignment="1" applyProtection="1">
      <alignment horizontal="right" vertical="center"/>
    </xf>
    <xf numFmtId="176" fontId="25" fillId="0" borderId="1" xfId="0" applyNumberFormat="1" applyFont="1" applyBorder="1" applyAlignment="1">
      <alignment horizontal="right" vertical="center"/>
    </xf>
    <xf numFmtId="191" fontId="25" fillId="0" borderId="1" xfId="35" applyNumberFormat="1" applyFont="1" applyBorder="1" applyAlignment="1">
      <alignment horizontal="right" vertical="center"/>
    </xf>
    <xf numFmtId="190" fontId="25" fillId="0" borderId="1" xfId="35" applyNumberFormat="1" applyFont="1" applyBorder="1" applyAlignment="1">
      <alignment horizontal="right" vertical="center"/>
    </xf>
    <xf numFmtId="0" fontId="34" fillId="2" borderId="1" xfId="0" applyNumberFormat="1" applyFont="1" applyFill="1" applyBorder="1" applyAlignment="1" applyProtection="1">
      <alignment vertical="center"/>
    </xf>
    <xf numFmtId="0" fontId="32" fillId="2" borderId="1" xfId="0" applyNumberFormat="1" applyFont="1" applyFill="1" applyBorder="1" applyAlignment="1" applyProtection="1">
      <alignment horizontal="center" vertical="center"/>
    </xf>
    <xf numFmtId="176" fontId="28" fillId="0" borderId="1" xfId="0" applyNumberFormat="1" applyFont="1" applyBorder="1" applyAlignment="1">
      <alignment horizontal="right" vertical="center"/>
    </xf>
    <xf numFmtId="191" fontId="28" fillId="0" borderId="1" xfId="35" applyNumberFormat="1" applyFont="1" applyBorder="1" applyAlignment="1">
      <alignment horizontal="right" vertical="center"/>
    </xf>
    <xf numFmtId="179" fontId="28" fillId="0" borderId="1" xfId="0" applyNumberFormat="1" applyFont="1" applyBorder="1" applyAlignment="1">
      <alignment horizontal="right" vertical="center"/>
    </xf>
    <xf numFmtId="0" fontId="67" fillId="0" borderId="0" xfId="0" applyFont="1">
      <alignment vertical="center"/>
    </xf>
    <xf numFmtId="0" fontId="67" fillId="0" borderId="0" xfId="0" applyFont="1" applyAlignment="1">
      <alignment horizontal="justify" vertical="center"/>
    </xf>
    <xf numFmtId="176" fontId="67" fillId="0" borderId="0" xfId="0" applyNumberFormat="1" applyFont="1">
      <alignment vertical="center"/>
    </xf>
    <xf numFmtId="191" fontId="67" fillId="0" borderId="0" xfId="0" applyNumberFormat="1" applyFont="1">
      <alignment vertical="center"/>
    </xf>
    <xf numFmtId="0" fontId="8" fillId="0" borderId="0" xfId="1750" applyAlignment="1">
      <alignment vertical="center"/>
    </xf>
    <xf numFmtId="0" fontId="68" fillId="0" borderId="0" xfId="1750" applyFont="1" applyAlignment="1">
      <alignment horizontal="center" vertical="center"/>
    </xf>
    <xf numFmtId="0" fontId="8" fillId="0" borderId="0" xfId="1750" applyAlignment="1">
      <alignment horizontal="right" vertical="center"/>
    </xf>
    <xf numFmtId="0" fontId="62" fillId="0" borderId="1" xfId="1765" applyFont="1" applyFill="1" applyBorder="1" applyAlignment="1">
      <alignment horizontal="center" vertical="center" wrapText="1"/>
    </xf>
    <xf numFmtId="190" fontId="62" fillId="0" borderId="1" xfId="1765" applyNumberFormat="1" applyFont="1" applyFill="1" applyBorder="1" applyAlignment="1">
      <alignment horizontal="center" vertical="center" wrapText="1"/>
    </xf>
    <xf numFmtId="181" fontId="62" fillId="0" borderId="1" xfId="1765" applyNumberFormat="1" applyFont="1" applyFill="1" applyBorder="1" applyAlignment="1">
      <alignment horizontal="center" vertical="center" wrapText="1"/>
    </xf>
    <xf numFmtId="0" fontId="69" fillId="0" borderId="1" xfId="1765" applyFont="1" applyFill="1" applyBorder="1" applyAlignment="1">
      <alignment vertical="center"/>
    </xf>
    <xf numFmtId="0" fontId="69" fillId="0" borderId="1" xfId="1765" applyFont="1" applyFill="1" applyBorder="1" applyAlignment="1">
      <alignment horizontal="left" vertical="center"/>
    </xf>
    <xf numFmtId="49" fontId="8" fillId="0" borderId="14" xfId="1765" applyNumberFormat="1" applyFont="1" applyFill="1" applyBorder="1" applyAlignment="1">
      <alignment vertical="center"/>
    </xf>
    <xf numFmtId="49" fontId="8" fillId="0" borderId="14" xfId="1765" applyNumberFormat="1" applyFont="1" applyFill="1" applyBorder="1" applyAlignment="1">
      <alignment horizontal="left" vertical="center" indent="2"/>
    </xf>
    <xf numFmtId="49" fontId="8" fillId="0" borderId="1" xfId="1765" applyNumberFormat="1" applyFont="1" applyFill="1" applyBorder="1" applyAlignment="1">
      <alignment vertical="center"/>
    </xf>
    <xf numFmtId="49" fontId="8" fillId="0" borderId="1" xfId="1765" applyNumberFormat="1" applyFont="1" applyFill="1" applyBorder="1" applyAlignment="1" applyProtection="1">
      <alignment horizontal="left" vertical="center" indent="2"/>
    </xf>
    <xf numFmtId="49" fontId="8" fillId="0" borderId="2" xfId="1765" applyNumberFormat="1" applyFont="1" applyFill="1" applyBorder="1" applyAlignment="1" applyProtection="1">
      <alignment horizontal="left" vertical="center" indent="2"/>
    </xf>
    <xf numFmtId="0" fontId="42" fillId="0" borderId="1" xfId="1765" applyFont="1" applyFill="1" applyBorder="1" applyAlignment="1">
      <alignment horizontal="left" vertical="center" indent="2"/>
    </xf>
    <xf numFmtId="0" fontId="8" fillId="0" borderId="0" xfId="1750" applyFont="1" applyAlignment="1">
      <alignment vertical="center"/>
    </xf>
    <xf numFmtId="0" fontId="70" fillId="0" borderId="0" xfId="1748" applyFont="1"/>
    <xf numFmtId="0" fontId="34" fillId="0" borderId="0" xfId="1748" applyFont="1" applyFill="1"/>
    <xf numFmtId="184" fontId="34" fillId="0" borderId="0" xfId="1748" applyNumberFormat="1" applyFont="1" applyAlignment="1">
      <alignment horizontal="right" vertical="center"/>
    </xf>
    <xf numFmtId="0" fontId="34" fillId="0" borderId="0" xfId="1748" applyFont="1"/>
    <xf numFmtId="0" fontId="26" fillId="0" borderId="0" xfId="1748" applyFont="1" applyAlignment="1">
      <alignment horizontal="center" vertical="center" wrapText="1"/>
    </xf>
    <xf numFmtId="0" fontId="34" fillId="0" borderId="0" xfId="1748" applyFont="1" applyFill="1" applyAlignment="1">
      <alignment vertical="center"/>
    </xf>
    <xf numFmtId="0" fontId="65" fillId="0" borderId="1" xfId="1748" applyFont="1" applyFill="1" applyBorder="1" applyAlignment="1">
      <alignment horizontal="center" vertical="center"/>
    </xf>
    <xf numFmtId="184" fontId="65" fillId="0" borderId="1" xfId="1748" applyNumberFormat="1" applyFont="1" applyFill="1" applyBorder="1" applyAlignment="1">
      <alignment horizontal="center" vertical="center"/>
    </xf>
    <xf numFmtId="0" fontId="32" fillId="2" borderId="1" xfId="1748" applyFont="1" applyFill="1" applyBorder="1" applyAlignment="1">
      <alignment horizontal="left" vertical="center"/>
    </xf>
    <xf numFmtId="184" fontId="32" fillId="2" borderId="1" xfId="1748" applyNumberFormat="1" applyFont="1" applyFill="1" applyBorder="1" applyAlignment="1">
      <alignment horizontal="right" vertical="center"/>
    </xf>
    <xf numFmtId="49" fontId="32" fillId="2" borderId="1" xfId="1275" applyNumberFormat="1" applyFont="1" applyFill="1" applyBorder="1" applyAlignment="1">
      <alignment horizontal="left" vertical="center"/>
    </xf>
    <xf numFmtId="49" fontId="34" fillId="2" borderId="1" xfId="1275" applyNumberFormat="1" applyFont="1" applyFill="1" applyBorder="1" applyAlignment="1">
      <alignment horizontal="left" vertical="center"/>
    </xf>
    <xf numFmtId="184" fontId="34" fillId="2" borderId="1" xfId="1748" applyNumberFormat="1" applyFont="1" applyFill="1" applyBorder="1" applyAlignment="1">
      <alignment horizontal="right" vertical="center"/>
    </xf>
    <xf numFmtId="0" fontId="34" fillId="2" borderId="1" xfId="1748" applyFont="1" applyFill="1" applyBorder="1" applyAlignment="1">
      <alignment horizontal="left" vertical="center"/>
    </xf>
    <xf numFmtId="0" fontId="34" fillId="0" borderId="0" xfId="1749" applyFont="1"/>
    <xf numFmtId="0" fontId="18" fillId="0" borderId="0" xfId="733" applyFont="1" applyAlignment="1"/>
    <xf numFmtId="0" fontId="18" fillId="0" borderId="0" xfId="1948" applyFont="1">
      <alignment vertical="center"/>
    </xf>
    <xf numFmtId="0" fontId="18" fillId="0" borderId="0" xfId="1948" applyFont="1" applyFill="1">
      <alignment vertical="center"/>
    </xf>
    <xf numFmtId="0" fontId="18" fillId="0" borderId="0" xfId="733" applyFont="1" applyAlignment="1">
      <alignment horizontal="left" vertical="center"/>
    </xf>
    <xf numFmtId="0" fontId="71" fillId="0" borderId="0" xfId="1983" applyFont="1" applyFill="1" applyBorder="1" applyAlignment="1">
      <alignment horizontal="center" vertical="center"/>
    </xf>
    <xf numFmtId="0" fontId="72" fillId="0" borderId="0" xfId="1983" applyFont="1" applyFill="1" applyBorder="1" applyAlignment="1">
      <alignment horizontal="center" vertical="center"/>
    </xf>
    <xf numFmtId="0" fontId="18" fillId="0" borderId="0" xfId="1983" applyFont="1" applyFill="1" applyBorder="1"/>
    <xf numFmtId="184" fontId="34" fillId="0" borderId="0" xfId="1749" applyNumberFormat="1" applyFont="1" applyFill="1" applyAlignment="1">
      <alignment horizontal="right" vertical="center"/>
    </xf>
    <xf numFmtId="0" fontId="50" fillId="8" borderId="1" xfId="733" applyNumberFormat="1" applyFont="1" applyFill="1" applyBorder="1" applyAlignment="1" applyProtection="1">
      <alignment horizontal="center" vertical="center"/>
    </xf>
    <xf numFmtId="0" fontId="32" fillId="0" borderId="1" xfId="1749" applyFont="1" applyFill="1" applyBorder="1" applyAlignment="1">
      <alignment horizontal="center" vertical="center"/>
    </xf>
    <xf numFmtId="184" fontId="32" fillId="0" borderId="1" xfId="1749" applyNumberFormat="1" applyFont="1" applyFill="1" applyBorder="1" applyAlignment="1">
      <alignment horizontal="center" vertical="center"/>
    </xf>
    <xf numFmtId="0" fontId="50" fillId="8" borderId="1" xfId="2008" applyNumberFormat="1" applyFont="1" applyFill="1" applyBorder="1" applyAlignment="1" applyProtection="1">
      <alignment horizontal="left" vertical="center"/>
    </xf>
    <xf numFmtId="0" fontId="73" fillId="0" borderId="1" xfId="1983" applyFont="1" applyFill="1" applyBorder="1" applyAlignment="1">
      <alignment vertical="center"/>
    </xf>
    <xf numFmtId="3" fontId="31" fillId="0" borderId="1" xfId="1983" applyNumberFormat="1" applyFont="1" applyFill="1" applyBorder="1" applyAlignment="1">
      <alignment vertical="center"/>
    </xf>
    <xf numFmtId="0" fontId="18" fillId="0" borderId="1" xfId="1983" applyFont="1" applyFill="1" applyBorder="1" applyAlignment="1">
      <alignment vertical="center"/>
    </xf>
    <xf numFmtId="3" fontId="33" fillId="0" borderId="1" xfId="1983" applyNumberFormat="1" applyFont="1" applyFill="1" applyBorder="1" applyAlignment="1">
      <alignment vertical="center"/>
    </xf>
    <xf numFmtId="0" fontId="49" fillId="8" borderId="1" xfId="2008" applyNumberFormat="1" applyFont="1" applyFill="1" applyBorder="1" applyAlignment="1" applyProtection="1">
      <alignment horizontal="left" vertical="center"/>
    </xf>
    <xf numFmtId="0" fontId="23" fillId="0" borderId="1" xfId="1983" applyFont="1" applyFill="1" applyBorder="1" applyAlignment="1">
      <alignment vertical="center"/>
    </xf>
    <xf numFmtId="0" fontId="74" fillId="0" borderId="1" xfId="1983" applyFont="1" applyFill="1" applyBorder="1" applyAlignment="1">
      <alignment vertical="center"/>
    </xf>
    <xf numFmtId="3" fontId="31" fillId="0" borderId="1" xfId="1983" applyNumberFormat="1" applyFont="1" applyFill="1" applyBorder="1" applyAlignment="1">
      <alignment horizontal="right" vertical="center"/>
    </xf>
    <xf numFmtId="0" fontId="73" fillId="0" borderId="1" xfId="1983" applyFont="1" applyFill="1" applyBorder="1" applyAlignment="1">
      <alignment horizontal="center" vertical="center"/>
    </xf>
    <xf numFmtId="0" fontId="50" fillId="8" borderId="6" xfId="2008" applyNumberFormat="1" applyFont="1" applyFill="1" applyBorder="1" applyAlignment="1" applyProtection="1">
      <alignment horizontal="left" vertical="center"/>
    </xf>
    <xf numFmtId="0" fontId="50" fillId="8" borderId="1" xfId="733" applyNumberFormat="1" applyFont="1" applyFill="1" applyBorder="1" applyAlignment="1" applyProtection="1">
      <alignment horizontal="left" vertical="center"/>
    </xf>
    <xf numFmtId="0" fontId="34" fillId="2" borderId="1" xfId="1452" applyNumberFormat="1" applyFont="1" applyFill="1" applyBorder="1" applyAlignment="1" applyProtection="1">
      <alignment horizontal="left" vertical="center"/>
    </xf>
    <xf numFmtId="188" fontId="34" fillId="2" borderId="1" xfId="1452" applyNumberFormat="1" applyFont="1" applyFill="1" applyBorder="1" applyAlignment="1" applyProtection="1">
      <alignment horizontal="left" vertical="center"/>
    </xf>
    <xf numFmtId="176" fontId="34" fillId="7" borderId="1" xfId="1452" applyNumberFormat="1" applyFont="1" applyFill="1" applyBorder="1" applyAlignment="1" applyProtection="1">
      <alignment horizontal="right" vertical="center"/>
    </xf>
    <xf numFmtId="0" fontId="34" fillId="2" borderId="2" xfId="1452" applyNumberFormat="1" applyFont="1" applyFill="1" applyBorder="1" applyAlignment="1" applyProtection="1">
      <alignment horizontal="left" vertical="center"/>
    </xf>
    <xf numFmtId="188" fontId="34" fillId="2" borderId="3" xfId="1452" applyNumberFormat="1" applyFont="1" applyFill="1" applyBorder="1" applyAlignment="1" applyProtection="1">
      <alignment horizontal="left" vertical="center"/>
    </xf>
    <xf numFmtId="0" fontId="32" fillId="2" borderId="2" xfId="1452" applyNumberFormat="1" applyFont="1" applyFill="1" applyBorder="1" applyAlignment="1" applyProtection="1">
      <alignment horizontal="center" vertical="center"/>
    </xf>
    <xf numFmtId="188" fontId="32" fillId="2" borderId="3" xfId="1452" applyNumberFormat="1" applyFont="1" applyFill="1" applyBorder="1" applyAlignment="1" applyProtection="1">
      <alignment horizontal="center" vertical="center"/>
    </xf>
    <xf numFmtId="176" fontId="32" fillId="7" borderId="1" xfId="1452" applyNumberFormat="1" applyFont="1" applyFill="1" applyBorder="1" applyAlignment="1" applyProtection="1">
      <alignment horizontal="right" vertical="center"/>
    </xf>
    <xf numFmtId="188" fontId="32" fillId="2" borderId="3" xfId="1452" applyNumberFormat="1" applyFont="1" applyFill="1" applyBorder="1" applyAlignment="1" applyProtection="1">
      <alignment horizontal="left" vertical="center"/>
    </xf>
    <xf numFmtId="0" fontId="34" fillId="0" borderId="1" xfId="1452" applyFont="1" applyBorder="1"/>
    <xf numFmtId="176" fontId="34" fillId="0" borderId="1" xfId="1452" applyNumberFormat="1" applyFont="1" applyBorder="1"/>
    <xf numFmtId="0" fontId="34" fillId="0" borderId="1" xfId="1452" applyFont="1" applyBorder="1" applyAlignment="1">
      <alignment vertical="center"/>
    </xf>
    <xf numFmtId="0" fontId="23" fillId="0" borderId="0" xfId="733" applyFont="1">
      <alignment vertical="center"/>
    </xf>
    <xf numFmtId="0" fontId="18" fillId="0" borderId="0" xfId="733" applyFont="1">
      <alignment vertical="center"/>
    </xf>
    <xf numFmtId="0" fontId="18" fillId="9" borderId="0" xfId="733" applyFont="1" applyFill="1" applyAlignment="1"/>
    <xf numFmtId="0" fontId="18" fillId="2" borderId="0" xfId="733" applyFont="1" applyFill="1">
      <alignment vertical="center"/>
    </xf>
    <xf numFmtId="185" fontId="18" fillId="2" borderId="0" xfId="30" applyNumberFormat="1" applyFont="1" applyFill="1">
      <alignment vertical="center"/>
    </xf>
    <xf numFmtId="43" fontId="18" fillId="2" borderId="0" xfId="30" applyNumberFormat="1" applyFont="1" applyFill="1">
      <alignment vertical="center"/>
    </xf>
    <xf numFmtId="185" fontId="18" fillId="0" borderId="0" xfId="30" applyNumberFormat="1" applyFont="1">
      <alignment vertical="center"/>
    </xf>
    <xf numFmtId="43" fontId="18" fillId="0" borderId="0" xfId="30" applyFont="1">
      <alignment vertical="center"/>
    </xf>
    <xf numFmtId="0" fontId="18" fillId="9" borderId="0" xfId="733" applyFont="1" applyFill="1" applyAlignment="1">
      <alignment horizontal="left" vertical="center"/>
    </xf>
    <xf numFmtId="0" fontId="46" fillId="2" borderId="0" xfId="733" applyFont="1" applyFill="1" applyAlignment="1">
      <alignment horizontal="center" vertical="center"/>
    </xf>
    <xf numFmtId="0" fontId="66" fillId="2" borderId="0" xfId="733" applyFont="1" applyFill="1">
      <alignment vertical="center"/>
    </xf>
    <xf numFmtId="185" fontId="66" fillId="2" borderId="0" xfId="30" applyNumberFormat="1" applyFont="1" applyFill="1">
      <alignment vertical="center"/>
    </xf>
    <xf numFmtId="0" fontId="50" fillId="9" borderId="1" xfId="733" applyNumberFormat="1" applyFont="1" applyFill="1" applyBorder="1" applyAlignment="1" applyProtection="1">
      <alignment horizontal="center" vertical="center"/>
    </xf>
    <xf numFmtId="0" fontId="23" fillId="2" borderId="1" xfId="733" applyFont="1" applyFill="1" applyBorder="1" applyAlignment="1">
      <alignment horizontal="center" vertical="center"/>
    </xf>
    <xf numFmtId="185" fontId="23" fillId="2" borderId="1" xfId="30" applyNumberFormat="1" applyFont="1" applyFill="1" applyBorder="1" applyAlignment="1">
      <alignment horizontal="center" vertical="center"/>
    </xf>
    <xf numFmtId="185" fontId="23" fillId="0" borderId="1" xfId="30" applyNumberFormat="1" applyFont="1" applyFill="1" applyBorder="1" applyAlignment="1">
      <alignment horizontal="center" vertical="center"/>
    </xf>
    <xf numFmtId="43" fontId="23" fillId="2" borderId="1" xfId="30" applyNumberFormat="1" applyFont="1" applyFill="1" applyBorder="1" applyAlignment="1">
      <alignment horizontal="center" vertical="center" wrapText="1"/>
    </xf>
    <xf numFmtId="0" fontId="50" fillId="9" borderId="1" xfId="2008" applyNumberFormat="1" applyFont="1" applyFill="1" applyBorder="1" applyAlignment="1" applyProtection="1">
      <alignment horizontal="left" vertical="center"/>
    </xf>
    <xf numFmtId="0" fontId="75" fillId="2" borderId="1" xfId="1452" applyNumberFormat="1" applyFont="1" applyFill="1" applyBorder="1" applyAlignment="1" applyProtection="1">
      <alignment horizontal="left" vertical="center"/>
    </xf>
    <xf numFmtId="185" fontId="75" fillId="2" borderId="1" xfId="30" applyNumberFormat="1" applyFont="1" applyFill="1" applyBorder="1" applyAlignment="1">
      <alignment horizontal="right" vertical="center"/>
    </xf>
    <xf numFmtId="185" fontId="75" fillId="0" borderId="1" xfId="30" applyNumberFormat="1" applyFont="1" applyFill="1" applyBorder="1" applyAlignment="1">
      <alignment horizontal="right" vertical="center"/>
    </xf>
    <xf numFmtId="43" fontId="23" fillId="2" borderId="1" xfId="30" applyNumberFormat="1" applyFont="1" applyFill="1" applyBorder="1" applyAlignment="1">
      <alignment vertical="center"/>
    </xf>
    <xf numFmtId="185" fontId="75" fillId="2" borderId="1" xfId="30" applyNumberFormat="1" applyFont="1" applyFill="1" applyBorder="1" applyAlignment="1" applyProtection="1">
      <alignment horizontal="right" vertical="center"/>
    </xf>
    <xf numFmtId="185" fontId="75" fillId="0" borderId="1" xfId="30" applyNumberFormat="1" applyFont="1" applyFill="1" applyBorder="1" applyAlignment="1" applyProtection="1">
      <alignment horizontal="right" vertical="center"/>
    </xf>
    <xf numFmtId="0" fontId="49" fillId="9" borderId="1" xfId="2008" applyNumberFormat="1" applyFont="1" applyFill="1" applyBorder="1" applyAlignment="1" applyProtection="1">
      <alignment horizontal="left" vertical="center"/>
    </xf>
    <xf numFmtId="0" fontId="76" fillId="2" borderId="1" xfId="1452" applyNumberFormat="1" applyFont="1" applyFill="1" applyBorder="1" applyAlignment="1" applyProtection="1">
      <alignment horizontal="left" vertical="center"/>
    </xf>
    <xf numFmtId="185" fontId="76" fillId="2" borderId="1" xfId="30" applyNumberFormat="1" applyFont="1" applyFill="1" applyBorder="1" applyAlignment="1" applyProtection="1">
      <alignment horizontal="right" vertical="center"/>
    </xf>
    <xf numFmtId="185" fontId="76" fillId="0" borderId="1" xfId="30" applyNumberFormat="1" applyFont="1" applyFill="1" applyBorder="1" applyAlignment="1" applyProtection="1">
      <alignment horizontal="right" vertical="center"/>
    </xf>
    <xf numFmtId="43" fontId="18" fillId="2" borderId="1" xfId="30" applyNumberFormat="1" applyFont="1" applyFill="1" applyBorder="1" applyAlignment="1">
      <alignment vertical="center"/>
    </xf>
    <xf numFmtId="185" fontId="76" fillId="2" borderId="1" xfId="30" applyNumberFormat="1" applyFont="1" applyFill="1" applyBorder="1" applyAlignment="1">
      <alignment horizontal="right" vertical="center"/>
    </xf>
    <xf numFmtId="185" fontId="23" fillId="0" borderId="0" xfId="30" applyNumberFormat="1" applyFont="1">
      <alignment vertical="center"/>
    </xf>
    <xf numFmtId="43" fontId="23" fillId="0" borderId="0" xfId="30" applyFont="1">
      <alignment vertical="center"/>
    </xf>
    <xf numFmtId="0" fontId="18" fillId="10" borderId="0" xfId="733" applyFont="1" applyFill="1">
      <alignment vertical="center"/>
    </xf>
    <xf numFmtId="43" fontId="18" fillId="10" borderId="0" xfId="30" applyFont="1" applyFill="1">
      <alignment vertical="center"/>
    </xf>
    <xf numFmtId="0" fontId="23" fillId="10" borderId="0" xfId="733" applyFont="1" applyFill="1">
      <alignment vertical="center"/>
    </xf>
    <xf numFmtId="43" fontId="23" fillId="10" borderId="0" xfId="30" applyFont="1" applyFill="1">
      <alignment vertical="center"/>
    </xf>
    <xf numFmtId="185" fontId="76" fillId="2" borderId="1" xfId="30" applyNumberFormat="1" applyFont="1" applyFill="1" applyBorder="1" applyAlignment="1" applyProtection="1">
      <alignment horizontal="right" vertical="center"/>
      <protection locked="0"/>
    </xf>
    <xf numFmtId="185" fontId="75" fillId="2" borderId="1" xfId="30" applyNumberFormat="1" applyFont="1" applyFill="1" applyBorder="1" applyAlignment="1" applyProtection="1">
      <alignment horizontal="right" vertical="center"/>
      <protection locked="0"/>
    </xf>
    <xf numFmtId="185" fontId="60" fillId="0" borderId="1" xfId="30" applyNumberFormat="1" applyFont="1" applyFill="1" applyBorder="1" applyAlignment="1" applyProtection="1">
      <alignment horizontal="right" vertical="center" wrapText="1"/>
    </xf>
    <xf numFmtId="185" fontId="76" fillId="0" borderId="1" xfId="30" applyNumberFormat="1" applyFont="1" applyFill="1" applyBorder="1" applyAlignment="1">
      <alignment horizontal="right" vertical="center"/>
    </xf>
    <xf numFmtId="0" fontId="60" fillId="9" borderId="1" xfId="0" applyNumberFormat="1" applyFont="1" applyFill="1" applyBorder="1" applyAlignment="1" applyProtection="1">
      <alignment horizontal="left" vertical="center"/>
    </xf>
    <xf numFmtId="0" fontId="76" fillId="2" borderId="1" xfId="1452" applyNumberFormat="1" applyFont="1" applyFill="1" applyBorder="1" applyAlignment="1" applyProtection="1">
      <alignment vertical="center"/>
    </xf>
    <xf numFmtId="0" fontId="6" fillId="2" borderId="1" xfId="1452" applyNumberFormat="1" applyFont="1" applyFill="1" applyBorder="1" applyAlignment="1" applyProtection="1">
      <alignment horizontal="left" vertical="center"/>
    </xf>
    <xf numFmtId="0" fontId="76" fillId="0" borderId="1" xfId="1452" applyNumberFormat="1" applyFont="1" applyFill="1" applyBorder="1" applyAlignment="1" applyProtection="1">
      <alignment horizontal="left" vertical="center"/>
    </xf>
    <xf numFmtId="0" fontId="75" fillId="0" borderId="1" xfId="1452" applyNumberFormat="1" applyFont="1" applyFill="1" applyBorder="1" applyAlignment="1" applyProtection="1">
      <alignment horizontal="left" vertical="center"/>
    </xf>
    <xf numFmtId="0" fontId="50" fillId="9" borderId="6" xfId="2008" applyNumberFormat="1" applyFont="1" applyFill="1" applyBorder="1" applyAlignment="1" applyProtection="1">
      <alignment horizontal="left" vertical="center"/>
    </xf>
    <xf numFmtId="0" fontId="75" fillId="2" borderId="6" xfId="1452" applyNumberFormat="1" applyFont="1" applyFill="1" applyBorder="1" applyAlignment="1" applyProtection="1">
      <alignment horizontal="left" vertical="center"/>
    </xf>
    <xf numFmtId="185" fontId="75" fillId="2" borderId="6" xfId="30" applyNumberFormat="1" applyFont="1" applyFill="1" applyBorder="1" applyAlignment="1">
      <alignment horizontal="right" vertical="center"/>
    </xf>
    <xf numFmtId="0" fontId="23" fillId="2" borderId="1" xfId="2008" applyFont="1" applyFill="1" applyBorder="1">
      <alignment vertical="center"/>
    </xf>
    <xf numFmtId="185" fontId="23" fillId="2" borderId="1" xfId="30" applyNumberFormat="1" applyFont="1" applyFill="1" applyBorder="1">
      <alignment vertical="center"/>
    </xf>
    <xf numFmtId="185" fontId="23" fillId="0" borderId="1" xfId="30" applyNumberFormat="1" applyFont="1" applyFill="1" applyBorder="1">
      <alignment vertical="center"/>
    </xf>
    <xf numFmtId="0" fontId="50" fillId="9" borderId="1" xfId="733" applyNumberFormat="1" applyFont="1" applyFill="1" applyBorder="1" applyAlignment="1" applyProtection="1">
      <alignment horizontal="left" vertical="center"/>
    </xf>
    <xf numFmtId="0" fontId="75" fillId="2" borderId="1" xfId="1452" applyNumberFormat="1" applyFont="1" applyFill="1" applyBorder="1" applyAlignment="1" applyProtection="1">
      <alignment horizontal="center" vertical="center"/>
    </xf>
    <xf numFmtId="185" fontId="23" fillId="2" borderId="1" xfId="30" applyNumberFormat="1" applyFont="1" applyFill="1" applyBorder="1" applyAlignment="1">
      <alignment horizontal="right" vertical="center"/>
    </xf>
    <xf numFmtId="185" fontId="23" fillId="0" borderId="1" xfId="30" applyNumberFormat="1" applyFont="1" applyFill="1" applyBorder="1" applyAlignment="1">
      <alignment horizontal="right" vertical="center"/>
    </xf>
    <xf numFmtId="184" fontId="18" fillId="0" borderId="0" xfId="0" applyNumberFormat="1" applyFont="1">
      <alignment vertical="center"/>
    </xf>
    <xf numFmtId="184" fontId="18" fillId="0" borderId="0" xfId="0" applyNumberFormat="1" applyFont="1" applyFill="1">
      <alignment vertical="center"/>
    </xf>
    <xf numFmtId="184" fontId="66" fillId="0" borderId="0" xfId="0" applyNumberFormat="1" applyFont="1">
      <alignment vertical="center"/>
    </xf>
    <xf numFmtId="184" fontId="66" fillId="0" borderId="0" xfId="0" applyNumberFormat="1" applyFont="1" applyFill="1">
      <alignment vertical="center"/>
    </xf>
    <xf numFmtId="0" fontId="25" fillId="0" borderId="0" xfId="0" applyFont="1" applyAlignment="1">
      <alignment horizontal="right" vertical="center"/>
    </xf>
    <xf numFmtId="184" fontId="28" fillId="0" borderId="1" xfId="0" applyNumberFormat="1" applyFont="1" applyBorder="1" applyAlignment="1">
      <alignment horizontal="center" vertical="center"/>
    </xf>
    <xf numFmtId="184" fontId="28" fillId="0" borderId="1" xfId="0" applyNumberFormat="1" applyFont="1" applyFill="1" applyBorder="1" applyAlignment="1">
      <alignment horizontal="center" vertical="center"/>
    </xf>
    <xf numFmtId="0" fontId="38" fillId="0" borderId="1" xfId="0" applyFont="1" applyBorder="1">
      <alignment vertical="center"/>
    </xf>
    <xf numFmtId="184" fontId="28" fillId="0" borderId="1" xfId="0" applyNumberFormat="1" applyFont="1" applyFill="1" applyBorder="1">
      <alignment vertical="center"/>
    </xf>
    <xf numFmtId="190" fontId="28" fillId="0" borderId="1" xfId="35" applyNumberFormat="1" applyFont="1" applyBorder="1">
      <alignment vertical="center"/>
    </xf>
    <xf numFmtId="0" fontId="25" fillId="0" borderId="1" xfId="0" applyFont="1" applyBorder="1">
      <alignment vertical="center"/>
    </xf>
    <xf numFmtId="184" fontId="25" fillId="0" borderId="1" xfId="0" applyNumberFormat="1" applyFont="1" applyBorder="1">
      <alignment vertical="center"/>
    </xf>
    <xf numFmtId="184" fontId="25" fillId="0" borderId="1" xfId="0" applyNumberFormat="1" applyFont="1" applyFill="1" applyBorder="1">
      <alignment vertical="center"/>
    </xf>
    <xf numFmtId="190" fontId="25" fillId="0" borderId="1" xfId="35" applyNumberFormat="1" applyFont="1" applyBorder="1">
      <alignment vertical="center"/>
    </xf>
    <xf numFmtId="0" fontId="77" fillId="0" borderId="1" xfId="0" applyFont="1" applyBorder="1">
      <alignment vertical="center"/>
    </xf>
    <xf numFmtId="43" fontId="25" fillId="0" borderId="1" xfId="30" applyFont="1" applyBorder="1">
      <alignment vertical="center"/>
    </xf>
    <xf numFmtId="0" fontId="28" fillId="0" borderId="1" xfId="0" applyFont="1" applyBorder="1">
      <alignment vertical="center"/>
    </xf>
    <xf numFmtId="184" fontId="28" fillId="0" borderId="1" xfId="0" applyNumberFormat="1" applyFont="1" applyBorder="1">
      <alignment vertical="center"/>
    </xf>
    <xf numFmtId="184" fontId="28" fillId="0" borderId="1" xfId="0" applyNumberFormat="1" applyFont="1" applyBorder="1" applyAlignment="1">
      <alignment horizontal="right" vertical="center"/>
    </xf>
    <xf numFmtId="0" fontId="78" fillId="0" borderId="0" xfId="16" applyFont="1" applyAlignment="1">
      <alignment horizontal="left" vertical="center"/>
    </xf>
    <xf numFmtId="0" fontId="79" fillId="0" borderId="0" xfId="16" applyFont="1" applyAlignment="1">
      <alignment horizontal="center" vertical="center"/>
    </xf>
    <xf numFmtId="0" fontId="80" fillId="0" borderId="0" xfId="16" applyFont="1" applyAlignment="1">
      <alignment horizontal="left" vertical="center"/>
    </xf>
    <xf numFmtId="49" fontId="81" fillId="0" borderId="0" xfId="16" applyNumberFormat="1" applyFont="1" applyAlignment="1">
      <alignment horizontal="left" vertical="center"/>
    </xf>
  </cellXfs>
  <cellStyles count="2609">
    <cellStyle name="常规" xfId="0" builtinId="0"/>
    <cellStyle name="差_4-21_四川省2018年财政预算执行情况(样表，稿二）" xfId="1"/>
    <cellStyle name="40% - Accent4 2 2" xfId="2"/>
    <cellStyle name="20% - 强调文字颜色 2 2 2 3 2" xfId="3"/>
    <cellStyle name="好_促进扩大信贷增量_四川省2017年省对市（州）税收返还和转移支付分地区预算（草案）--社保处" xfId="4"/>
    <cellStyle name="0,0_x000d_&#10;NA_x000d_&#10;_2017年省对市(州)税收返还和转移支付预算" xfId="5"/>
    <cellStyle name="货币[0]" xfId="6" builtinId="7"/>
    <cellStyle name="差_2-财金互动_四川省2018年财政预算执行情况(样表，稿二）" xfId="7"/>
    <cellStyle name="20% - 强调文字颜色 3" xfId="8" builtinId="38"/>
    <cellStyle name="差_汇总_2 2 2" xfId="9"/>
    <cellStyle name="好_1-12_四川省2018年财政预算执行情况(样表，稿二）" xfId="10"/>
    <cellStyle name="好_4" xfId="11"/>
    <cellStyle name="输入" xfId="12" builtinId="20"/>
    <cellStyle name="差_2-67_四川省2018年财政预算执行情况(样表，稿二）" xfId="13"/>
    <cellStyle name="差_2-60 2" xfId="14"/>
    <cellStyle name="差_2-55 2" xfId="15"/>
    <cellStyle name="常规 39" xfId="16"/>
    <cellStyle name="常规 44" xfId="17"/>
    <cellStyle name="货币" xfId="18" builtinId="4"/>
    <cellStyle name="常规 15 4 2" xfId="19"/>
    <cellStyle name="常规 20 4 2" xfId="20"/>
    <cellStyle name="差_Sheet19" xfId="21"/>
    <cellStyle name="千位分隔[0]" xfId="22" builtinId="6"/>
    <cellStyle name="40% - 强调文字颜色 3" xfId="23" builtinId="39"/>
    <cellStyle name="常规 26 2" xfId="24"/>
    <cellStyle name="常规 31 2" xfId="25"/>
    <cellStyle name="Input 2" xfId="26"/>
    <cellStyle name="好_%84表2：2016-2018年省级部门三年滚动规划报表_收入" xfId="27"/>
    <cellStyle name="差" xfId="28" builtinId="27"/>
    <cellStyle name="常规 7 3" xfId="29"/>
    <cellStyle name="千位分隔" xfId="30" builtinId="3"/>
    <cellStyle name="60% - 强调文字颜色 3" xfId="31" builtinId="40"/>
    <cellStyle name="超链接" xfId="32" builtinId="8"/>
    <cellStyle name="好_5-农村教师周转房建设_四川省2019年财政预算（草案）（样表，稿二）" xfId="33"/>
    <cellStyle name="常规 10 2 2 3" xfId="34"/>
    <cellStyle name="百分比" xfId="35" builtinId="5"/>
    <cellStyle name="Calculation_2016年全省及省级财政收支执行及2017年预算草案表（20161206，预审自用稿）" xfId="36"/>
    <cellStyle name="差_地方纪检监察机关办案补助专项资金 2" xfId="37"/>
    <cellStyle name="60% - 强调文字颜色 4 2 2 2" xfId="38"/>
    <cellStyle name="差_27 妇女儿童事业发展专项资金_四川省2018年财政预算执行情况(样表，稿二）" xfId="39"/>
    <cellStyle name="Neutral 2 2" xfId="40"/>
    <cellStyle name="已访问的超链接" xfId="41" builtinId="9"/>
    <cellStyle name="差_4-14" xfId="42"/>
    <cellStyle name="常规 17 4_2016年四川省省级一般公共预算支出执行情况表" xfId="43"/>
    <cellStyle name="强调文字颜色 3 2 3 2" xfId="44"/>
    <cellStyle name="差_促进扩大信贷增量 3" xfId="45"/>
    <cellStyle name="常规 5_2017年省对市(州)税收返还和转移支付预算" xfId="46"/>
    <cellStyle name="注释" xfId="47" builtinId="10"/>
    <cellStyle name="60% - 强调文字颜色 2 3" xfId="48"/>
    <cellStyle name="常规 12 2 2" xfId="49"/>
    <cellStyle name="60% - 强调文字颜色 2" xfId="50" builtinId="36"/>
    <cellStyle name="差_7-普惠金融政府和社会资本合作以奖代补资金_四川省2018年财政预算执行情况(样表，稿二）" xfId="51"/>
    <cellStyle name="Accent6 3" xfId="52"/>
    <cellStyle name="60% - 强调文字颜色 2 2 2 4" xfId="53"/>
    <cellStyle name="好_Sheet18_四川省2019年财政预算（草案）（样表，稿二）" xfId="54"/>
    <cellStyle name="差_7-中等职业教育发展专项经费_四川省2019年财政预算（草案）（样表，稿二）" xfId="55"/>
    <cellStyle name="标题 4" xfId="56" builtinId="19"/>
    <cellStyle name="百分比 7" xfId="57"/>
    <cellStyle name="警告文本" xfId="58" builtinId="11"/>
    <cellStyle name="常规 6 5" xfId="59"/>
    <cellStyle name="60% - 强调文字颜色 1 2 2_2017年省对市(州)税收返还和转移支付预算" xfId="60"/>
    <cellStyle name="标题" xfId="61" builtinId="15"/>
    <cellStyle name="强调文字颜色 1 2 3" xfId="62"/>
    <cellStyle name="Note_2016年全省及省级财政收支执行及2017年预算草案表（20161206，预审自用稿）" xfId="63"/>
    <cellStyle name="差_1 2017年省对市（州）税收返还和转移支付预算分地区情况表（华侨事务补助）(1) 2" xfId="64"/>
    <cellStyle name="差_1-12_四川省2019年财政预算（草案）（样表，稿二）" xfId="65"/>
    <cellStyle name="60% - 强调文字颜色 2 2 2" xfId="66"/>
    <cellStyle name="解释性文本" xfId="67" builtinId="53"/>
    <cellStyle name="Total 2 2 3" xfId="68"/>
    <cellStyle name="标题 1" xfId="69" builtinId="16"/>
    <cellStyle name="常规 2 3 2_2017年省对市(州)税收返还和转移支付预算" xfId="70"/>
    <cellStyle name="百分比 4" xfId="71"/>
    <cellStyle name="差_其他工程费用计费_四川省2017年省对市（州）税收返还和转移支付分地区预算（草案）--社保处" xfId="72"/>
    <cellStyle name="60% - 强调文字颜色 2 2 2 2" xfId="73"/>
    <cellStyle name="标题 2" xfId="74" builtinId="17"/>
    <cellStyle name="好_4-30_四川省2019年财政预算（草案）（样表，稿二）" xfId="75"/>
    <cellStyle name="强调文字颜色 1 2 3 2" xfId="76"/>
    <cellStyle name="百分比 5" xfId="77"/>
    <cellStyle name="60% - 强调文字颜色 1" xfId="78" builtinId="32"/>
    <cellStyle name="Accent4 2 2" xfId="79"/>
    <cellStyle name="差_25 消防部队大型装备建设补助经费_四川省2019年财政预算（草案）（样表，稿二）" xfId="80"/>
    <cellStyle name="Accent6 2" xfId="81"/>
    <cellStyle name="差_4-11 2" xfId="82"/>
    <cellStyle name="60% - 强调文字颜色 2 2 2 3" xfId="83"/>
    <cellStyle name="差_Sheet18_四川省2018年财政预算执行情况(样表，稿二）" xfId="84"/>
    <cellStyle name="标题 3" xfId="85" builtinId="18"/>
    <cellStyle name="百分比 6" xfId="86"/>
    <cellStyle name="好_2-67 2" xfId="87"/>
    <cellStyle name="60% - 强调文字颜色 4" xfId="88" builtinId="44"/>
    <cellStyle name="差_2-46_四川省2018年财政预算执行情况(样表，稿二）" xfId="89"/>
    <cellStyle name="60% - 强调文字颜色 3 2 2 3 2" xfId="90"/>
    <cellStyle name="输出" xfId="91" builtinId="21"/>
    <cellStyle name="好_4-9_四川省2018年财政预算执行情况(样表，稿二）" xfId="92"/>
    <cellStyle name="Input" xfId="93"/>
    <cellStyle name="计算" xfId="94" builtinId="22"/>
    <cellStyle name="计算 2 3 3" xfId="95"/>
    <cellStyle name="40% - 强调文字颜色 4 2" xfId="96"/>
    <cellStyle name="差_汇总_2 2_2017年省对市(州)税收返还和转移支付预算 2" xfId="97"/>
    <cellStyle name="检查单元格" xfId="98" builtinId="23"/>
    <cellStyle name="20% - 强调文字颜色 6" xfId="99" builtinId="50"/>
    <cellStyle name="强调文字颜色 2" xfId="100" builtinId="33"/>
    <cellStyle name="强调文字颜色 1 2 2 3 2" xfId="101"/>
    <cellStyle name="Calculation 4" xfId="102"/>
    <cellStyle name="差_6-省级财政政府与社会资本合作项目综合补助资金_四川省2018年财政预算执行情况(样表，稿二）" xfId="103"/>
    <cellStyle name="链接单元格" xfId="104" builtinId="24"/>
    <cellStyle name="60% - 强调文字颜色 4 2 3" xfId="105"/>
    <cellStyle name="好_汇总 2 3_四川省2018年财政预算执行情况(样表，稿二）" xfId="106"/>
    <cellStyle name="Neutral 3" xfId="107"/>
    <cellStyle name="汇总" xfId="108" builtinId="25"/>
    <cellStyle name="好" xfId="109" builtinId="26"/>
    <cellStyle name="差 2 3 2" xfId="110"/>
    <cellStyle name="差_2-义务教育经费保障机制改革_四川省2019年财政预算（草案）（样表，稿二）" xfId="111"/>
    <cellStyle name="差_15-省级防震减灾分情况_四川省2019年财政预算（草案）（样表，稿二）" xfId="112"/>
    <cellStyle name="Heading 3" xfId="113"/>
    <cellStyle name="20% - Accent3 2" xfId="114"/>
    <cellStyle name="20% - 强调文字颜色 3 3" xfId="115"/>
    <cellStyle name="适中" xfId="116" builtinId="28"/>
    <cellStyle name="差_4-30 2" xfId="117"/>
    <cellStyle name="60% - 强调文字颜色 3 2 3 2" xfId="118"/>
    <cellStyle name="好_2017年省对市（州）税收返还和转移支付预算分地区情况表（华侨事务补助）(1)" xfId="119"/>
    <cellStyle name="40% - Accent6 2 2" xfId="120"/>
    <cellStyle name="差_汇总_2017年省对市(州)税收返还和转移支付预算 2" xfId="121"/>
    <cellStyle name="差_汇总_2 2 4" xfId="122"/>
    <cellStyle name="20% - 强调文字颜色 5" xfId="123" builtinId="46"/>
    <cellStyle name="强调文字颜色 1" xfId="124" builtinId="29"/>
    <cellStyle name="40% - 强调文字颜色 4 2 3 2" xfId="125"/>
    <cellStyle name="常规 2 2 2 4" xfId="126"/>
    <cellStyle name="20% - 强调文字颜色 1" xfId="127" builtinId="30"/>
    <cellStyle name="Note 2 4" xfId="128"/>
    <cellStyle name="40% - 强调文字颜色 1" xfId="129" builtinId="31"/>
    <cellStyle name="常规 47 2 3" xfId="130"/>
    <cellStyle name="输入 2 2 2 2" xfId="131"/>
    <cellStyle name="差_5-农村教师周转房建设" xfId="132"/>
    <cellStyle name="20% - 强调文字颜色 2" xfId="133" builtinId="34"/>
    <cellStyle name="Note 2 5" xfId="134"/>
    <cellStyle name="40% - 强调文字颜色 1 2 2 3 2" xfId="135"/>
    <cellStyle name="40% - 强调文字颜色 2" xfId="136" builtinId="35"/>
    <cellStyle name="常规 47 2 4" xfId="137"/>
    <cellStyle name="好_7-中等职业教育发展专项经费_四川省2018年财政预算执行情况(样表，稿二）" xfId="138"/>
    <cellStyle name="强调文字颜色 3" xfId="139" builtinId="37"/>
    <cellStyle name="千位分隔 2 2 4 2" xfId="140"/>
    <cellStyle name="40% - Accent1_2016年四川省省级一般公共预算支出执行情况表" xfId="141"/>
    <cellStyle name="强调文字颜色 4" xfId="142" builtinId="41"/>
    <cellStyle name="差_汇总_2 2 3" xfId="143"/>
    <cellStyle name="20% - 强调文字颜色 4" xfId="144" builtinId="42"/>
    <cellStyle name="好_14 2017年省对市（州）税收返还和转移支付预算分地区情况表（支持基层政权建设补助资金）(1) 2" xfId="145"/>
    <cellStyle name="40% - 强调文字颜色 4" xfId="146" builtinId="43"/>
    <cellStyle name="差_汇总_2 2_2017年省对市(州)税收返还和转移支付预算" xfId="147"/>
    <cellStyle name="常规 26 3" xfId="148"/>
    <cellStyle name="常规 31 3" xfId="149"/>
    <cellStyle name="Input 3" xfId="150"/>
    <cellStyle name="强调文字颜色 5" xfId="151" builtinId="45"/>
    <cellStyle name="40% - 强调文字颜色 5" xfId="152" builtinId="47"/>
    <cellStyle name="差_12 2017年省对市（州）税收返还和转移支付预算分地区情况表（民族地区春节慰问经费）(1) 2" xfId="153"/>
    <cellStyle name="好_Sheet19_四川省2017年省对市（州）税收返还和转移支付分地区预算（草案）--社保处" xfId="154"/>
    <cellStyle name="好_2015直接融资汇总表" xfId="155"/>
    <cellStyle name="强调文字颜色 4 2 3 2" xfId="156"/>
    <cellStyle name="常规 14_四川省2018年财政预算执行情况(样表，稿二）" xfId="157"/>
    <cellStyle name="Input 4" xfId="158"/>
    <cellStyle name="常规 2 5 3 2" xfId="159"/>
    <cellStyle name="60% - 强调文字颜色 5 2 2 2" xfId="160"/>
    <cellStyle name="Accent2_收入" xfId="161"/>
    <cellStyle name="常规 12 2 5" xfId="162"/>
    <cellStyle name="60% - 强调文字颜色 5" xfId="163" builtinId="48"/>
    <cellStyle name="差_4-9_四川省2018年财政预算执行情况(样表，稿二）" xfId="164"/>
    <cellStyle name="强调文字颜色 6" xfId="165" builtinId="49"/>
    <cellStyle name="20% - Accent3 2 2" xfId="166"/>
    <cellStyle name="40% - 强调文字颜色 6" xfId="167" builtinId="51"/>
    <cellStyle name="Input 5" xfId="168"/>
    <cellStyle name="Heading 3 2" xfId="169"/>
    <cellStyle name="差_2-62_四川省2017年省对市（州）税收返还和转移支付分地区预算（草案）--社保处" xfId="170"/>
    <cellStyle name="好_2015财金互动汇总（加人行、补成都） 4" xfId="171"/>
    <cellStyle name="好_2017年省对市（州）税收返还和转移支付预算分地区情况表（华侨事务补助）(1) 2" xfId="172"/>
    <cellStyle name="适中 2" xfId="173"/>
    <cellStyle name="60% - 强调文字颜色 5 2 2 3" xfId="174"/>
    <cellStyle name="60% - 强调文字颜色 6" xfId="175" builtinId="52"/>
    <cellStyle name="_ET_STYLE_NoName_00_" xfId="176"/>
    <cellStyle name="0,0_x000d_&#10;NA_x000d_&#10; 4" xfId="177"/>
    <cellStyle name="强调文字颜色 2 2 2 3" xfId="178"/>
    <cellStyle name="差_1-政策性保险财政补助资金_四川省2019年财政预算（草案）（样表，稿二）" xfId="179"/>
    <cellStyle name="20% - Accent1 3" xfId="180"/>
    <cellStyle name="0,0_x000d_&#10;NA_x000d_&#10; 3" xfId="181"/>
    <cellStyle name="差_Sheet7_四川省2018年财政预算执行情况(样表，稿二）" xfId="182"/>
    <cellStyle name="0,0_x000d_&#10;NA_x000d_&#10; 5" xfId="183"/>
    <cellStyle name="Calculation 6" xfId="184"/>
    <cellStyle name="差_促进扩大信贷增量 2 3" xfId="185"/>
    <cellStyle name="差_Sheet19_四川省2017年省对市（州）税收返还和转移支付分地区预算（草案）--社保处" xfId="186"/>
    <cellStyle name="0,0_x000d_&#10;NA_x000d_&#10; 2 2 2" xfId="187"/>
    <cellStyle name="差_4-23 2" xfId="188"/>
    <cellStyle name="差_四川省2017年省对市（州）税收返还和转移支付分地区预算（草案）--行政政法处 2" xfId="189"/>
    <cellStyle name="常规 2 2_2017年省对市(州)税收返还和转移支付预算" xfId="190"/>
    <cellStyle name="20% - 强调文字颜色 3 2 2 3 2" xfId="191"/>
    <cellStyle name="0,0_x000d_&#10;NA_x000d_&#10; 2" xfId="192"/>
    <cellStyle name="强调文字颜色 2 2 2 2" xfId="193"/>
    <cellStyle name="20% - Accent1 2" xfId="194"/>
    <cellStyle name="20% - 强调文字颜色 1 3" xfId="195"/>
    <cellStyle name="差_4-23" xfId="196"/>
    <cellStyle name="差_四川省2017年省对市（州）税收返还和转移支付分地区预算（草案）--行政政法处" xfId="197"/>
    <cellStyle name="差_“三区”文化人才专项资金_四川省2019年财政预算（草案）（样表，稿二）" xfId="198"/>
    <cellStyle name="20% - 强调文字颜色 3 2 2 3" xfId="199"/>
    <cellStyle name="0,0_x000d_&#10;NA_x000d_&#10;" xfId="200"/>
    <cellStyle name="强调文字颜色 2 2 2" xfId="201"/>
    <cellStyle name="20% - Accent1" xfId="202"/>
    <cellStyle name="40% - 强调文字颜色 3 2 2_2017年省对市(州)税收返还和转移支付预算" xfId="203"/>
    <cellStyle name="0,0_x000d_&#10;NA_x000d_&#10; 2 2" xfId="204"/>
    <cellStyle name="好_4-14_四川省2019年财政预算（草案）（样表，稿二）" xfId="205"/>
    <cellStyle name="强调文字颜色 2 2 2 2 2" xfId="206"/>
    <cellStyle name="20% - Accent1 2 2" xfId="207"/>
    <cellStyle name="常规 35_2020支出预算表(以此为准)2" xfId="208"/>
    <cellStyle name="40% - 强调文字颜色 3 2" xfId="209"/>
    <cellStyle name="常规 26 2 2" xfId="210"/>
    <cellStyle name="常规 31 2 2" xfId="211"/>
    <cellStyle name="Input 2 2" xfId="212"/>
    <cellStyle name="0,0_x000d_&#10;NA_x000d_&#10; 2 3" xfId="213"/>
    <cellStyle name="40% - 强调文字颜色 3 2 2" xfId="214"/>
    <cellStyle name="常规 26 2 2 2" xfId="215"/>
    <cellStyle name="好_文化产业发展专项资金_四川省2019年财政预算（草案）（样表，稿二）" xfId="216"/>
    <cellStyle name="好_促进扩大信贷增量 3_2017年省对市(州)税收返还和转移支付预算_四川省2018年财政预算执行情况(样表，稿二）" xfId="217"/>
    <cellStyle name="差_5 2017年省对市（州）税收返还和转移支付预算分地区情况表（全国重点寺观教堂维修经费业生中央财政补助资金）(1)_四川省2019年财政预算（草案）（样表，稿二）" xfId="218"/>
    <cellStyle name="0,0_x000d_&#10;NA_x000d_&#10; 2 3 2" xfId="219"/>
    <cellStyle name="Total 2 4" xfId="220"/>
    <cellStyle name="40% - 强调文字颜色 3 3" xfId="221"/>
    <cellStyle name="常规 26 2 3" xfId="222"/>
    <cellStyle name="好_12 2017年省对市（州）税收返还和转移支付预算分地区情况表（民族地区春节慰问经费）(1)" xfId="223"/>
    <cellStyle name="Input 2 3" xfId="224"/>
    <cellStyle name="0,0_x000d_&#10;NA_x000d_&#10; 2 4" xfId="225"/>
    <cellStyle name="0,0_x000d_&#10;NA_x000d_&#10; 2_2017年省对市(州)税收返还和转移支付预算" xfId="226"/>
    <cellStyle name="0,0_x000d_&#10;NA_x000d_&#10; 3 2" xfId="227"/>
    <cellStyle name="0,0_x000d_&#10;NA_x000d_&#10; 4 2" xfId="228"/>
    <cellStyle name="差_2015直接融资汇总表 2 2_2017年省对市(州)税收返还和转移支付预算" xfId="229"/>
    <cellStyle name="好_汇总_2017年省对市(州)税收返还和转移支付预算_四川省2018年财政预算执行情况(样表，稿二）" xfId="230"/>
    <cellStyle name="20% - Accent1_2016年四川省省级一般公共预算支出执行情况表" xfId="231"/>
    <cellStyle name="差_8 2017年省对市（州）税收返还和转移支付预算分地区情况表（民族事业发展资金）(1)" xfId="232"/>
    <cellStyle name="60% - 强调文字颜色 3 2 2" xfId="233"/>
    <cellStyle name="20% - 强调文字颜色 3 2 2 4" xfId="234"/>
    <cellStyle name="差_4-29_四川省2018年财政预算执行情况(样表，稿二）" xfId="235"/>
    <cellStyle name="差_4-24" xfId="236"/>
    <cellStyle name="强调文字颜色 2 2 3" xfId="237"/>
    <cellStyle name="20% - Accent2" xfId="238"/>
    <cellStyle name="差_8 2017年省对市（州）税收返还和转移支付预算分地区情况表（民族事业发展资金）(1) 2" xfId="239"/>
    <cellStyle name="60% - 强调文字颜色 3 2 2 2" xfId="240"/>
    <cellStyle name="差_4-24 2" xfId="241"/>
    <cellStyle name="差_“三区”文化人才专项资金" xfId="242"/>
    <cellStyle name="强调文字颜色 2 2 3 2" xfId="243"/>
    <cellStyle name="20% - Accent2 2" xfId="244"/>
    <cellStyle name="20% - 强调文字颜色 2 3" xfId="245"/>
    <cellStyle name="计算 2 2 3 5" xfId="246"/>
    <cellStyle name="40% - 强调文字颜色 6 2_四川省2017年省对市（州）税收返还和转移支付分地区预算（草案）--社保处" xfId="247"/>
    <cellStyle name="60% - 强调文字颜色 3 2 2 2 2" xfId="248"/>
    <cellStyle name="差_汇总 3_2017年省对市(州)税收返还和转移支付预算_四川省2019年财政预算（草案）（样表，稿二）" xfId="249"/>
    <cellStyle name="差_“三区”文化人才专项资金 2" xfId="250"/>
    <cellStyle name="20% - Accent2 2 2" xfId="251"/>
    <cellStyle name="常规 35" xfId="252"/>
    <cellStyle name="常规 40" xfId="253"/>
    <cellStyle name="好_4_四川省2018年财政预算执行情况(样表，稿二）" xfId="254"/>
    <cellStyle name="差_%84表2：2016-2018年省级部门三年滚动规划报表_收入" xfId="255"/>
    <cellStyle name="60% - 强调文字颜色 3 2 2 3" xfId="256"/>
    <cellStyle name="20% - Accent2 3" xfId="257"/>
    <cellStyle name="20% - Accent2_2016年四川省省级一般公共预算支出执行情况表" xfId="258"/>
    <cellStyle name="强调文字颜色 1 2 2_2017年省对市(州)税收返还和转移支付预算" xfId="259"/>
    <cellStyle name="60% - 强调文字颜色 3 2_四川省2017年省对市（州）税收返还和转移支付分地区预算（草案）--社保处" xfId="260"/>
    <cellStyle name="差_Sheet33_四川省2019年财政预算（草案）（样表，稿二）" xfId="261"/>
    <cellStyle name="60% - 强调文字颜色 3 2 3" xfId="262"/>
    <cellStyle name="好_2-58_四川省2019年财政预算（草案）（样表，稿二）" xfId="263"/>
    <cellStyle name="差_4-30" xfId="264"/>
    <cellStyle name="差_汇总 3_2017年省对市(州)税收返还和转移支付预算 2" xfId="265"/>
    <cellStyle name="差_汇总_1 2 2 2" xfId="266"/>
    <cellStyle name="强调文字颜色 2 2 4" xfId="267"/>
    <cellStyle name="20% - Accent3" xfId="268"/>
    <cellStyle name="20% - Accent3 3" xfId="269"/>
    <cellStyle name="Heading 4" xfId="270"/>
    <cellStyle name="60% - 强调文字颜色 1 2" xfId="271"/>
    <cellStyle name="好_4-8_四川省2018年财政预算执行情况(样表，稿二）" xfId="272"/>
    <cellStyle name="Accent6 2 2" xfId="273"/>
    <cellStyle name="Linked Cell_2016年全省及省级财政收支执行及2017年预算草案表（20161206，预审自用稿）" xfId="274"/>
    <cellStyle name="20% - Accent3_2016年四川省省级一般公共预算支出执行情况表" xfId="275"/>
    <cellStyle name="千位分隔 6 2 2" xfId="276"/>
    <cellStyle name="Explanatory Text" xfId="277"/>
    <cellStyle name="差_4-31" xfId="278"/>
    <cellStyle name="常规 5 3 2" xfId="279"/>
    <cellStyle name="60% - 强调文字颜色 2 2 3 2" xfId="280"/>
    <cellStyle name="60% - 强调文字颜色 3 2 4" xfId="281"/>
    <cellStyle name="20% - Accent4" xfId="282"/>
    <cellStyle name="20% - Accent4 2" xfId="283"/>
    <cellStyle name="20% - 强调文字颜色 4 3" xfId="284"/>
    <cellStyle name="差_19 征兵经费_四川省2019年财政预算（草案）（样表，稿二）" xfId="285"/>
    <cellStyle name="20% - Accent4 2 2" xfId="286"/>
    <cellStyle name="60% - 强调文字颜色 2 2" xfId="287"/>
    <cellStyle name="差_1 2017年省对市（州）税收返还和转移支付预算分地区情况表（华侨事务补助）(1)" xfId="288"/>
    <cellStyle name="20% - Accent4 3" xfId="289"/>
    <cellStyle name="好_%84表2：2016-2018年省级部门三年滚动规划报表_四川省2019年财政预算（草案）（样表，稿二）" xfId="290"/>
    <cellStyle name="20% - Accent4_2016年四川省省级一般公共预算支出执行情况表" xfId="291"/>
    <cellStyle name="20% - Accent5" xfId="292"/>
    <cellStyle name="差_3 2017年省对市（州）税收返还和转移支付预算分地区情况表（到村任职） 2" xfId="293"/>
    <cellStyle name="差_25 消防部队大型装备建设补助经费" xfId="294"/>
    <cellStyle name="40% - Accent2_2016年四川省省级一般公共预算支出执行情况表" xfId="295"/>
    <cellStyle name="20% - Accent5 2" xfId="296"/>
    <cellStyle name="20% - 强调文字颜色 5 3" xfId="297"/>
    <cellStyle name="20% - Accent5 2 2" xfId="298"/>
    <cellStyle name="百分比 3" xfId="299"/>
    <cellStyle name="Normal_APR" xfId="300"/>
    <cellStyle name="60% - 强调文字颜色 3 2" xfId="301"/>
    <cellStyle name="20% - Accent5 3" xfId="302"/>
    <cellStyle name="输入 2 2 2" xfId="303"/>
    <cellStyle name="60% - Accent2_收入" xfId="304"/>
    <cellStyle name="20% - Accent5_2016年四川省省级一般公共预算支出执行情况表" xfId="305"/>
    <cellStyle name="40% - 强调文字颜色 4 3" xfId="306"/>
    <cellStyle name="差_2-义务教育经费保障机制改革" xfId="307"/>
    <cellStyle name="差_汇总_2 3_四川省2019年财政预算（草案）（样表，稿二）" xfId="308"/>
    <cellStyle name="20% - Accent6" xfId="309"/>
    <cellStyle name="差_2-义务教育经费保障机制改革 2" xfId="310"/>
    <cellStyle name="20% - Accent6 2" xfId="311"/>
    <cellStyle name="20% - 强调文字颜色 6 3" xfId="312"/>
    <cellStyle name="好_%84表2：2016-2018年省级部门三年滚动规划报表" xfId="313"/>
    <cellStyle name="差_2-52_四川省2017年省对市（州）税收返还和转移支付分地区预算（草案）--社保处" xfId="314"/>
    <cellStyle name="20% - Accent6 2 2" xfId="315"/>
    <cellStyle name="差_促进扩大信贷增量 2_2017年省对市(州)税收返还和转移支付预算" xfId="316"/>
    <cellStyle name="60% - 强调文字颜色 4 2" xfId="317"/>
    <cellStyle name="Neutral" xfId="318"/>
    <cellStyle name="差_促进扩大信贷增量 4_四川省2018年财政预算执行情况(样表，稿二）" xfId="319"/>
    <cellStyle name="差_4-20_四川省2018年财政预算执行情况(样表，稿二）" xfId="320"/>
    <cellStyle name="差_4-15_四川省2018年财政预算执行情况(样表，稿二）" xfId="321"/>
    <cellStyle name="20% - Accent6 3" xfId="322"/>
    <cellStyle name="20% - Accent6_2016年四川省省级一般公共预算支出执行情况表" xfId="323"/>
    <cellStyle name="Accent3 2" xfId="324"/>
    <cellStyle name="20% - 强调文字颜色 1 2" xfId="325"/>
    <cellStyle name="差_%84表2：2016-2018年省级部门三年滚动规划报表_四川省2018年财政预算执行情况(样表，稿二）" xfId="326"/>
    <cellStyle name="Note" xfId="327"/>
    <cellStyle name="好_1-12_四川省2019年财政预算（草案）（样表，稿二）" xfId="328"/>
    <cellStyle name="差_2-67_四川省2019年财政预算（草案）（样表，稿二）" xfId="329"/>
    <cellStyle name="20% - 强调文字颜色 1 2 2" xfId="330"/>
    <cellStyle name="好_省级文化发展专项资金 2" xfId="331"/>
    <cellStyle name="Bad 3" xfId="332"/>
    <cellStyle name="常规 11 4" xfId="333"/>
    <cellStyle name="Note 2" xfId="334"/>
    <cellStyle name="20% - 强调文字颜色 1 2 2 2" xfId="335"/>
    <cellStyle name="标题 5" xfId="336"/>
    <cellStyle name="百分比 8" xfId="337"/>
    <cellStyle name="20% - 强调文字颜色 4 2 2_2017年省对市(州)税收返还和转移支付预算" xfId="338"/>
    <cellStyle name="Note 2 2" xfId="339"/>
    <cellStyle name="20% - 强调文字颜色 1 2 2 2 2" xfId="340"/>
    <cellStyle name="好_4-8_四川省2019年财政预算（草案）（样表，稿二）" xfId="341"/>
    <cellStyle name="标题 5 2" xfId="342"/>
    <cellStyle name="百分比 8 2" xfId="343"/>
    <cellStyle name="Note 3" xfId="344"/>
    <cellStyle name="20% - 强调文字颜色 1 2 2 3" xfId="345"/>
    <cellStyle name="差_27 妇女儿童事业发展专项资金_四川省2019年财政预算（草案）（样表，稿二）" xfId="346"/>
    <cellStyle name="标题 6" xfId="347"/>
    <cellStyle name="差_1-政策性保险财政补助资金" xfId="348"/>
    <cellStyle name="Note 3 2" xfId="349"/>
    <cellStyle name="差_1-政策性保险财政补助资金 2" xfId="350"/>
    <cellStyle name="好_1 2017年省对市（州）税收返还和转移支付预算分地区情况表（华侨事务补助）(1)_四川省2018年财政预算执行情况(样表，稿二）" xfId="351"/>
    <cellStyle name="20% - 强调文字颜色 1 2 2 3 2" xfId="352"/>
    <cellStyle name="Note 4" xfId="353"/>
    <cellStyle name="差_促进扩大信贷增量 2 2 2" xfId="354"/>
    <cellStyle name="20% - 强调文字颜色 1 2 2 4" xfId="355"/>
    <cellStyle name="Input 2 5" xfId="356"/>
    <cellStyle name="计算 2 5" xfId="357"/>
    <cellStyle name="标题 3 2_四川省2018年财政预算执行情况(样表，稿二）" xfId="358"/>
    <cellStyle name="20% - 强调文字颜色 1 2 2_2017年省对市(州)税收返还和转移支付预算" xfId="359"/>
    <cellStyle name="好_促进扩大信贷增量 3_四川省2017年省对市（州）税收返还和转移支付分地区预算（草案）--社保处" xfId="360"/>
    <cellStyle name="标题 5 2_2017年省对市(州)税收返还和转移支付预算" xfId="361"/>
    <cellStyle name="常规 2 3 2 4" xfId="362"/>
    <cellStyle name="40% - 强调文字颜色 2 2" xfId="363"/>
    <cellStyle name="20% - 强调文字颜色 1 2 3" xfId="364"/>
    <cellStyle name="差_4-29" xfId="365"/>
    <cellStyle name="40% - 强调文字颜色 2 2 2" xfId="366"/>
    <cellStyle name="20% - 强调文字颜色 1 2 3 2" xfId="367"/>
    <cellStyle name="40% - 强调文字颜色 2 3" xfId="368"/>
    <cellStyle name="20% - 强调文字颜色 1 2 4" xfId="369"/>
    <cellStyle name="差_汇总_1 3_2017年省对市(州)税收返还和转移支付预算 2" xfId="370"/>
    <cellStyle name="差_4-11_四川省2019年财政预算（草案）（样表，稿二）" xfId="371"/>
    <cellStyle name="差_2015直接融资汇总表" xfId="372"/>
    <cellStyle name="常规_社保基金预算报人大建议表样" xfId="373"/>
    <cellStyle name="40% - Accent2 3" xfId="374"/>
    <cellStyle name="20% - 强调文字颜色 1 2_四川省2017年省对市（州）税收返还和转移支付分地区预算（草案）--社保处" xfId="375"/>
    <cellStyle name="20% - 强调文字颜色 2 2" xfId="376"/>
    <cellStyle name="20% - 强调文字颜色 2 2 2" xfId="377"/>
    <cellStyle name="差_3-创业担保贷款贴息及奖补" xfId="378"/>
    <cellStyle name="差_4-农村义教“营养改善计划”_四川省2018年财政预算执行情况(样表，稿二）" xfId="379"/>
    <cellStyle name="Input_2016年全省及省级财政收支执行及2017年预算草案表（20161206，预审自用稿）" xfId="380"/>
    <cellStyle name="20% - 强调文字颜色 2 2 2 2" xfId="381"/>
    <cellStyle name="好_Sheet7_四川省2018年财政预算执行情况(样表，稿二）" xfId="382"/>
    <cellStyle name="差_3-创业担保贷款贴息及奖补 2" xfId="383"/>
    <cellStyle name="20% - 强调文字颜色 2 2 2 2 2" xfId="384"/>
    <cellStyle name="40% - Accent4 2" xfId="385"/>
    <cellStyle name="20% - 强调文字颜色 2 2 2 3" xfId="386"/>
    <cellStyle name="40% - Accent4 3" xfId="387"/>
    <cellStyle name="20% - 强调文字颜色 2 2 2 4" xfId="388"/>
    <cellStyle name="20% - 强调文字颜色 2 2 2_2017年省对市(州)税收返还和转移支付预算" xfId="389"/>
    <cellStyle name="20% - 强调文字颜色 2 2 3" xfId="390"/>
    <cellStyle name="差_2-59 2" xfId="391"/>
    <cellStyle name="20% - 强调文字颜色 6 2 2 3 2" xfId="392"/>
    <cellStyle name="20% - 强调文字颜色 2 2 3 2" xfId="393"/>
    <cellStyle name="好_Sheet32_四川省2018年财政预算执行情况(样表，稿二）" xfId="394"/>
    <cellStyle name="好_Sheet27_四川省2018年财政预算执行情况(样表，稿二）" xfId="395"/>
    <cellStyle name="20% - 强调文字颜色 2 2 4" xfId="396"/>
    <cellStyle name="60% - Accent1 2" xfId="397"/>
    <cellStyle name="差_省级体育专项资金 2" xfId="398"/>
    <cellStyle name="好_13 2017年省对市（州）税收返还和转移支付预算分地区情况表（审计能力提升专项经费）(1)_四川省2019年财政预算（草案）（样表，稿二）" xfId="399"/>
    <cellStyle name="差_1-学前教育发展专项资金 2" xfId="400"/>
    <cellStyle name="好_15-省级防震减灾分情况_四川省2019年财政预算（草案）（样表，稿二）" xfId="401"/>
    <cellStyle name="Input 2 4" xfId="402"/>
    <cellStyle name="20% - 强调文字颜色 2 2_四川省2017年省对市（州）税收返还和转移支付分地区预算（草案）--社保处" xfId="403"/>
    <cellStyle name="60% - 强调文字颜色 6 2 3 2" xfId="404"/>
    <cellStyle name="差_3 2017年省对市（州）税收返还和转移支付预算分地区情况表（到村任职）_四川省2019年财政预算（草案）（样表，稿二）" xfId="405"/>
    <cellStyle name="差_Sheet29_四川省2017年省对市（州）税收返还和转移支付分地区预算（草案）--社保处" xfId="406"/>
    <cellStyle name="差_汇总_2 2 2 2" xfId="407"/>
    <cellStyle name="好_2-59_四川省2017年省对市（州）税收返还和转移支付分地区预算（草案）--社保处" xfId="408"/>
    <cellStyle name="20% - 强调文字颜色 3 2" xfId="409"/>
    <cellStyle name="Heading 2" xfId="410"/>
    <cellStyle name="20% - 强调文字颜色 3 2 2" xfId="411"/>
    <cellStyle name="强调文字颜色 4 2 2 3" xfId="412"/>
    <cellStyle name="Heading 2 2" xfId="413"/>
    <cellStyle name="好_8 2017年省对市（州）税收返还和转移支付预算分地区情况表（民族事业发展资金）(1)_四川省2019年财政预算（草案）（样表，稿二）" xfId="414"/>
    <cellStyle name="差_4-22" xfId="415"/>
    <cellStyle name="20% - 强调文字颜色 3 2 2 2" xfId="416"/>
    <cellStyle name="差_省级体育专项资金_四川省2018年财政预算执行情况(样表，稿二）" xfId="417"/>
    <cellStyle name="差_4-22 2" xfId="418"/>
    <cellStyle name="差_汇总 2 2_四川省2019年财政预算（草案）（样表，稿二）" xfId="419"/>
    <cellStyle name="20% - 强调文字颜色 3 2 2 2 2" xfId="420"/>
    <cellStyle name="好_Sheet26" xfId="421"/>
    <cellStyle name="20% - 强调文字颜色 3 2 2_2017年省对市(州)税收返还和转移支付预算" xfId="422"/>
    <cellStyle name="20% - 强调文字颜色 3 2 3" xfId="423"/>
    <cellStyle name="差_3-义务教育均衡发展专项_四川省2019年财政预算（草案）（样表，稿二）" xfId="424"/>
    <cellStyle name="差_2-59_四川省2017年省对市（州）税收返还和转移支付分地区预算（草案）--社保处" xfId="425"/>
    <cellStyle name="20% - 强调文字颜色 3 2 3 2" xfId="426"/>
    <cellStyle name="差_26 地方纪检监察机关办案补助专项资金" xfId="427"/>
    <cellStyle name="好_Sheet16 2" xfId="428"/>
    <cellStyle name="20% - 强调文字颜色 3 2 4" xfId="429"/>
    <cellStyle name="好_11 2017年省对市（州）税收返还和转移支付预算分地区情况表（基层行政单位救灾专项资金）(1)" xfId="430"/>
    <cellStyle name="差_汇总_2 2 2_2017年省对市(州)税收返还和转移支付预算 2" xfId="431"/>
    <cellStyle name="20% - 强调文字颜色 3 2_四川省2017年省对市（州）税收返还和转移支付分地区预算（草案）--社保处" xfId="432"/>
    <cellStyle name="差_汇总_2 2 3 2" xfId="433"/>
    <cellStyle name="20% - 强调文字颜色 4 2" xfId="434"/>
    <cellStyle name="差_6 2" xfId="435"/>
    <cellStyle name="好_2015直接融资汇总表 2 2_2017年省对市(州)税收返还和转移支付预算" xfId="436"/>
    <cellStyle name="40% - 强调文字颜色 5 2 2_2017年省对市(州)税收返还和转移支付预算" xfId="437"/>
    <cellStyle name="常规 3 2" xfId="438"/>
    <cellStyle name="好_Sheet22" xfId="439"/>
    <cellStyle name="差_2016年四川省省级一般公共预算支出执行情况表" xfId="440"/>
    <cellStyle name="20% - 强调文字颜色 4 2 2" xfId="441"/>
    <cellStyle name="好_Sheet22 2" xfId="442"/>
    <cellStyle name="差_2016年四川省省级一般公共预算支出执行情况表 2" xfId="443"/>
    <cellStyle name="20% - 强调文字颜色 4 2 2 2" xfId="444"/>
    <cellStyle name="输入 2 2_2017年省对市(州)税收返还和转移支付预算" xfId="445"/>
    <cellStyle name="20% - 强调文字颜色 4 2 2 2 2" xfId="446"/>
    <cellStyle name="标题 3 2 2 3" xfId="447"/>
    <cellStyle name="40% - Accent1" xfId="448"/>
    <cellStyle name="20% - 强调文字颜色 4 2 2 3" xfId="449"/>
    <cellStyle name="20% - 强调文字颜色 4 2 2 3 2" xfId="450"/>
    <cellStyle name="Heading 1" xfId="451"/>
    <cellStyle name="差_Sheet18 2" xfId="452"/>
    <cellStyle name="好_1 2017年省对市（州）税收返还和转移支付预算分地区情况表（华侨事务补助）(1)_四川省2019年财政预算（草案）（样表，稿二）" xfId="453"/>
    <cellStyle name="差_19 征兵经费" xfId="454"/>
    <cellStyle name="20% - 强调文字颜色 4 2 2 4" xfId="455"/>
    <cellStyle name="差_省级科技计划项目专项资金_四川省2019年财政预算（草案）（样表，稿二）" xfId="456"/>
    <cellStyle name="好_Sheet18" xfId="457"/>
    <cellStyle name="20% - 强调文字颜色 4 2 3" xfId="458"/>
    <cellStyle name="差_7-中等职业教育发展专项经费 2" xfId="459"/>
    <cellStyle name="60% - 强调文字颜色 1 2 4" xfId="460"/>
    <cellStyle name="差_1 2017年省对市（州）税收返还和转移支付预算分地区情况表（华侨事务补助）(1)_四川省2018年财政预算执行情况(样表，稿二）" xfId="461"/>
    <cellStyle name="差_3-义务教育均衡发展专项" xfId="462"/>
    <cellStyle name="好_Sheet18 2" xfId="463"/>
    <cellStyle name="20% - 强调文字颜色 4 2 3 2" xfId="464"/>
    <cellStyle name="好_Sheet19" xfId="465"/>
    <cellStyle name="20% - 强调文字颜色 4 2 4" xfId="466"/>
    <cellStyle name="40% - 强调文字颜色 4 2 3" xfId="467"/>
    <cellStyle name="差_国家级非物质文化遗产保护专项资金_四川省2019年财政预算（草案）（样表，稿二）" xfId="468"/>
    <cellStyle name="差_123_四川省2019年财政预算（草案）（样表，稿二）" xfId="469"/>
    <cellStyle name="20% - 强调文字颜色 4 2_四川省2017年省对市（州）税收返还和转移支付分地区预算（草案）--社保处" xfId="470"/>
    <cellStyle name="差_1-政策性保险财政补助资金_四川省2018年财政预算执行情况(样表，稿二）" xfId="471"/>
    <cellStyle name="汇总 2 4" xfId="472"/>
    <cellStyle name="40% - 强调文字颜色 1 2 2 2 2" xfId="473"/>
    <cellStyle name="20% - 强调文字颜色 5 2" xfId="474"/>
    <cellStyle name="20% - 强调文字颜色 5 2 2" xfId="475"/>
    <cellStyle name="差_2-52_四川省2018年财政预算执行情况(样表，稿二）" xfId="476"/>
    <cellStyle name="20% - 强调文字颜色 5 2 2 2" xfId="477"/>
    <cellStyle name="60% - 强调文字颜色 4 2 2_2017年省对市(州)税收返还和转移支付预算" xfId="478"/>
    <cellStyle name="百分比 3 3" xfId="479"/>
    <cellStyle name="20% - 强调文字颜色 5 2 2 2 2" xfId="480"/>
    <cellStyle name="Accent5 2" xfId="481"/>
    <cellStyle name="常规 10 4 3 5" xfId="482"/>
    <cellStyle name="差_促进扩大信贷增量 2 2_2017年省对市(州)税收返还和转移支付预算" xfId="483"/>
    <cellStyle name="20% - 强调文字颜色 5 2 2 3" xfId="484"/>
    <cellStyle name="20% - 强调文字颜色 5 2 2_2017年省对市(州)税收返还和转移支付预算" xfId="485"/>
    <cellStyle name="Accent5 2 2" xfId="486"/>
    <cellStyle name="常规 10 4 3 5 2" xfId="487"/>
    <cellStyle name="百分比 4 3" xfId="488"/>
    <cellStyle name="好_4-24" xfId="489"/>
    <cellStyle name="差_促进扩大信贷增量 2 2_2017年省对市(州)税收返还和转移支付预算 2" xfId="490"/>
    <cellStyle name="20% - 强调文字颜色 5 2 2 3 2" xfId="491"/>
    <cellStyle name="差_20 国防动员专项经费_四川省2019年财政预算（草案）（样表，稿二）" xfId="492"/>
    <cellStyle name="Accent5 3" xfId="493"/>
    <cellStyle name="常规 10 4 3 6" xfId="494"/>
    <cellStyle name="差_汇总_2 3_四川省2018年财政预算执行情况(样表，稿二）" xfId="495"/>
    <cellStyle name="差_27 妇女儿童事业发展专项资金 2" xfId="496"/>
    <cellStyle name="20% - 强调文字颜色 5 2 2 4" xfId="497"/>
    <cellStyle name="20% - 强调文字颜色 5 2 3" xfId="498"/>
    <cellStyle name="好_5-中央财政统借统还外债项目资金" xfId="499"/>
    <cellStyle name="差_2017年省对市（州）税收返还和转移支付预算分地区情况表（华侨事务补助）(1)_四川省2019年财政预算（草案）（样表，稿二）" xfId="500"/>
    <cellStyle name="20% - 强调文字颜色 5 2 3 2" xfId="501"/>
    <cellStyle name="好_5-中央财政统借统还外债项目资金 2" xfId="502"/>
    <cellStyle name="差_6_四川省2019年财政预算（草案）（样表，稿二）" xfId="503"/>
    <cellStyle name="20% - 强调文字颜色 5 2 4" xfId="504"/>
    <cellStyle name="差_Sheet22_四川省2018年财政预算执行情况(样表，稿二）" xfId="505"/>
    <cellStyle name="差_汇总 2" xfId="506"/>
    <cellStyle name="好_2-52_四川省2018年财政预算执行情况(样表，稿二）" xfId="507"/>
    <cellStyle name="20% - 强调文字颜色 5 2_四川省2017年省对市（州）税收返还和转移支付分地区预算（草案）--社保处" xfId="508"/>
    <cellStyle name="差_2015直接融资汇总表 3_2017年省对市(州)税收返还和转移支付预算" xfId="509"/>
    <cellStyle name="60% - 强调文字颜色 6 2 4" xfId="510"/>
    <cellStyle name="20% - 强调文字颜色 6 2" xfId="511"/>
    <cellStyle name="20% - 强调文字颜色 6 2 2" xfId="512"/>
    <cellStyle name="差_2-58" xfId="513"/>
    <cellStyle name="差_15-省级防震减灾分情况_四川省2018年财政预算执行情况(样表，稿二）" xfId="514"/>
    <cellStyle name="20% - 强调文字颜色 6 2 2 2" xfId="515"/>
    <cellStyle name="差_2-58 2" xfId="516"/>
    <cellStyle name="20% - 强调文字颜色 6 2 2 2 2" xfId="517"/>
    <cellStyle name="差_2-59" xfId="518"/>
    <cellStyle name="好_“三区”文化人才专项资金_四川省2019年财政预算（草案）（样表，稿二）" xfId="519"/>
    <cellStyle name="20% - 强调文字颜色 6 2 2 3" xfId="520"/>
    <cellStyle name="差_2015财金互动汇总（加人行、补成都） 2 2_2017年省对市(州)税收返还和转移支付预算" xfId="521"/>
    <cellStyle name="差_2-65" xfId="522"/>
    <cellStyle name="20% - 强调文字颜色 6 2 2 4" xfId="523"/>
    <cellStyle name="差 2 4" xfId="524"/>
    <cellStyle name="20% - 强调文字颜色 6 2 2_2017年省对市(州)税收返还和转移支付预算" xfId="525"/>
    <cellStyle name="差_6-扶持民办教育专项_四川省2018年财政预算执行情况(样表，稿二）" xfId="526"/>
    <cellStyle name="常规 20 2 2 2" xfId="527"/>
    <cellStyle name="20% - 强调文字颜色 6 2 3" xfId="528"/>
    <cellStyle name="差_汇总_1 2 2_2017年省对市(州)税收返还和转移支付预算 2" xfId="529"/>
    <cellStyle name="Output 5" xfId="530"/>
    <cellStyle name="20% - 强调文字颜色 6 2 3 2" xfId="531"/>
    <cellStyle name="20% - 强调文字颜色 6 2 4" xfId="532"/>
    <cellStyle name="差_2-财金互动_四川省2019年财政预算（草案）（样表，稿二）" xfId="533"/>
    <cellStyle name="20% - 强调文字颜色 6 2_四川省2017年省对市（州）税收返还和转移支付分地区预算（草案）--社保处" xfId="534"/>
    <cellStyle name="千位分隔 3 2 3" xfId="535"/>
    <cellStyle name="标题 4 2 2 3" xfId="536"/>
    <cellStyle name="差_省级文物保护专项资金" xfId="537"/>
    <cellStyle name="Accent3_收入" xfId="538"/>
    <cellStyle name="40% - Accent1 2" xfId="539"/>
    <cellStyle name="40% - Accent1 2 2" xfId="540"/>
    <cellStyle name="Calculation 2 4" xfId="541"/>
    <cellStyle name="常规 10 4 3 4 2 3" xfId="542"/>
    <cellStyle name="Accent5_收入" xfId="543"/>
    <cellStyle name="好_Sheet2_四川省2019年财政预算（草案）（样表，稿二）" xfId="544"/>
    <cellStyle name="40% - Accent1 3" xfId="545"/>
    <cellStyle name="40% - Accent2" xfId="546"/>
    <cellStyle name="Output 3 2" xfId="547"/>
    <cellStyle name="差_5-中央财政统借统还外债项目资金" xfId="548"/>
    <cellStyle name="40% - Accent2 2" xfId="549"/>
    <cellStyle name="差_5-中央财政统借统还外债项目资金 2" xfId="550"/>
    <cellStyle name="40% - Accent2 2 2" xfId="551"/>
    <cellStyle name="好_2" xfId="552"/>
    <cellStyle name="40% - Accent3" xfId="553"/>
    <cellStyle name="差_2-60_四川省2019年财政预算（草案）（样表，稿二）" xfId="554"/>
    <cellStyle name="差_2-55_四川省2019年财政预算（草案）（样表，稿二）" xfId="555"/>
    <cellStyle name="Output 3 3" xfId="556"/>
    <cellStyle name="40% - 强调文字颜色 5 2 3 2" xfId="557"/>
    <cellStyle name="40% - Accent3 2" xfId="558"/>
    <cellStyle name="常规 21 4" xfId="559"/>
    <cellStyle name="40% - Accent3 2 2" xfId="560"/>
    <cellStyle name="40% - Accent3 3" xfId="561"/>
    <cellStyle name="40% - Accent3_2016年四川省省级一般公共预算支出执行情况表" xfId="562"/>
    <cellStyle name="40% - 强调文字颜色 4 2 2 3 2" xfId="563"/>
    <cellStyle name="40% - Accent4" xfId="564"/>
    <cellStyle name="40% - Accent4_2016年四川省省级一般公共预算支出执行情况表" xfId="565"/>
    <cellStyle name="差_地方纪检监察机关办案补助专项资金_四川省2019年财政预算（草案）（样表，稿二）" xfId="566"/>
    <cellStyle name="好_Sheet2" xfId="567"/>
    <cellStyle name="40% - 强调文字颜色 1 2 3 2" xfId="568"/>
    <cellStyle name="警告文本 2" xfId="569"/>
    <cellStyle name="40% - Accent5" xfId="570"/>
    <cellStyle name="差_4-31_四川省2019年财政预算（草案）（样表，稿二）" xfId="571"/>
    <cellStyle name="警告文本 2 2" xfId="572"/>
    <cellStyle name="40% - Accent5 2" xfId="573"/>
    <cellStyle name="警告文本 2 2 2" xfId="574"/>
    <cellStyle name="汇总 2 2 3" xfId="575"/>
    <cellStyle name="40% - Accent5 2 2" xfId="576"/>
    <cellStyle name="警告文本 2 3" xfId="577"/>
    <cellStyle name="40% - Accent5 3" xfId="578"/>
    <cellStyle name="好_21 禁毒补助经费" xfId="579"/>
    <cellStyle name="好_促进扩大信贷增量 2_2017年省对市(州)税收返还和转移支付预算 2" xfId="580"/>
    <cellStyle name="40% - 强调文字颜色 2 2_四川省2017年省对市（州）税收返还和转移支付分地区预算（草案）--社保处" xfId="581"/>
    <cellStyle name="差_27 妇女儿童事业发展专项资金" xfId="582"/>
    <cellStyle name="40% - Accent5_2016年四川省省级一般公共预算支出执行情况表" xfId="583"/>
    <cellStyle name="好_12 2017年省对市（州）税收返还和转移支付预算分地区情况表（民族地区春节慰问经费）(1)_四川省2018年财政预算执行情况(样表，稿二）" xfId="584"/>
    <cellStyle name="警告文本 3" xfId="585"/>
    <cellStyle name="40% - Accent6" xfId="586"/>
    <cellStyle name="差_10 2017年省对市（州）税收返还和转移支付预算分地区情况表（寺观教堂维修补助资金）(1)_四川省2019年财政预算（草案）（样表，稿二）" xfId="587"/>
    <cellStyle name="Accent4_收入" xfId="588"/>
    <cellStyle name="40% - Accent6 2" xfId="589"/>
    <cellStyle name="差_汇总_2017年省对市(州)税收返还和转移支付预算" xfId="590"/>
    <cellStyle name="好_“三区”文化人才专项资金_四川省2018年财政预算执行情况(样表，稿二）" xfId="591"/>
    <cellStyle name="40% - Accent6 3" xfId="592"/>
    <cellStyle name="40% - Accent6_2016年四川省省级一般公共预算支出执行情况表" xfId="593"/>
    <cellStyle name="Note 2 2 3" xfId="594"/>
    <cellStyle name="标题 5 2 3" xfId="595"/>
    <cellStyle name="60% - Accent1_收入" xfId="596"/>
    <cellStyle name="差_5-农村教师周转房建设 2" xfId="597"/>
    <cellStyle name="40% - 强调文字颜色 1 2" xfId="598"/>
    <cellStyle name="常规 47 2 3 2" xfId="599"/>
    <cellStyle name="40% - 强调文字颜色 1 2 2" xfId="600"/>
    <cellStyle name="40% - 强调文字颜色 6 2 2 3" xfId="601"/>
    <cellStyle name="常规 5 7" xfId="602"/>
    <cellStyle name="差_4-12_四川省2019年财政预算（草案）（样表，稿二）" xfId="603"/>
    <cellStyle name="40% - 强调文字颜色 6 2 2 3 2" xfId="604"/>
    <cellStyle name="40% - 强调文字颜色 1 2 2 2" xfId="605"/>
    <cellStyle name="40% - 强调文字颜色 1 2 2 3" xfId="606"/>
    <cellStyle name="百分比 2 2" xfId="607"/>
    <cellStyle name="40% - 强调文字颜色 1 2 2 4" xfId="608"/>
    <cellStyle name="千位分隔 7" xfId="609"/>
    <cellStyle name="好_促进扩大信贷增量_2017年省对市(州)税收返还和转移支付预算_四川省2019年财政预算（草案）（样表，稿二）" xfId="610"/>
    <cellStyle name="差_2017年省对市（州）税收返还和转移支付预算分地区情况表（华侨事务补助）(1)_四川省2017年省对市（州）税收返还和转移支付分地区预算（草案）--社保处" xfId="611"/>
    <cellStyle name="常规 25 2" xfId="612"/>
    <cellStyle name="常规 30 2" xfId="613"/>
    <cellStyle name="40% - 强调文字颜色 4 2 4" xfId="614"/>
    <cellStyle name="40% - 强调文字颜色 1 2 2_2017年省对市(州)税收返还和转移支付预算" xfId="615"/>
    <cellStyle name="好_1-学前教育发展专项资金 2" xfId="616"/>
    <cellStyle name="40% - 强调文字颜色 1 2 3" xfId="617"/>
    <cellStyle name="差_汇总 2_2017年省对市(州)税收返还和转移支付预算_四川省2018年财政预算执行情况(样表，稿二）" xfId="618"/>
    <cellStyle name="40% - 强调文字颜色 6 2 2 4" xfId="619"/>
    <cellStyle name="40% - 强调文字颜色 1 2 4" xfId="620"/>
    <cellStyle name="差_1-学前教育发展专项资金_四川省2018年财政预算执行情况(样表，稿二）" xfId="621"/>
    <cellStyle name="40% - 强调文字颜色 1 2_四川省2017年省对市（州）税收返还和转移支付分地区预算（草案）--社保处" xfId="622"/>
    <cellStyle name="好_10-扶持民族地区教育发展_四川省2018年财政预算执行情况(样表，稿二）" xfId="623"/>
    <cellStyle name="Accent1" xfId="624"/>
    <cellStyle name="常规 10 6" xfId="625"/>
    <cellStyle name="差_2-62_四川省2018年财政预算执行情况(样表，稿二）" xfId="626"/>
    <cellStyle name="差_2-60_四川省2017年省对市（州）税收返还和转移支付分地区预算（草案）--社保处" xfId="627"/>
    <cellStyle name="差_2-55_四川省2017年省对市（州）税收返还和转移支付分地区预算（草案）--社保处" xfId="628"/>
    <cellStyle name="差_23 铁路护路专项经费 2" xfId="629"/>
    <cellStyle name="40% - 强调文字颜色 1 3" xfId="630"/>
    <cellStyle name="常规 3_15-省级防震减灾分情况" xfId="631"/>
    <cellStyle name="常规 9 2" xfId="632"/>
    <cellStyle name="差_Sheet26_四川省2017年省对市（州）税收返还和转移支付分地区预算（草案）--社保处" xfId="633"/>
    <cellStyle name="40% - 强调文字颜色 2 2 2 2" xfId="634"/>
    <cellStyle name="差_4-29 2" xfId="635"/>
    <cellStyle name="差_4-5" xfId="636"/>
    <cellStyle name="60% - Accent4 3" xfId="637"/>
    <cellStyle name="差_4-5 2" xfId="638"/>
    <cellStyle name="40% - 强调文字颜色 2 2 2 2 2" xfId="639"/>
    <cellStyle name="差_汇总 2 2_2017年省对市(州)税收返还和转移支付预算_四川省2019年财政预算（草案）（样表，稿二）" xfId="640"/>
    <cellStyle name="常规 2 4 3" xfId="641"/>
    <cellStyle name="60% - 强调文字颜色 5 2" xfId="642"/>
    <cellStyle name="40% - 强调文字颜色 2 2 2 3" xfId="643"/>
    <cellStyle name="好_2017年省对市(州)税收返还和转移支付预算" xfId="644"/>
    <cellStyle name="差_3-创业担保贷款贴息及奖补_四川省2019年财政预算（草案）（样表，稿二）" xfId="645"/>
    <cellStyle name="40% - 强调文字颜色 2 2 2 3 2" xfId="646"/>
    <cellStyle name="常规 2 5 3" xfId="647"/>
    <cellStyle name="60% - 强调文字颜色 5 2 2" xfId="648"/>
    <cellStyle name="60% - 强调文字颜色 1 2 2 4" xfId="649"/>
    <cellStyle name="差_12 2017年省对市（州）税收返还和转移支付预算分地区情况表（民族地区春节慰问经费）(1)" xfId="650"/>
    <cellStyle name="常规 48 2 2 2" xfId="651"/>
    <cellStyle name="强调文字颜色 4 2 3" xfId="652"/>
    <cellStyle name="60% - Accent5 3" xfId="653"/>
    <cellStyle name="60% - 强调文字颜色 5 3" xfId="654"/>
    <cellStyle name="40% - 强调文字颜色 2 2 2 4" xfId="655"/>
    <cellStyle name="常规 11" xfId="656"/>
    <cellStyle name="好_四川省2017年省对市（州）税收返还和转移支付分地区预算（草案）--社保处" xfId="657"/>
    <cellStyle name="40% - 强调文字颜色 2 2 2_2017年省对市(州)税收返还和转移支付预算" xfId="658"/>
    <cellStyle name="40% - 强调文字颜色 2 2 3" xfId="659"/>
    <cellStyle name="40% - 强调文字颜色 2 2 3 2" xfId="660"/>
    <cellStyle name="40% - 强调文字颜色 2 2 4" xfId="661"/>
    <cellStyle name="40% - 强调文字颜色 3 2 2 2" xfId="662"/>
    <cellStyle name="常规 26 2 2 2 2" xfId="663"/>
    <cellStyle name="40% - 强调文字颜色 3 2 4" xfId="664"/>
    <cellStyle name="40% - 强调文字颜色 3 2 2 2 2" xfId="665"/>
    <cellStyle name="好_省级科技计划项目专项资金_四川省2019年财政预算（草案）（样表，稿二）" xfId="666"/>
    <cellStyle name="40% - 强调文字颜色 3 2 2 3" xfId="667"/>
    <cellStyle name="40% - 强调文字颜色 3 2 2 3 2" xfId="668"/>
    <cellStyle name="40% - 强调文字颜色 3 2 2 4" xfId="669"/>
    <cellStyle name="60% - Accent4 2 2" xfId="670"/>
    <cellStyle name="40% - 强调文字颜色 3 2 3" xfId="671"/>
    <cellStyle name="常规 26 2 2 3" xfId="672"/>
    <cellStyle name="常规 27" xfId="673"/>
    <cellStyle name="常规 32" xfId="674"/>
    <cellStyle name="40% - 强调文字颜色 3 2 3 2" xfId="675"/>
    <cellStyle name="60% - 强调文字颜色 4 2 2" xfId="676"/>
    <cellStyle name="差_促进扩大信贷增量 2_2017年省对市(州)税收返还和转移支付预算 2" xfId="677"/>
    <cellStyle name="Neutral 2" xfId="678"/>
    <cellStyle name="40% - 强调文字颜色 3 2_四川省2017年省对市（州）税收返还和转移支付分地区预算（草案）--社保处" xfId="679"/>
    <cellStyle name="Linked Cell" xfId="680"/>
    <cellStyle name="好_汇总 5" xfId="681"/>
    <cellStyle name="差_4-农村义教“营养改善计划”_四川省2019年财政预算（草案）（样表，稿二）" xfId="682"/>
    <cellStyle name="40% - 强调文字颜色 4 2 2" xfId="683"/>
    <cellStyle name="好_28 基层干训机构建设补助专项资金_四川省2018年财政预算执行情况(样表，稿二）" xfId="684"/>
    <cellStyle name="好_汇总 3_2017年省对市(州)税收返还和转移支付预算_四川省2018年财政预算执行情况(样表，稿二）" xfId="685"/>
    <cellStyle name="Linked Cell 2" xfId="686"/>
    <cellStyle name="40% - 强调文字颜色 4 2 2 2" xfId="687"/>
    <cellStyle name="检查单元格 2 2 2" xfId="688"/>
    <cellStyle name="Output 2 4" xfId="689"/>
    <cellStyle name="常规 16" xfId="690"/>
    <cellStyle name="常规 21" xfId="691"/>
    <cellStyle name="好_13 2017年省对市（州）税收返还和转移支付预算分地区情况表（审计能力提升专项经费）(1)_四川省2018年财政预算执行情况(样表，稿二）" xfId="692"/>
    <cellStyle name="好_促进扩大信贷增量 2 2_2017年省对市(州)税收返还和转移支付预算_四川省2018年财政预算执行情况(样表，稿二）" xfId="693"/>
    <cellStyle name="差_4-22_四川省2019年财政预算（草案）（样表，稿二）" xfId="694"/>
    <cellStyle name="40% - 强调文字颜色 4 2 2 2 2" xfId="695"/>
    <cellStyle name="千位分隔 5 2 2" xfId="696"/>
    <cellStyle name="40% - 强调文字颜色 5 2 2 3" xfId="697"/>
    <cellStyle name="40% - 强调文字颜色 4 2 2 3" xfId="698"/>
    <cellStyle name="千位分隔 2 2 3 2" xfId="699"/>
    <cellStyle name="40% - 强调文字颜色 4 2 2 4" xfId="700"/>
    <cellStyle name="Note 2 2 2" xfId="701"/>
    <cellStyle name="差_2-52_四川省2019年财政预算（草案）（样表，稿二）" xfId="702"/>
    <cellStyle name="标题 5 2 2" xfId="703"/>
    <cellStyle name="40% - 强调文字颜色 4 2 2_2017年省对市(州)税收返还和转移支付预算" xfId="704"/>
    <cellStyle name="Total 2" xfId="705"/>
    <cellStyle name="好_2-财金互动 2" xfId="706"/>
    <cellStyle name="40% - 强调文字颜色 4 2_四川省2017年省对市（州）税收返还和转移支付分地区预算（草案）--社保处" xfId="707"/>
    <cellStyle name="60% - 强调文字颜色 5 2 2 2 2" xfId="708"/>
    <cellStyle name="好_2015直接融资汇总表 2" xfId="709"/>
    <cellStyle name="40% - 强调文字颜色 5 2" xfId="710"/>
    <cellStyle name="好 2 3" xfId="711"/>
    <cellStyle name="差_Sheet14_四川省2019年财政预算（草案）（样表，稿二）" xfId="712"/>
    <cellStyle name="60% - 强调文字颜色 4 3" xfId="713"/>
    <cellStyle name="好_2015直接融资汇总表 2 2" xfId="714"/>
    <cellStyle name="差_促进扩大信贷增量 2 3_四川省2018年财政预算执行情况(样表，稿二）" xfId="715"/>
    <cellStyle name="40% - 强调文字颜色 5 2 2" xfId="716"/>
    <cellStyle name="好 2 3 2" xfId="717"/>
    <cellStyle name="Output 2 3" xfId="718"/>
    <cellStyle name="常规 15" xfId="719"/>
    <cellStyle name="常规 20" xfId="720"/>
    <cellStyle name="Check Cell" xfId="721"/>
    <cellStyle name="常规 28 2 2 4" xfId="722"/>
    <cellStyle name="40% - 强调文字颜色 5 2 2 2" xfId="723"/>
    <cellStyle name="差_9 2017年省对市（州）税收返还和转移支付预算分地区情况表（全省工商行政管理专项经费）(1)_四川省2019年财政预算（草案）（样表，稿二）" xfId="724"/>
    <cellStyle name="差_10-扶持民族地区教育发展_四川省2018年财政预算执行情况(样表，稿二）" xfId="725"/>
    <cellStyle name="常规 15 2" xfId="726"/>
    <cellStyle name="常规 20 2" xfId="727"/>
    <cellStyle name="Check Cell 2" xfId="728"/>
    <cellStyle name="40% - 强调文字颜色 5 2 2 2 2" xfId="729"/>
    <cellStyle name="好_2-67_四川省2019年财政预算（草案）（样表，稿二）" xfId="730"/>
    <cellStyle name="40% - 强调文字颜色 5 2 2 3 2" xfId="731"/>
    <cellStyle name="Good" xfId="732"/>
    <cellStyle name="常规 10" xfId="733"/>
    <cellStyle name="差_2-50_四川省2018年财政预算执行情况(样表，稿二）" xfId="734"/>
    <cellStyle name="差_2-45_四川省2018年财政预算执行情况(样表，稿二）" xfId="735"/>
    <cellStyle name="常规 6 4 2" xfId="736"/>
    <cellStyle name="检查单元格 2 2 3" xfId="737"/>
    <cellStyle name="Output 2 5" xfId="738"/>
    <cellStyle name="常规 17" xfId="739"/>
    <cellStyle name="常规 22" xfId="740"/>
    <cellStyle name="40% - 强调文字颜色 5 2 2 4" xfId="741"/>
    <cellStyle name="好_2015直接融资汇总表 2 3" xfId="742"/>
    <cellStyle name="差_24 维稳经费_四川省2018年财政预算执行情况(样表，稿二）" xfId="743"/>
    <cellStyle name="40% - 强调文字颜色 5 2 3" xfId="744"/>
    <cellStyle name="差_2017年省对市(州)税收返还和转移支付预算 2" xfId="745"/>
    <cellStyle name="差_2_四川省2018年财政预算执行情况(样表，稿二）" xfId="746"/>
    <cellStyle name="好_24 维稳经费_四川省2019年财政预算（草案）（样表，稿二）" xfId="747"/>
    <cellStyle name="好_Sheet14" xfId="748"/>
    <cellStyle name="40% - 强调文字颜色 5 2 4" xfId="749"/>
    <cellStyle name="Output 6" xfId="750"/>
    <cellStyle name="40% - 强调文字颜色 5 2_四川省2017年省对市（州）税收返还和转移支付分地区预算（草案）--社保处" xfId="751"/>
    <cellStyle name="好_%84表2：2016-2018年省级部门三年滚动规划报表_四川省2018年财政预算执行情况(样表，稿二）" xfId="752"/>
    <cellStyle name="百分比 2 3 2" xfId="753"/>
    <cellStyle name="40% - 强调文字颜色 5 3" xfId="754"/>
    <cellStyle name="好 2 4" xfId="755"/>
    <cellStyle name="好_Sheet14_四川省2017年省对市（州）税收返还和转移支付分地区预算（草案）--社保处" xfId="756"/>
    <cellStyle name="差_汇总 3_四川省2019年财政预算（草案）（样表，稿二）" xfId="757"/>
    <cellStyle name="好_2015直接融资汇总表 3" xfId="758"/>
    <cellStyle name="适中 2 2" xfId="759"/>
    <cellStyle name="60% - 强调文字颜色 5 2 2 3 2" xfId="760"/>
    <cellStyle name="40% - 强调文字颜色 6 2" xfId="761"/>
    <cellStyle name="好_1-政策性保险财政补助资金_四川省2018年财政预算执行情况(样表，稿二）" xfId="762"/>
    <cellStyle name="差_汇总 2 3_四川省2018年财政预算执行情况(样表，稿二）" xfId="763"/>
    <cellStyle name="40% - 强调文字颜色 6 2 2" xfId="764"/>
    <cellStyle name="40% - 强调文字颜色 6 2 2 2" xfId="765"/>
    <cellStyle name="常规 5 6" xfId="766"/>
    <cellStyle name="汇总 2 2 4 3" xfId="767"/>
    <cellStyle name="差_6-省级财政政府与社会资本合作项目综合补助资金_四川省2019年财政预算（草案）（样表，稿二）" xfId="768"/>
    <cellStyle name="常规 11 2_2017年省对市(州)税收返还和转移支付预算" xfId="769"/>
    <cellStyle name="好_20 国防动员专项经费" xfId="770"/>
    <cellStyle name="40% - 强调文字颜色 6 2 2 2 2" xfId="771"/>
    <cellStyle name="60% - Accent6 2" xfId="772"/>
    <cellStyle name="40% - 强调文字颜色 6 2 2_2017年省对市(州)税收返还和转移支付预算" xfId="773"/>
    <cellStyle name="40% - 强调文字颜色 6 2 3" xfId="774"/>
    <cellStyle name="好_18 2017年省对市（州）税收返还和转移支付预算分地区情况表（全省法院系统业务经费）(1)_四川省2018年财政预算执行情况(样表，稿二）" xfId="775"/>
    <cellStyle name="40% - 强调文字颜色 6 2 3 2" xfId="776"/>
    <cellStyle name="常规 6 6" xfId="777"/>
    <cellStyle name="40% - 强调文字颜色 6 2 4" xfId="778"/>
    <cellStyle name="差_14 2017年省对市（州）税收返还和转移支付预算分地区情况表（支持基层政权建设补助资金）(1) 2" xfId="779"/>
    <cellStyle name="40% - 强调文字颜色 6 3" xfId="780"/>
    <cellStyle name="好_2015直接融资汇总表 3_2017年省对市(州)税收返还和转移支付预算" xfId="781"/>
    <cellStyle name="差_21 禁毒补助经费 2" xfId="782"/>
    <cellStyle name="60% - Accent1" xfId="783"/>
    <cellStyle name="差_省级体育专项资金" xfId="784"/>
    <cellStyle name="好_2-65_四川省2019年财政预算（草案）（样表，稿二）" xfId="785"/>
    <cellStyle name="60% - Accent1 2 2" xfId="786"/>
    <cellStyle name="差_2-50_四川省2019年财政预算（草案）（样表，稿二）" xfId="787"/>
    <cellStyle name="差_2-45_四川省2019年财政预算（草案）（样表，稿二）" xfId="788"/>
    <cellStyle name="60% - Accent1 3" xfId="789"/>
    <cellStyle name="差_15-省级防震减灾分情况" xfId="790"/>
    <cellStyle name="60% - Accent2" xfId="791"/>
    <cellStyle name="差_促进扩大信贷增量 3_2017年省对市(州)税收返还和转移支付预算" xfId="792"/>
    <cellStyle name="Title 2" xfId="793"/>
    <cellStyle name="好 2 2_2017年省对市(州)税收返还和转移支付预算" xfId="794"/>
    <cellStyle name="60% - Accent2 2" xfId="795"/>
    <cellStyle name="差_促进扩大信贷增量 3_2017年省对市(州)税收返还和转移支付预算 2" xfId="796"/>
    <cellStyle name="常规 37 2" xfId="797"/>
    <cellStyle name="标题 2 2 2 3" xfId="798"/>
    <cellStyle name="60% - Accent2 2 2" xfId="799"/>
    <cellStyle name="60% - Accent2 3" xfId="800"/>
    <cellStyle name="Total_2016年全省及省级财政收支执行及2017年预算草案表（20161206，预审自用稿）" xfId="801"/>
    <cellStyle name="常规 10 2 4 2" xfId="802"/>
    <cellStyle name="60% - Accent3" xfId="803"/>
    <cellStyle name="Bad" xfId="804"/>
    <cellStyle name="60% - Accent3 2" xfId="805"/>
    <cellStyle name="强调文字颜色 1 2_四川省2017年省对市（州）税收返还和转移支付分地区预算（草案）--社保处" xfId="806"/>
    <cellStyle name="Bad 2" xfId="807"/>
    <cellStyle name="常规 11 3" xfId="808"/>
    <cellStyle name="60% - Accent3 2 2" xfId="809"/>
    <cellStyle name="60% - Accent3 3" xfId="810"/>
    <cellStyle name="常规 28_2016年社保基金收支执行及2017年预算草案表" xfId="811"/>
    <cellStyle name="60% - Accent3_收入" xfId="812"/>
    <cellStyle name="常规 47 4 2 2" xfId="813"/>
    <cellStyle name="差_2-50_四川省2017年省对市（州）税收返还和转移支付分地区预算（草案）--社保处" xfId="814"/>
    <cellStyle name="差_2-45_四川省2017年省对市（州）税收返还和转移支付分地区预算（草案）--社保处" xfId="815"/>
    <cellStyle name="60% - Accent4" xfId="816"/>
    <cellStyle name="差_公共文化服务体系建设_四川省2018年财政预算执行情况(样表，稿二）" xfId="817"/>
    <cellStyle name="差_2-65_四川省2019年财政预算（草案）（样表，稿二）" xfId="818"/>
    <cellStyle name="60% - Accent4 2" xfId="819"/>
    <cellStyle name="好_汇总 2 2 2" xfId="820"/>
    <cellStyle name="差_公共文化服务体系建设_四川省2019年财政预算（草案）（样表，稿二）" xfId="821"/>
    <cellStyle name="60% - Accent4_收入" xfId="822"/>
    <cellStyle name="强调文字颜色 4 2" xfId="823"/>
    <cellStyle name="60% - Accent5" xfId="824"/>
    <cellStyle name="强调文字颜色 4 2 2" xfId="825"/>
    <cellStyle name="60% - Accent5 2" xfId="826"/>
    <cellStyle name="常规 2 4_四川省2018年财政预算执行情况(样表，稿二）" xfId="827"/>
    <cellStyle name="60% - 强调文字颜色 1 2 2 3" xfId="828"/>
    <cellStyle name="强调文字颜色 4 2 2 2" xfId="829"/>
    <cellStyle name="60% - Accent5 2 2" xfId="830"/>
    <cellStyle name="好_21 禁毒补助经费_四川省2018年财政预算执行情况(样表，稿二）" xfId="831"/>
    <cellStyle name="常规 25 4" xfId="832"/>
    <cellStyle name="60% - 强调文字颜色 1 2 2 3 2" xfId="833"/>
    <cellStyle name="差_Sheet29" xfId="834"/>
    <cellStyle name="差_国家级非物质文化遗产保护专项资金 2" xfId="835"/>
    <cellStyle name="好_2-59" xfId="836"/>
    <cellStyle name="差_123 2" xfId="837"/>
    <cellStyle name="60% - Accent5_收入" xfId="838"/>
    <cellStyle name="强调文字颜色 4 3" xfId="839"/>
    <cellStyle name="60% - Accent6" xfId="840"/>
    <cellStyle name="Accent2 2 2" xfId="841"/>
    <cellStyle name="千位分隔[0] 3 3" xfId="842"/>
    <cellStyle name="好_20 国防动员专项经费_四川省2018年财政预算执行情况(样表，稿二）" xfId="843"/>
    <cellStyle name="60% - 强调文字颜色 2 2 2_2017年省对市(州)税收返还和转移支付预算" xfId="844"/>
    <cellStyle name="60% - Accent6 2 2" xfId="845"/>
    <cellStyle name="Good_收入" xfId="846"/>
    <cellStyle name="差_3-义务教育均衡发展专项_四川省2018年财政预算执行情况(样表，稿二）" xfId="847"/>
    <cellStyle name="60% - Accent6 3" xfId="848"/>
    <cellStyle name="差_6-扶持民办教育专项_四川省2019年财政预算（草案）（样表，稿二）" xfId="849"/>
    <cellStyle name="60% - Accent6_收入" xfId="850"/>
    <cellStyle name="Heading 4 2" xfId="851"/>
    <cellStyle name="差_Sheet25_四川省2019年财政预算（草案）（样表，稿二）" xfId="852"/>
    <cellStyle name="好_2-55_四川省2019年财政预算（草案）（样表，稿二）" xfId="853"/>
    <cellStyle name="好_2-60_四川省2019年财政预算（草案）（样表，稿二）" xfId="854"/>
    <cellStyle name="60% - 强调文字颜色 1 2 2" xfId="855"/>
    <cellStyle name="好_Sheet15_四川省2017年省对市（州）税收返还和转移支付分地区预算（草案）--社保处" xfId="856"/>
    <cellStyle name="好_Sheet20_四川省2017年省对市（州）税收返还和转移支付分地区预算（草案）--社保处" xfId="857"/>
    <cellStyle name="60% - 强调文字颜色 1 2 2 2" xfId="858"/>
    <cellStyle name="好_促进扩大信贷增量 2 2_四川省2018年财政预算执行情况(样表，稿二）" xfId="859"/>
    <cellStyle name="60% - 强调文字颜色 1 2 2 2 2" xfId="860"/>
    <cellStyle name="好_美术馆公共图书馆文化馆（站）免费开放专项资金_四川省2018年财政预算执行情况(样表，稿二）" xfId="861"/>
    <cellStyle name="60% - 强调文字颜色 1 2 3" xfId="862"/>
    <cellStyle name="差_Sheet20_四川省2019年财政预算（草案）（样表，稿二）" xfId="863"/>
    <cellStyle name="差_Sheet15_四川省2019年财政预算（草案）（样表，稿二）" xfId="864"/>
    <cellStyle name="60% - 强调文字颜色 1 2 3 2" xfId="865"/>
    <cellStyle name="好_2-45_四川省2019年财政预算（草案）（样表，稿二）" xfId="866"/>
    <cellStyle name="好_2-50_四川省2019年财政预算（草案）（样表，稿二）" xfId="867"/>
    <cellStyle name="差_21 禁毒补助经费" xfId="868"/>
    <cellStyle name="60% - 强调文字颜色 1 2_四川省2017年省对市（州）税收返还和转移支付分地区预算（草案）--社保处" xfId="869"/>
    <cellStyle name="60% - 强调文字颜色 1 3" xfId="870"/>
    <cellStyle name="好_促进扩大信贷增量" xfId="871"/>
    <cellStyle name="60% - 强调文字颜色 2 2 2 2 2" xfId="872"/>
    <cellStyle name="60% - 强调文字颜色 2 2 2 3 2" xfId="873"/>
    <cellStyle name="60% - 强调文字颜色 2 2 3" xfId="874"/>
    <cellStyle name="60% - 强调文字颜色 2 2 4" xfId="875"/>
    <cellStyle name="60% - 强调文字颜色 2 2_四川省2017年省对市（州）税收返还和转移支付分地区预算（草案）--社保处" xfId="876"/>
    <cellStyle name="差_促进扩大信贷增量 2" xfId="877"/>
    <cellStyle name="60% - 强调文字颜色 3 2 2 4" xfId="878"/>
    <cellStyle name="好_4_四川省2019年财政预算（草案）（样表，稿二）" xfId="879"/>
    <cellStyle name="千位分隔 3" xfId="880"/>
    <cellStyle name="标题 4 2" xfId="881"/>
    <cellStyle name="百分比 7 2" xfId="882"/>
    <cellStyle name="60% - 强调文字颜色 3 2 2_2017年省对市(州)税收返还和转移支付预算" xfId="883"/>
    <cellStyle name="60% - 强调文字颜色 3 3" xfId="884"/>
    <cellStyle name="60% - 强调文字颜色 4 2 2 2 2" xfId="885"/>
    <cellStyle name="60% - 强调文字颜色 4 2 2 3" xfId="886"/>
    <cellStyle name="差_4_四川省2019年财政预算（草案）（样表，稿二）" xfId="887"/>
    <cellStyle name="常规 19" xfId="888"/>
    <cellStyle name="常规 24" xfId="889"/>
    <cellStyle name="60% - 强调文字颜色 4 2 2 3 2" xfId="890"/>
    <cellStyle name="好_9 2017年省对市（州）税收返还和转移支付预算分地区情况表（全省工商行政管理专项经费）(1)" xfId="891"/>
    <cellStyle name="差_12 2017年省对市（州）税收返还和转移支付预算分地区情况表（民族地区春节慰问经费）(1)_四川省2018年财政预算执行情况(样表，稿二）" xfId="892"/>
    <cellStyle name="60% - 强调文字颜色 4 2 2 4" xfId="893"/>
    <cellStyle name="60% - 强调文字颜色 4 2 3 2" xfId="894"/>
    <cellStyle name="注释 3 2" xfId="895"/>
    <cellStyle name="好_促进扩大信贷增量 2 3_四川省2018年财政预算执行情况(样表，稿二）" xfId="896"/>
    <cellStyle name="60% - 强调文字颜色 4 2 4" xfId="897"/>
    <cellStyle name="60% - 强调文字颜色 4 2_四川省2017年省对市（州）税收返还和转移支付分地区预算（草案）--社保处" xfId="898"/>
    <cellStyle name="差_四川省2017年省对市（州）税收返还和转移支付分地区预算（草案）--教科文处_四川省2018年财政预算执行情况(样表，稿二）" xfId="899"/>
    <cellStyle name="好_123 2" xfId="900"/>
    <cellStyle name="Input 6" xfId="901"/>
    <cellStyle name="好_4-22_四川省2019年财政预算（草案）（样表，稿二）" xfId="902"/>
    <cellStyle name="适中 3" xfId="903"/>
    <cellStyle name="60% - 强调文字颜色 5 2 2 4" xfId="904"/>
    <cellStyle name="常规 28 2 2" xfId="905"/>
    <cellStyle name="差_2-46_四川省2019年财政预算（草案）（样表，稿二）" xfId="906"/>
    <cellStyle name="差_2 政法转移支付 2" xfId="907"/>
    <cellStyle name="60% - 强调文字颜色 5 2 2_2017年省对市(州)税收返还和转移支付预算" xfId="908"/>
    <cellStyle name="常规 2 5 4" xfId="909"/>
    <cellStyle name="60% - 强调文字颜色 5 2 3" xfId="910"/>
    <cellStyle name="差_4-31_四川省2018年财政预算执行情况(样表，稿二）" xfId="911"/>
    <cellStyle name="好_1-12" xfId="912"/>
    <cellStyle name="差_2-67" xfId="913"/>
    <cellStyle name="60% - 强调文字颜色 5 2 3 2" xfId="914"/>
    <cellStyle name="60% - 强调文字颜色 5 2 4" xfId="915"/>
    <cellStyle name="60% - 强调文字颜色 5 2_四川省2017年省对市（州）税收返还和转移支付分地区预算（草案）--社保处" xfId="916"/>
    <cellStyle name="差_7-普惠金融政府和社会资本合作以奖代补资金_四川省2019年财政预算（草案）（样表，稿二）" xfId="917"/>
    <cellStyle name="差_18 2017年省对市（州）税收返还和转移支付预算分地区情况表（全省法院系统业务经费）(1)_四川省2018年财政预算执行情况(样表，稿二）" xfId="918"/>
    <cellStyle name="60% - 强调文字颜色 6 2" xfId="919"/>
    <cellStyle name="60% - 强调文字颜色 6 2 2" xfId="920"/>
    <cellStyle name="差_“三区”文化人才专项资金_四川省2018年财政预算执行情况(样表，稿二）" xfId="921"/>
    <cellStyle name="60% - 强调文字颜色 6 2 2 2" xfId="922"/>
    <cellStyle name="差_2017年省对市（州）税收返还和转移支付预算分地区情况表（华侨事务补助）(1)_四川省2018年财政预算执行情况(样表，稿二）" xfId="923"/>
    <cellStyle name="60% - 强调文字颜色 6 2 2 2 2" xfId="924"/>
    <cellStyle name="差 2 3" xfId="925"/>
    <cellStyle name="差_2015财金互动汇总（加人行、补成都）_2017年省对市(州)税收返还和转移支付预算" xfId="926"/>
    <cellStyle name="60% - 强调文字颜色 6 2 2 3" xfId="927"/>
    <cellStyle name="差_汇总 2 2_2017年省对市(州)税收返还和转移支付预算 2" xfId="928"/>
    <cellStyle name="60% - 强调文字颜色 6 2 2 3 2" xfId="929"/>
    <cellStyle name="差_7-普惠金融政府和社会资本合作以奖代补资金" xfId="930"/>
    <cellStyle name="差_Sheet33_四川省2018年财政预算执行情况(样表，稿二）" xfId="931"/>
    <cellStyle name="Check Cell_2016年全省及省级财政收支执行及2017年预算草案表（20161206，预审自用稿）" xfId="932"/>
    <cellStyle name="好_2-58_四川省2018年财政预算执行情况(样表，稿二）" xfId="933"/>
    <cellStyle name="60% - 强调文字颜色 6 2 2 4" xfId="934"/>
    <cellStyle name="常规 6 2 2 2" xfId="935"/>
    <cellStyle name="60% - 强调文字颜色 6 2 2_2017年省对市(州)税收返还和转移支付预算" xfId="936"/>
    <cellStyle name="常规 36 2 3 2" xfId="937"/>
    <cellStyle name="60% - 强调文字颜色 6 2 3" xfId="938"/>
    <cellStyle name="常规 15 2 2" xfId="939"/>
    <cellStyle name="常规 20 2 2" xfId="940"/>
    <cellStyle name="Check Cell 2 2" xfId="941"/>
    <cellStyle name="差_促进扩大信贷增量 2 2_2017年省对市(州)税收返还和转移支付预算_四川省2019年财政预算（草案）（样表，稿二）" xfId="942"/>
    <cellStyle name="60% - 强调文字颜色 6 2_四川省2017年省对市（州）税收返还和转移支付分地区预算（草案）--社保处" xfId="943"/>
    <cellStyle name="60% - 强调文字颜色 6 3" xfId="944"/>
    <cellStyle name="好_%84表2：2016-2018年省级部门三年滚动规划报表 2" xfId="945"/>
    <cellStyle name="差_Sheet16" xfId="946"/>
    <cellStyle name="好_2-46" xfId="947"/>
    <cellStyle name="好_2-财金互动_四川省2019年财政预算（草案）（样表，稿二）" xfId="948"/>
    <cellStyle name="Accent1 2" xfId="949"/>
    <cellStyle name="常规 10 6 2" xfId="950"/>
    <cellStyle name="差_Sheet16 2" xfId="951"/>
    <cellStyle name="好_2-46 2" xfId="952"/>
    <cellStyle name="差_汇总 2 2_2017年省对市(州)税收返还和转移支付预算_四川省2018年财政预算执行情况(样表，稿二）" xfId="953"/>
    <cellStyle name="Accent1 2 2" xfId="954"/>
    <cellStyle name="差_汇总_2 3" xfId="955"/>
    <cellStyle name="差_Sheet22" xfId="956"/>
    <cellStyle name="好_2-52" xfId="957"/>
    <cellStyle name="Accent1 3" xfId="958"/>
    <cellStyle name="常规 10 6 3" xfId="959"/>
    <cellStyle name="差_Sheet25" xfId="960"/>
    <cellStyle name="Accent1_收入" xfId="961"/>
    <cellStyle name="好_2-55" xfId="962"/>
    <cellStyle name="好_2-60" xfId="963"/>
    <cellStyle name="Accent2" xfId="964"/>
    <cellStyle name="常规 10 7" xfId="965"/>
    <cellStyle name="Accent2 2" xfId="966"/>
    <cellStyle name="Accent2 3" xfId="967"/>
    <cellStyle name="差_汇总_2017年省对市(州)税收返还和转移支付预算_四川省2019年财政预算（草案）（样表，稿二）" xfId="968"/>
    <cellStyle name="Accent3" xfId="969"/>
    <cellStyle name="Accent3 2 2" xfId="970"/>
    <cellStyle name="Total" xfId="971"/>
    <cellStyle name="Accent3 3" xfId="972"/>
    <cellStyle name="Accent4" xfId="973"/>
    <cellStyle name="Accent6" xfId="974"/>
    <cellStyle name="差_4-11" xfId="975"/>
    <cellStyle name="Accent4 2" xfId="976"/>
    <cellStyle name="差_汇总 4_四川省2019年财政预算（草案）（样表，稿二）" xfId="977"/>
    <cellStyle name="好_Sheet18_四川省2018年财政预算执行情况(样表，稿二）" xfId="978"/>
    <cellStyle name="差_4-12" xfId="979"/>
    <cellStyle name="Accent4 3" xfId="980"/>
    <cellStyle name="差_促进扩大信贷增量 2_四川省2017年省对市（州）税收返还和转移支付分地区预算（草案）--社保处" xfId="981"/>
    <cellStyle name="Accent5" xfId="982"/>
    <cellStyle name="好_13 2017年省对市（州）税收返还和转移支付预算分地区情况表（审计能力提升专项经费）(1) 2" xfId="983"/>
    <cellStyle name="Accent6_收入" xfId="984"/>
    <cellStyle name="Bad 2 2" xfId="985"/>
    <cellStyle name="常规 11 3 2" xfId="986"/>
    <cellStyle name="Bad_收入" xfId="987"/>
    <cellStyle name="差_Sheet19_四川省2019年财政预算（草案）（样表，稿二）" xfId="988"/>
    <cellStyle name="好_汇总_2017年省对市(州)税收返还和转移支付预算" xfId="989"/>
    <cellStyle name="Calculation" xfId="990"/>
    <cellStyle name="no dec" xfId="991"/>
    <cellStyle name="好_汇总_2017年省对市(州)税收返还和转移支付预算 2" xfId="992"/>
    <cellStyle name="Calculation 2" xfId="993"/>
    <cellStyle name="常规 36 2 2 2" xfId="994"/>
    <cellStyle name="Warning Text" xfId="995"/>
    <cellStyle name="Calculation 2 2" xfId="996"/>
    <cellStyle name="差_1-12 2" xfId="997"/>
    <cellStyle name="差_23 铁路护路专项经费_四川省2018年财政预算执行情况(样表，稿二）" xfId="998"/>
    <cellStyle name="Calculation 2 3" xfId="999"/>
    <cellStyle name="常规 10 4 3 4 2 2" xfId="1000"/>
    <cellStyle name="Calculation 2 5" xfId="1001"/>
    <cellStyle name="好_3 2017年省对市（州）税收返还和转移支付预算分地区情况表（到村任职） 2" xfId="1002"/>
    <cellStyle name="好_博物馆纪念馆逐步免费开放补助资金" xfId="1003"/>
    <cellStyle name="Calculation 3" xfId="1004"/>
    <cellStyle name="注释 2 2" xfId="1005"/>
    <cellStyle name="差_13 2017年省对市（州）税收返还和转移支付预算分地区情况表（审计能力提升专项经费）(1)_四川省2019年财政预算（草案）（样表，稿二）" xfId="1006"/>
    <cellStyle name="Calculation 5" xfId="1007"/>
    <cellStyle name="常规 15 3" xfId="1008"/>
    <cellStyle name="常规 20 3" xfId="1009"/>
    <cellStyle name="Check Cell 3" xfId="1010"/>
    <cellStyle name="好_7-中等职业教育发展专项经费_四川省2019年财政预算（草案）（样表，稿二）" xfId="1011"/>
    <cellStyle name="差_2-58_四川省2017年省对市（州）税收返还和转移支付分地区预算（草案）--社保处" xfId="1012"/>
    <cellStyle name="Explanatory Text 2" xfId="1013"/>
    <cellStyle name="Good 2" xfId="1014"/>
    <cellStyle name="常规 10 2" xfId="1015"/>
    <cellStyle name="Note 5" xfId="1016"/>
    <cellStyle name="Good 2 2" xfId="1017"/>
    <cellStyle name="常规 10 2 2" xfId="1018"/>
    <cellStyle name="Good 3" xfId="1019"/>
    <cellStyle name="差_省级体育专项资金_四川省2019年财政预算（草案）（样表，稿二）" xfId="1020"/>
    <cellStyle name="常规 10 3" xfId="1021"/>
    <cellStyle name="Note 6" xfId="1022"/>
    <cellStyle name="Heading 1 2" xfId="1023"/>
    <cellStyle name="差_24 维稳经费" xfId="1024"/>
    <cellStyle name="Heading 1_2016年全省及省级财政收支执行及2017年预算草案表（20161206，预审自用稿）" xfId="1025"/>
    <cellStyle name="计算 2 3 2" xfId="1026"/>
    <cellStyle name="标题 1 2 2 3" xfId="1027"/>
    <cellStyle name="好_1-学前教育发展专项资金" xfId="1028"/>
    <cellStyle name="Heading 2_2016年全省及省级财政收支执行及2017年预算草案表（20161206，预审自用稿）" xfId="1029"/>
    <cellStyle name="差_Sheet32_四川省2019年财政预算（草案）（样表，稿二）" xfId="1030"/>
    <cellStyle name="差_Sheet27_四川省2019年财政预算（草案）（样表，稿二）" xfId="1031"/>
    <cellStyle name="好_2-62_四川省2019年财政预算（草案）（样表，稿二）" xfId="1032"/>
    <cellStyle name="差_省级文化发展专项资金_四川省2018年财政预算执行情况(样表，稿二）" xfId="1033"/>
    <cellStyle name="Heading 3_2016年全省及省级财政收支执行及2017年预算草案表（20161206，预审自用稿）" xfId="1034"/>
    <cellStyle name="Neutral_收入" xfId="1035"/>
    <cellStyle name="Note 2 3" xfId="1036"/>
    <cellStyle name="差_2-62" xfId="1037"/>
    <cellStyle name="Note 3 3" xfId="1038"/>
    <cellStyle name="Output" xfId="1039"/>
    <cellStyle name="Output 2" xfId="1040"/>
    <cellStyle name="Output 2 2" xfId="1041"/>
    <cellStyle name="常规 14" xfId="1042"/>
    <cellStyle name="Output 2 2 2" xfId="1043"/>
    <cellStyle name="常规 14 2" xfId="1044"/>
    <cellStyle name="Output 2 2 3" xfId="1045"/>
    <cellStyle name="常规 14 3" xfId="1046"/>
    <cellStyle name="Output 3" xfId="1047"/>
    <cellStyle name="标题 1 2 2_2017年省对市(州)税收返还和转移支付预算" xfId="1048"/>
    <cellStyle name="差_文化产业发展专项资金_四川省2018年财政预算执行情况(样表，稿二）" xfId="1049"/>
    <cellStyle name="Output 4" xfId="1050"/>
    <cellStyle name="差_4-23_四川省2018年财政预算执行情况(样表，稿二）" xfId="1051"/>
    <cellStyle name="差_四川省2017年省对市（州）税收返还和转移支付分地区预算（草案）--行政政法处_四川省2018年财政预算执行情况(样表，稿二）" xfId="1052"/>
    <cellStyle name="好_26 地方纪检监察机关办案补助专项资金_四川省2019年财政预算（草案）（样表，稿二）" xfId="1053"/>
    <cellStyle name="常规 28 2 2 2 2" xfId="1054"/>
    <cellStyle name="Output_2016年全省及省级财政收支执行及2017年预算草案表（20161206，预审自用稿）" xfId="1055"/>
    <cellStyle name="Title" xfId="1056"/>
    <cellStyle name="常规 3 3 4" xfId="1057"/>
    <cellStyle name="好_宣传文化事业发展专项资金" xfId="1058"/>
    <cellStyle name="差_4-12_四川省2018年财政预算执行情况(样表，稿二）" xfId="1059"/>
    <cellStyle name="好_25 消防部队大型装备建设补助经费" xfId="1060"/>
    <cellStyle name="Total 2 2" xfId="1061"/>
    <cellStyle name="差_国家文物保护专项资金" xfId="1062"/>
    <cellStyle name="常规 16_四川省2018年财政预算执行情况(样表，稿二）" xfId="1063"/>
    <cellStyle name="Total 2 2 2" xfId="1064"/>
    <cellStyle name="差_促进扩大信贷增量 3 2" xfId="1065"/>
    <cellStyle name="好_博物馆纪念馆逐步免费开放补助资金_四川省2018年财政预算执行情况(样表，稿二）" xfId="1066"/>
    <cellStyle name="差_4-14 2" xfId="1067"/>
    <cellStyle name="Total 2 3" xfId="1068"/>
    <cellStyle name="Total 2 5" xfId="1069"/>
    <cellStyle name="好_3-创业担保贷款贴息及奖补_四川省2018年财政预算执行情况(样表，稿二）" xfId="1070"/>
    <cellStyle name="好_20 国防动员专项经费 2" xfId="1071"/>
    <cellStyle name="Total 3" xfId="1072"/>
    <cellStyle name="好_文化产业发展专项资金 2" xfId="1073"/>
    <cellStyle name="差_5 2017年省对市（州）税收返还和转移支付预算分地区情况表（全国重点寺观教堂维修经费业生中央财政补助资金）(1) 2" xfId="1074"/>
    <cellStyle name="Total 3 2" xfId="1075"/>
    <cellStyle name="差_地方纪检监察机关办案补助专项资金_四川省2018年财政预算执行情况(样表，稿二）" xfId="1076"/>
    <cellStyle name="标题 1 2 2 2" xfId="1077"/>
    <cellStyle name="差_促进扩大信贷增量 4 2" xfId="1078"/>
    <cellStyle name="差_4-20 2" xfId="1079"/>
    <cellStyle name="差_4-15 2" xfId="1080"/>
    <cellStyle name="Total 3 3" xfId="1081"/>
    <cellStyle name="Total 4" xfId="1082"/>
    <cellStyle name="差_Sheet18_四川省2017年省对市（州）税收返还和转移支付分地区预算（草案）--社保处" xfId="1083"/>
    <cellStyle name="Total 5" xfId="1084"/>
    <cellStyle name="Total 6" xfId="1085"/>
    <cellStyle name="Warning Text 2" xfId="1086"/>
    <cellStyle name="差_四川省2018年财政预算执行情况(样表，稿二）" xfId="1087"/>
    <cellStyle name="差_%84表2：2016-2018年省级部门三年滚动规划报表" xfId="1088"/>
    <cellStyle name="Warning Text 2 2" xfId="1089"/>
    <cellStyle name="差_%84表2：2016-2018年省级部门三年滚动规划报表 2" xfId="1090"/>
    <cellStyle name="Warning Text 3" xfId="1091"/>
    <cellStyle name="常规 10 2 2 3 2" xfId="1092"/>
    <cellStyle name="百分比 2" xfId="1093"/>
    <cellStyle name="百分比 2 3" xfId="1094"/>
    <cellStyle name="差_促进扩大信贷增量 2 2_四川省2017年省对市（州）税收返还和转移支付分地区预算（草案）--社保处" xfId="1095"/>
    <cellStyle name="好_14 2017年省对市（州）税收返还和转移支付预算分地区情况表（支持基层政权建设补助资金）(1)_四川省2018年财政预算执行情况(样表，稿二）" xfId="1096"/>
    <cellStyle name="百分比 2 3 3" xfId="1097"/>
    <cellStyle name="百分比 2 4" xfId="1098"/>
    <cellStyle name="差_美术馆公共图书馆文化馆（站）免费开放专项资金 2" xfId="1099"/>
    <cellStyle name="标题 3 2 2_2017年省对市(州)税收返还和转移支付预算" xfId="1100"/>
    <cellStyle name="百分比 2 5" xfId="1101"/>
    <cellStyle name="好_汇总 4_四川省2018年财政预算执行情况(样表，稿二）" xfId="1102"/>
    <cellStyle name="百分比 3 2" xfId="1103"/>
    <cellStyle name="差_Sheet16_四川省2019年财政预算（草案）（样表，稿二）" xfId="1104"/>
    <cellStyle name="标题 1 2" xfId="1105"/>
    <cellStyle name="好_2-46_四川省2019年财政预算（草案）（样表，稿二）" xfId="1106"/>
    <cellStyle name="百分比 4 2" xfId="1107"/>
    <cellStyle name="好_4-23" xfId="1108"/>
    <cellStyle name="标题 1 2 2" xfId="1109"/>
    <cellStyle name="差_促进扩大信贷增量 4" xfId="1110"/>
    <cellStyle name="差_4-20" xfId="1111"/>
    <cellStyle name="差_4-15" xfId="1112"/>
    <cellStyle name="百分比 4 2 2" xfId="1113"/>
    <cellStyle name="好_4-23 2" xfId="1114"/>
    <cellStyle name="常规 7 2 3" xfId="1115"/>
    <cellStyle name="标题 3 2" xfId="1116"/>
    <cellStyle name="检查单元格 2_四川省2017年省对市（州）税收返还和转移支付分地区预算（草案）--社保处" xfId="1117"/>
    <cellStyle name="百分比 6 2" xfId="1118"/>
    <cellStyle name="解释性文本 2 2 3" xfId="1119"/>
    <cellStyle name="差_Sheet25_四川省2017年省对市（州）税收返还和转移支付分地区预算（草案）--社保处" xfId="1120"/>
    <cellStyle name="好_1-政策性保险财政补助资金 2" xfId="1121"/>
    <cellStyle name="好_2-55_四川省2017年省对市（州）税收返还和转移支付分地区预算（草案）--社保处" xfId="1122"/>
    <cellStyle name="好_2-60_四川省2017年省对市（州）税收返还和转移支付分地区预算（草案）--社保处" xfId="1123"/>
    <cellStyle name="百分比 7 3" xfId="1124"/>
    <cellStyle name="差_汇总 2 3 2" xfId="1125"/>
    <cellStyle name="标题 1 2 3" xfId="1126"/>
    <cellStyle name="差_促进扩大信贷增量 5" xfId="1127"/>
    <cellStyle name="好_2017年省对市(州)税收返还和转移支付预算_四川省2018年财政预算执行情况(样表，稿二）" xfId="1128"/>
    <cellStyle name="差_4-21" xfId="1129"/>
    <cellStyle name="差_22 2017年省对市（州）税收返还和转移支付预算分地区情况表（交警业务经费）(1)" xfId="1130"/>
    <cellStyle name="常规 10 4 3 6 3" xfId="1131"/>
    <cellStyle name="标题 1 2_四川省2018年财政预算执行情况(样表，稿二）" xfId="1132"/>
    <cellStyle name="差_汇总_2 2 2_四川省2018年财政预算执行情况(样表，稿二）" xfId="1133"/>
    <cellStyle name="标题 2 2" xfId="1134"/>
    <cellStyle name="标题 2 2 2" xfId="1135"/>
    <cellStyle name="标题 2 2 2 2" xfId="1136"/>
    <cellStyle name="标题 2 2 2_2017年省对市(州)税收返还和转移支付预算" xfId="1137"/>
    <cellStyle name="好_Sheet26_四川省2019年财政预算（草案）（样表，稿二）" xfId="1138"/>
    <cellStyle name="差_Sheet32_四川省2018年财政预算执行情况(样表，稿二）" xfId="1139"/>
    <cellStyle name="差_Sheet27_四川省2018年财政预算执行情况(样表，稿二）" xfId="1140"/>
    <cellStyle name="标题 2 2 3" xfId="1141"/>
    <cellStyle name="好_2-62_四川省2018年财政预算执行情况(样表，稿二）" xfId="1142"/>
    <cellStyle name="差_2017年省对市（州）税收返还和转移支付预算分地区情况表（华侨事务补助）(1) 2" xfId="1143"/>
    <cellStyle name="标题 2 2_四川省2018年财政预算执行情况(样表，稿二）" xfId="1144"/>
    <cellStyle name="差_汇总_1 2_2017年省对市(州)税收返还和转移支付预算" xfId="1145"/>
    <cellStyle name="标题 3 2 2" xfId="1146"/>
    <cellStyle name="差_汇总_1 2_2017年省对市(州)税收返还和转移支付预算 2" xfId="1147"/>
    <cellStyle name="标题 3 2 2 2" xfId="1148"/>
    <cellStyle name="标题 3 2 3" xfId="1149"/>
    <cellStyle name="千位分隔 3 2" xfId="1150"/>
    <cellStyle name="差_博物馆纪念馆逐步免费开放补助资金" xfId="1151"/>
    <cellStyle name="标题 4 2 2" xfId="1152"/>
    <cellStyle name="千位分隔 3 2 2" xfId="1153"/>
    <cellStyle name="差_博物馆纪念馆逐步免费开放补助资金 2" xfId="1154"/>
    <cellStyle name="标题 4 2 2 2" xfId="1155"/>
    <cellStyle name="标题 4 2 2_2017年省对市(州)税收返还和转移支付预算" xfId="1156"/>
    <cellStyle name="好_3-义务教育均衡发展专项_四川省2019年财政预算（草案）（样表，稿二）" xfId="1157"/>
    <cellStyle name="千位分隔 3 3" xfId="1158"/>
    <cellStyle name="标题 4 2 3" xfId="1159"/>
    <cellStyle name="标题 5 3" xfId="1160"/>
    <cellStyle name="差 2" xfId="1161"/>
    <cellStyle name="差 2 2" xfId="1162"/>
    <cellStyle name="差_25 消防部队大型装备建设补助经费_四川省2018年财政预算执行情况(样表，稿二）" xfId="1163"/>
    <cellStyle name="差 2 2 2" xfId="1164"/>
    <cellStyle name="常规 10 4 3 3 3" xfId="1165"/>
    <cellStyle name="注释 2 2 3 5" xfId="1166"/>
    <cellStyle name="差 2 2 2 2" xfId="1167"/>
    <cellStyle name="差 2 2 3" xfId="1168"/>
    <cellStyle name="常规 10 4 3 4 3" xfId="1169"/>
    <cellStyle name="好_22 2017年省对市（州）税收返还和转移支付预算分地区情况表（交警业务经费）(1)_四川省2018年财政预算执行情况(样表，稿二）" xfId="1170"/>
    <cellStyle name="差 2 2 3 2" xfId="1171"/>
    <cellStyle name="差 2 2 4" xfId="1172"/>
    <cellStyle name="常规 13 2" xfId="1173"/>
    <cellStyle name="差 2 2_2017年省对市(州)税收返还和转移支付预算" xfId="1174"/>
    <cellStyle name="好_4-14_四川省2018年财政预算执行情况(样表，稿二）" xfId="1175"/>
    <cellStyle name="差 2_四川省2017年省对市（州）税收返还和转移支付分地区预算（草案）--社保处" xfId="1176"/>
    <cellStyle name="好_10-扶持民族地区教育发展_四川省2019年财政预算（草案）（样表，稿二）" xfId="1177"/>
    <cellStyle name="差 3" xfId="1178"/>
    <cellStyle name="差_%84表2：2016-2018年省级部门三年滚动规划报表_四川省2019年财政预算（草案）（样表，稿二）" xfId="1179"/>
    <cellStyle name="常规 2 2 2 2 2" xfId="1180"/>
    <cellStyle name="差_%84表2：2016-2018年省级部门三年滚动规划报表_支出" xfId="1181"/>
    <cellStyle name="差_2-46" xfId="1182"/>
    <cellStyle name="差_1 2017年省对市（州）税收返还和转移支付预算分地区情况表（华侨事务补助）(1)_四川省2019年财政预算（草案）（样表，稿二）" xfId="1183"/>
    <cellStyle name="常规 3 3 2 2" xfId="1184"/>
    <cellStyle name="计算 2 2_2017年省对市(州)税收返还和转移支付预算" xfId="1185"/>
    <cellStyle name="差_Sheet20_四川省2017年省对市（州）税收返还和转移支付分地区预算（草案）--社保处" xfId="1186"/>
    <cellStyle name="差_Sheet15_四川省2017年省对市（州）税收返还和转移支付分地区预算（草案）--社保处" xfId="1187"/>
    <cellStyle name="好_2-45_四川省2017年省对市（州）税收返还和转移支付分地区预算（草案）--社保处" xfId="1188"/>
    <cellStyle name="好_2-50_四川省2017年省对市（州）税收返还和转移支付分地区预算（草案）--社保处" xfId="1189"/>
    <cellStyle name="差_10 2017年省对市（州）税收返还和转移支付预算分地区情况表（寺观教堂维修补助资金）(1)" xfId="1190"/>
    <cellStyle name="差_10 2017年省对市（州）税收返还和转移支付预算分地区情况表（寺观教堂维修补助资金）(1) 2" xfId="1191"/>
    <cellStyle name="差_10 2017年省对市（州）税收返还和转移支付预算分地区情况表（寺观教堂维修补助资金）(1)_四川省2018年财政预算执行情况(样表，稿二）" xfId="1192"/>
    <cellStyle name="差_10-扶持民族地区教育发展" xfId="1193"/>
    <cellStyle name="计算 2 2 2 5" xfId="1194"/>
    <cellStyle name="差_10-扶持民族地区教育发展 2" xfId="1195"/>
    <cellStyle name="差_10-扶持民族地区教育发展_四川省2019年财政预算（草案）（样表，稿二）" xfId="1196"/>
    <cellStyle name="差_促进扩大信贷增量 2 4" xfId="1197"/>
    <cellStyle name="差_11 2017年省对市（州）税收返还和转移支付预算分地区情况表（基层行政单位救灾专项资金）(1)" xfId="1198"/>
    <cellStyle name="差_11 2017年省对市（州）税收返还和转移支付预算分地区情况表（基层行政单位救灾专项资金）(1) 2" xfId="1199"/>
    <cellStyle name="千位分隔[0] 3" xfId="1200"/>
    <cellStyle name="差_1-12_四川省2018年财政预算执行情况(样表，稿二）" xfId="1201"/>
    <cellStyle name="差_11 2017年省对市（州）税收返还和转移支付预算分地区情况表（基层行政单位救灾专项资金）(1)_四川省2018年财政预算执行情况(样表，稿二）" xfId="1202"/>
    <cellStyle name="差_11 2017年省对市（州）税收返还和转移支付预算分地区情况表（基层行政单位救灾专项资金）(1)_四川省2019年财政预算（草案）（样表，稿二）" xfId="1203"/>
    <cellStyle name="常规 10 4 3 4" xfId="1204"/>
    <cellStyle name="好_7 2017年省对市（州）税收返还和转移支付预算分地区情况表（省级旅游发展资金）(1) 2" xfId="1205"/>
    <cellStyle name="差_1-12" xfId="1206"/>
    <cellStyle name="差_1-12_四川省2017年省对市（州）税收返还和转移支付分地区预算（草案）--社保处" xfId="1207"/>
    <cellStyle name="好_27 妇女儿童事业发展专项资金" xfId="1208"/>
    <cellStyle name="差_12 2017年省对市（州）税收返还和转移支付预算分地区情况表（民族地区春节慰问经费）(1)_四川省2019年财政预算（草案）（样表，稿二）" xfId="1209"/>
    <cellStyle name="差_Sheet25 2" xfId="1210"/>
    <cellStyle name="差_国家级非物质文化遗产保护专项资金" xfId="1211"/>
    <cellStyle name="好_2-55 2" xfId="1212"/>
    <cellStyle name="好_2-60 2" xfId="1213"/>
    <cellStyle name="差_123" xfId="1214"/>
    <cellStyle name="差_国家级非物质文化遗产保护专项资金_四川省2018年财政预算执行情况(样表，稿二）" xfId="1215"/>
    <cellStyle name="输出 2 7" xfId="1216"/>
    <cellStyle name="差_123_四川省2018年财政预算执行情况(样表，稿二）" xfId="1217"/>
    <cellStyle name="差_Sheet32 2" xfId="1218"/>
    <cellStyle name="差_Sheet27 2" xfId="1219"/>
    <cellStyle name="好_2-62 2" xfId="1220"/>
    <cellStyle name="常规 6 2_2017年省对市(州)税收返还和转移支付预算" xfId="1221"/>
    <cellStyle name="差_13 2017年省对市（州）税收返还和转移支付预算分地区情况表（审计能力提升专项经费）(1)" xfId="1222"/>
    <cellStyle name="常规 25 2 2 2" xfId="1223"/>
    <cellStyle name="输出 2 3 5" xfId="1224"/>
    <cellStyle name="常规 2 2 3" xfId="1225"/>
    <cellStyle name="好_4-15" xfId="1226"/>
    <cellStyle name="好_4-20" xfId="1227"/>
    <cellStyle name="差_13 2017年省对市（州）税收返还和转移支付预算分地区情况表（审计能力提升专项经费）(1) 2" xfId="1228"/>
    <cellStyle name="好_28 基层干训机构建设补助专项资金 2" xfId="1229"/>
    <cellStyle name="注释 2 2 3 3" xfId="1230"/>
    <cellStyle name="好_汇总 3_2017年省对市(州)税收返还和转移支付预算 2" xfId="1231"/>
    <cellStyle name="差_13 2017年省对市（州）税收返还和转移支付预算分地区情况表（审计能力提升专项经费）(1)_四川省2018年财政预算执行情况(样表，稿二）" xfId="1232"/>
    <cellStyle name="差_14 2017年省对市（州）税收返还和转移支付预算分地区情况表（支持基层政权建设补助资金）(1)" xfId="1233"/>
    <cellStyle name="适中 2 2 2" xfId="1234"/>
    <cellStyle name="差_14 2017年省对市（州）税收返还和转移支付预算分地区情况表（支持基层政权建设补助资金）(1)_四川省2018年财政预算执行情况(样表，稿二）" xfId="1235"/>
    <cellStyle name="差_14 2017年省对市（州）税收返还和转移支付预算分地区情况表（支持基层政权建设补助资金）(1)_四川省2019年财政预算（草案）（样表，稿二）" xfId="1236"/>
    <cellStyle name="好_4-11_四川省2019年财政预算（草案）（样表，稿二）" xfId="1237"/>
    <cellStyle name="差_15-省级防震减灾分情况 2" xfId="1238"/>
    <cellStyle name="好 2 2 3" xfId="1239"/>
    <cellStyle name="差_Sheet2 2" xfId="1240"/>
    <cellStyle name="差_18 2017年省对市（州）税收返还和转移支付预算分地区情况表（全省法院系统业务经费）(1)" xfId="1241"/>
    <cellStyle name="常规 48 4" xfId="1242"/>
    <cellStyle name="差_2015直接融资汇总表 3" xfId="1243"/>
    <cellStyle name="常规_社保基金预算报人大建议表样 3" xfId="1244"/>
    <cellStyle name="差_18 2017年省对市（州）税收返还和转移支付预算分地区情况表（全省法院系统业务经费）(1) 2" xfId="1245"/>
    <cellStyle name="差_18 2017年省对市（州）税收返还和转移支付预算分地区情况表（全省法院系统业务经费）(1)_四川省2019年财政预算（草案）（样表，稿二）" xfId="1246"/>
    <cellStyle name="差_4-11_四川省2018年财政预算执行情况(样表，稿二）" xfId="1247"/>
    <cellStyle name="差_19 征兵经费 2" xfId="1248"/>
    <cellStyle name="差_19 征兵经费_四川省2018年财政预算执行情况(样表，稿二）" xfId="1249"/>
    <cellStyle name="常规 21 2 3 2 2" xfId="1250"/>
    <cellStyle name="差_Sheet26 2" xfId="1251"/>
    <cellStyle name="差_1-学前教育发展专项资金" xfId="1252"/>
    <cellStyle name="差_1-学前教育发展专项资金_四川省2019年财政预算（草案）（样表，稿二）" xfId="1253"/>
    <cellStyle name="差_5-中央财政统借统还外债项目资金_四川省2018年财政预算执行情况(样表，稿二）" xfId="1254"/>
    <cellStyle name="差_2" xfId="1255"/>
    <cellStyle name="差_2 2" xfId="1256"/>
    <cellStyle name="差_2 政法转移支付" xfId="1257"/>
    <cellStyle name="差_26 地方纪检监察机关办案补助专项资金 2" xfId="1258"/>
    <cellStyle name="差_2 政法转移支付_四川省2018年财政预算执行情况(样表，稿二）" xfId="1259"/>
    <cellStyle name="好_11 2017年省对市（州）税收返还和转移支付预算分地区情况表（基层行政单位救灾专项资金）(1) 2" xfId="1260"/>
    <cellStyle name="好_促进扩大信贷增量 2 2_2017年省对市(州)税收返还和转移支付预算 2" xfId="1261"/>
    <cellStyle name="差_2 政法转移支付_四川省2019年财政预算（草案）（样表，稿二）" xfId="1262"/>
    <cellStyle name="常规 12 3" xfId="1263"/>
    <cellStyle name="好_2016年四川省省级一般公共预算支出执行情况表" xfId="1264"/>
    <cellStyle name="差_2_四川省2019年财政预算（草案）（样表，稿二）" xfId="1265"/>
    <cellStyle name="常规 10 2 5" xfId="1266"/>
    <cellStyle name="差_20 国防动员专项经费" xfId="1267"/>
    <cellStyle name="好_10 2017年省对市（州）税收返还和转移支付预算分地区情况表（寺观教堂维修补助资金）(1) 2" xfId="1268"/>
    <cellStyle name="差_20 国防动员专项经费 2" xfId="1269"/>
    <cellStyle name="差_20 国防动员专项经费_四川省2018年财政预算执行情况(样表，稿二）" xfId="1270"/>
    <cellStyle name="好_Sheet16_四川省2019年财政预算（草案）（样表，稿二）" xfId="1271"/>
    <cellStyle name="差_2015财金互动汇总（加人行、补成都）" xfId="1272"/>
    <cellStyle name="差_2015财金互动汇总（加人行、补成都） 2" xfId="1273"/>
    <cellStyle name="常规 11 2 4" xfId="1274"/>
    <cellStyle name="常规_200704(第一稿）" xfId="1275"/>
    <cellStyle name="差_2015财金互动汇总（加人行、补成都） 2 2" xfId="1276"/>
    <cellStyle name="差_2015财金互动汇总（加人行、补成都） 2 3" xfId="1277"/>
    <cellStyle name="差_2015财金互动汇总（加人行、补成都） 2_2017年省对市(州)税收返还和转移支付预算" xfId="1278"/>
    <cellStyle name="差_省级科技计划项目专项资金" xfId="1279"/>
    <cellStyle name="常规 10 4" xfId="1280"/>
    <cellStyle name="差_2015财金互动汇总（加人行、补成都） 3" xfId="1281"/>
    <cellStyle name="差_2015财金互动汇总（加人行、补成都） 3_2017年省对市(州)税收返还和转移支付预算" xfId="1282"/>
    <cellStyle name="差_6_四川省2018年财政预算执行情况(样表，稿二）" xfId="1283"/>
    <cellStyle name="差_汇总_2 2_2017年省对市(州)税收返还和转移支付预算_四川省2018年财政预算执行情况(样表，稿二）" xfId="1284"/>
    <cellStyle name="差_2015财金互动汇总（加人行、补成都） 4" xfId="1285"/>
    <cellStyle name="常规 48 3" xfId="1286"/>
    <cellStyle name="差_2015直接融资汇总表 2" xfId="1287"/>
    <cellStyle name="差_26 地方纪检监察机关办案补助专项资金_四川省2018年财政预算执行情况(样表，稿二）" xfId="1288"/>
    <cellStyle name="常规 48 3 2" xfId="1289"/>
    <cellStyle name="差_2015直接融资汇总表 2 2" xfId="1290"/>
    <cellStyle name="差_博物馆纪念馆逐步免费开放补助资金_四川省2018年财政预算执行情况(样表，稿二）" xfId="1291"/>
    <cellStyle name="差_2015直接融资汇总表 2 3" xfId="1292"/>
    <cellStyle name="好_4-31_四川省2019年财政预算（草案）（样表，稿二）" xfId="1293"/>
    <cellStyle name="好_促进扩大信贷增量 2_四川省2018年财政预算执行情况(样表，稿二）" xfId="1294"/>
    <cellStyle name="差_2015直接融资汇总表 2_2017年省对市(州)税收返还和转移支付预算" xfId="1295"/>
    <cellStyle name="差_2015直接融资汇总表 4" xfId="1296"/>
    <cellStyle name="差_2015直接融资汇总表_2017年省对市(州)税收返还和转移支付预算" xfId="1297"/>
    <cellStyle name="差_汇总_2 2 3_四川省2019年财政预算（草案）（样表，稿二）" xfId="1298"/>
    <cellStyle name="差_省级文物保护专项资金_四川省2019年财政预算（草案）（样表，稿二）" xfId="1299"/>
    <cellStyle name="好_Sheet22_四川省2018年财政预算执行情况(样表，稿二）" xfId="1300"/>
    <cellStyle name="输入 2 3 3" xfId="1301"/>
    <cellStyle name="差_2016年四川省省级一般公共预算支出执行情况表_四川省2018年财政预算执行情况(样表，稿二）" xfId="1302"/>
    <cellStyle name="常规 30_2016年四川省省级一般公共预算支出执行情况表" xfId="1303"/>
    <cellStyle name="好_Sheet22_四川省2019年财政预算（草案）（样表，稿二）" xfId="1304"/>
    <cellStyle name="差_2-62 2" xfId="1305"/>
    <cellStyle name="差_2016年四川省省级一般公共预算支出执行情况表_四川省2019年财政预算（草案）（样表，稿二）" xfId="1306"/>
    <cellStyle name="差_汇总 3" xfId="1307"/>
    <cellStyle name="差_4-8_四川省2019年财政预算（草案）（样表，稿二）" xfId="1308"/>
    <cellStyle name="差_2017年省对市(州)税收返还和转移支付预算" xfId="1309"/>
    <cellStyle name="差_2017年省对市(州)税收返还和转移支付预算_四川省2018年财政预算执行情况(样表，稿二）" xfId="1310"/>
    <cellStyle name="差_2017年省对市(州)税收返还和转移支付预算_四川省2019年财政预算（草案）（样表，稿二）" xfId="1311"/>
    <cellStyle name="差_2017年省对市（州）税收返还和转移支付预算分地区情况表（华侨事务补助）(1)" xfId="1312"/>
    <cellStyle name="好 3" xfId="1313"/>
    <cellStyle name="差_28 基层干训机构建设补助专项资金_四川省2019年财政预算（草案）（样表，稿二）" xfId="1314"/>
    <cellStyle name="差_21 禁毒补助经费_四川省2018年财政预算执行情况(样表，稿二）" xfId="1315"/>
    <cellStyle name="输出 2 3 2 2" xfId="1316"/>
    <cellStyle name="差_21 禁毒补助经费_四川省2019年财政预算（草案）（样表，稿二）" xfId="1317"/>
    <cellStyle name="好_4-12 2" xfId="1318"/>
    <cellStyle name="常规 17 3" xfId="1319"/>
    <cellStyle name="常规 22 3" xfId="1320"/>
    <cellStyle name="差_22 2017年省对市（州）税收返还和转移支付预算分地区情况表（交警业务经费）(1) 2" xfId="1321"/>
    <cellStyle name="常规 2 3 3" xfId="1322"/>
    <cellStyle name="差_22 2017年省对市（州）税收返还和转移支付预算分地区情况表（交警业务经费）(1)_四川省2018年财政预算执行情况(样表，稿二）" xfId="1323"/>
    <cellStyle name="差_22 2017年省对市（州）税收返还和转移支付预算分地区情况表（交警业务经费）(1)_四川省2019年财政预算（草案）（样表，稿二）" xfId="1324"/>
    <cellStyle name="好_9 2017年省对市（州）税收返还和转移支付预算分地区情况表（全省工商行政管理专项经费）(1)_四川省2018年财政预算执行情况(样表，稿二）" xfId="1325"/>
    <cellStyle name="差_23 铁路护路专项经费" xfId="1326"/>
    <cellStyle name="常规 9" xfId="1327"/>
    <cellStyle name="差_23 铁路护路专项经费_四川省2019年财政预算（草案）（样表，稿二）" xfId="1328"/>
    <cellStyle name="差_24 维稳经费 2" xfId="1329"/>
    <cellStyle name="常规 36 3" xfId="1330"/>
    <cellStyle name="差_Sheet22_四川省2017年省对市（州）税收返还和转移支付分地区预算（草案）--社保处" xfId="1331"/>
    <cellStyle name="差_24 维稳经费_四川省2019年财政预算（草案）（样表，稿二）" xfId="1332"/>
    <cellStyle name="好_2-52_四川省2017年省对市（州）税收返还和转移支付分地区预算（草案）--社保处" xfId="1333"/>
    <cellStyle name="样式 1 2" xfId="1334"/>
    <cellStyle name="警告文本 2 4" xfId="1335"/>
    <cellStyle name="差_2-50" xfId="1336"/>
    <cellStyle name="差_2-45" xfId="1337"/>
    <cellStyle name="汇总 2 4 3" xfId="1338"/>
    <cellStyle name="差_2-50 2" xfId="1339"/>
    <cellStyle name="差_2-45 2" xfId="1340"/>
    <cellStyle name="差_2-46 2" xfId="1341"/>
    <cellStyle name="差_2-46_四川省2017年省对市（州）税收返还和转移支付分地区预算（草案）--社保处" xfId="1342"/>
    <cellStyle name="差_25 消防部队大型装备建设补助经费 2" xfId="1343"/>
    <cellStyle name="差_2-52" xfId="1344"/>
    <cellStyle name="常规 10 2 2 2" xfId="1345"/>
    <cellStyle name="差_2-52 2" xfId="1346"/>
    <cellStyle name="常规 10 2 2 2 2" xfId="1347"/>
    <cellStyle name="强调文字颜色 6 2 3 2" xfId="1348"/>
    <cellStyle name="差_2-60" xfId="1349"/>
    <cellStyle name="差_2-55" xfId="1350"/>
    <cellStyle name="好_Sheet15_四川省2018年财政预算执行情况(样表，稿二）" xfId="1351"/>
    <cellStyle name="好_Sheet20_四川省2018年财政预算执行情况(样表，稿二）" xfId="1352"/>
    <cellStyle name="差_2-60_四川省2018年财政预算执行情况(样表，稿二）" xfId="1353"/>
    <cellStyle name="差_2-55_四川省2018年财政预算执行情况(样表，稿二）" xfId="1354"/>
    <cellStyle name="差_2-58_四川省2018年财政预算执行情况(样表，稿二）" xfId="1355"/>
    <cellStyle name="差_2-58_四川省2019年财政预算（草案）（样表，稿二）" xfId="1356"/>
    <cellStyle name="差_2-59_四川省2018年财政预算执行情况(样表，稿二）" xfId="1357"/>
    <cellStyle name="输出 2 2 4 2" xfId="1358"/>
    <cellStyle name="差_2-59_四川省2019年财政预算（草案）（样表，稿二）" xfId="1359"/>
    <cellStyle name="差_26 地方纪检监察机关办案补助专项资金_四川省2019年财政预算（草案）（样表，稿二）" xfId="1360"/>
    <cellStyle name="差_2-62_四川省2019年财政预算（草案）（样表，稿二）" xfId="1361"/>
    <cellStyle name="常规 36" xfId="1362"/>
    <cellStyle name="常规 41" xfId="1363"/>
    <cellStyle name="差_2-65 2" xfId="1364"/>
    <cellStyle name="差_2-65_四川省2017年省对市（州）税收返还和转移支付分地区预算（草案）--社保处" xfId="1365"/>
    <cellStyle name="常规 17 4" xfId="1366"/>
    <cellStyle name="常规 22 4" xfId="1367"/>
    <cellStyle name="好_2 政法转移支付" xfId="1368"/>
    <cellStyle name="好_4-29" xfId="1369"/>
    <cellStyle name="差_2-65_四川省2018年财政预算执行情况(样表，稿二）" xfId="1370"/>
    <cellStyle name="好_1-12 2" xfId="1371"/>
    <cellStyle name="好_2-义务教育经费保障机制改革" xfId="1372"/>
    <cellStyle name="差_2-67 2" xfId="1373"/>
    <cellStyle name="好_1-12_四川省2017年省对市（州）税收返还和转移支付分地区预算（草案）--社保处" xfId="1374"/>
    <cellStyle name="差_2-67_四川省2017年省对市（州）税收返还和转移支付分地区预算（草案）--社保处" xfId="1375"/>
    <cellStyle name="常规 4 2_123" xfId="1376"/>
    <cellStyle name="差_28 基层干训机构建设补助专项资金" xfId="1377"/>
    <cellStyle name="好_文化产业发展专项资金" xfId="1378"/>
    <cellStyle name="差_5 2017年省对市（州）税收返还和转移支付预算分地区情况表（全国重点寺观教堂维修经费业生中央财政补助资金）(1)" xfId="1379"/>
    <cellStyle name="差_28 基层干训机构建设补助专项资金 2" xfId="1380"/>
    <cellStyle name="常规 25 3" xfId="1381"/>
    <cellStyle name="常规 30 3" xfId="1382"/>
    <cellStyle name="差_28 基层干训机构建设补助专项资金_四川省2018年财政预算执行情况(样表，稿二）" xfId="1383"/>
    <cellStyle name="差_2-财金互动" xfId="1384"/>
    <cellStyle name="差_汇总_1 2" xfId="1385"/>
    <cellStyle name="差_2-财金互动 2" xfId="1386"/>
    <cellStyle name="差_汇总_1 2 2" xfId="1387"/>
    <cellStyle name="好_123_四川省2019年财政预算（草案）（样表，稿二）" xfId="1388"/>
    <cellStyle name="差_2-义务教育经费保障机制改革_四川省2018年财政预算执行情况(样表，稿二）" xfId="1389"/>
    <cellStyle name="差_3 2017年省对市（州）税收返还和转移支付预算分地区情况表（到村任职）" xfId="1390"/>
    <cellStyle name="汇总 2 2 3 3" xfId="1391"/>
    <cellStyle name="差_3 2017年省对市（州）税收返还和转移支付预算分地区情况表（到村任职）_四川省2018年财政预算执行情况(样表，稿二）" xfId="1392"/>
    <cellStyle name="差_债券贴息计算器 2" xfId="1393"/>
    <cellStyle name="差_Sheet22 2" xfId="1394"/>
    <cellStyle name="好_2-52 2" xfId="1395"/>
    <cellStyle name="差_3-创业担保贷款贴息及奖补_四川省2018年财政预算执行情况(样表，稿二）" xfId="1396"/>
    <cellStyle name="差_3-义务教育均衡发展专项 2" xfId="1397"/>
    <cellStyle name="差_4" xfId="1398"/>
    <cellStyle name="差_4 2" xfId="1399"/>
    <cellStyle name="差_4_四川省2018年财政预算执行情况(样表，稿二）" xfId="1400"/>
    <cellStyle name="差_4-12 2" xfId="1401"/>
    <cellStyle name="常规 20_2015年全省及省级财政收支执行及2016年预算草案表（20160120）企业处修改" xfId="1402"/>
    <cellStyle name="差_4-14_四川省2018年财政预算执行情况(样表，稿二）" xfId="1403"/>
    <cellStyle name="好_2-65" xfId="1404"/>
    <cellStyle name="差_促进扩大信贷增量 3_四川省2018年财政预算执行情况(样表，稿二）" xfId="1405"/>
    <cellStyle name="差_促进扩大信贷增量 3_四川省2019年财政预算（草案）（样表，稿二）" xfId="1406"/>
    <cellStyle name="差_4-14_四川省2019年财政预算（草案）（样表，稿二）" xfId="1407"/>
    <cellStyle name="差_促进扩大信贷增量 4_四川省2019年财政预算（草案）（样表，稿二）" xfId="1408"/>
    <cellStyle name="好_27 妇女儿童事业发展专项资金 2" xfId="1409"/>
    <cellStyle name="差_4-20_四川省2019年财政预算（草案）（样表，稿二）" xfId="1410"/>
    <cellStyle name="差_4-15_四川省2019年财政预算（草案）（样表，稿二）" xfId="1411"/>
    <cellStyle name="差_4-21 2" xfId="1412"/>
    <cellStyle name="差_4-21_四川省2019年财政预算（草案）（样表，稿二）" xfId="1413"/>
    <cellStyle name="好_19 征兵经费 2" xfId="1414"/>
    <cellStyle name="好_4-22" xfId="1415"/>
    <cellStyle name="差_4-22_四川省2018年财政预算执行情况(样表，稿二）" xfId="1416"/>
    <cellStyle name="差_4-23_四川省2019年财政预算（草案）（样表，稿二）" xfId="1417"/>
    <cellStyle name="差_四川省2017年省对市（州）税收返还和转移支付分地区预算（草案）--行政政法处_四川省2019年财政预算（草案）（样表，稿二）" xfId="1418"/>
    <cellStyle name="差_汇总 3 2" xfId="1419"/>
    <cellStyle name="差_8 2017年省对市（州）税收返还和转移支付预算分地区情况表（民族事业发展资金）(1)_四川省2018年财政预算执行情况(样表，稿二）" xfId="1420"/>
    <cellStyle name="差_4-24_四川省2018年财政预算执行情况(样表，稿二）" xfId="1421"/>
    <cellStyle name="差_8 2017年省对市（州）税收返还和转移支付预算分地区情况表（民族事业发展资金）(1)_四川省2019年财政预算（草案）（样表，稿二）" xfId="1422"/>
    <cellStyle name="差_4-24_四川省2019年财政预算（草案）（样表，稿二）" xfId="1423"/>
    <cellStyle name="差_4-29_四川省2019年财政预算（草案）（样表，稿二）" xfId="1424"/>
    <cellStyle name="差_4-30_四川省2018年财政预算执行情况(样表，稿二）" xfId="1425"/>
    <cellStyle name="差_其他工程费用计费 2" xfId="1426"/>
    <cellStyle name="差_4-30_四川省2019年财政预算（草案）（样表，稿二）" xfId="1427"/>
    <cellStyle name="常规 4" xfId="1428"/>
    <cellStyle name="差_4-31 2" xfId="1429"/>
    <cellStyle name="差_4-5_四川省2018年财政预算执行情况(样表，稿二）" xfId="1430"/>
    <cellStyle name="差_4-5_四川省2019年财政预算（草案）（样表，稿二）" xfId="1431"/>
    <cellStyle name="差_4-8" xfId="1432"/>
    <cellStyle name="差_6-省级财政政府与社会资本合作项目综合补助资金 2" xfId="1433"/>
    <cellStyle name="差_4-8 2" xfId="1434"/>
    <cellStyle name="差_汇总_四川省2017年省对市（州）税收返还和转移支付分地区预算（草案）--社保处" xfId="1435"/>
    <cellStyle name="差_4-8_四川省2018年财政预算执行情况(样表，稿二）" xfId="1436"/>
    <cellStyle name="差_4-9" xfId="1437"/>
    <cellStyle name="好_28 基层干训机构建设补助专项资金_四川省2019年财政预算（草案）（样表，稿二）" xfId="1438"/>
    <cellStyle name="差_4-9 2" xfId="1439"/>
    <cellStyle name="差_4-9_四川省2019年财政预算（草案）（样表，稿二）" xfId="1440"/>
    <cellStyle name="差_4-农村义教“营养改善计划”" xfId="1441"/>
    <cellStyle name="差_4-农村义教“营养改善计划” 2" xfId="1442"/>
    <cellStyle name="差_四川省2017年省对市（州）税收返还和转移支付分地区预算（草案）--债务金融处_四川省2018年财政预算执行情况(样表，稿二）" xfId="1443"/>
    <cellStyle name="差_汇总_2 3_四川省2017年省对市（州）税收返还和转移支付分地区预算（草案）--社保处" xfId="1444"/>
    <cellStyle name="好_文化产业发展专项资金_四川省2018年财政预算执行情况(样表，稿二）" xfId="1445"/>
    <cellStyle name="差_5 2017年省对市（州）税收返还和转移支付预算分地区情况表（全国重点寺观教堂维修经费业生中央财政补助资金）(1)_四川省2018年财政预算执行情况(样表，稿二）" xfId="1446"/>
    <cellStyle name="差_5-农村教师周转房建设_四川省2018年财政预算执行情况(样表，稿二）" xfId="1447"/>
    <cellStyle name="差_5-农村教师周转房建设_四川省2019年财政预算（草案）（样表，稿二）" xfId="1448"/>
    <cellStyle name="差_Sheet26_四川省2018年财政预算执行情况(样表，稿二）" xfId="1449"/>
    <cellStyle name="差_5-中央财政统借统还外债项目资金_四川省2019年财政预算（草案）（样表，稿二）" xfId="1450"/>
    <cellStyle name="差_促进扩大信贷增量_四川省2018年财政预算执行情况(样表，稿二）" xfId="1451"/>
    <cellStyle name="常规 3" xfId="1452"/>
    <cellStyle name="差_6" xfId="1453"/>
    <cellStyle name="差_6-扶持民办教育专项" xfId="1454"/>
    <cellStyle name="差_Sheet18" xfId="1455"/>
    <cellStyle name="差_6-扶持民办教育专项 2" xfId="1456"/>
    <cellStyle name="差_6-省级财政政府与社会资本合作项目综合补助资金" xfId="1457"/>
    <cellStyle name="差_7 2017年省对市（州）税收返还和转移支付预算分地区情况表（省级旅游发展资金）(1)" xfId="1458"/>
    <cellStyle name="差_7 2017年省对市（州）税收返还和转移支付预算分地区情况表（省级旅游发展资金）(1) 2" xfId="1459"/>
    <cellStyle name="输入 2" xfId="1460"/>
    <cellStyle name="常规 2 8" xfId="1461"/>
    <cellStyle name="好_4 2" xfId="1462"/>
    <cellStyle name="差_7 2017年省对市（州）税收返还和转移支付预算分地区情况表（省级旅游发展资金）(1)_四川省2018年财政预算执行情况(样表，稿二）" xfId="1463"/>
    <cellStyle name="输出 2_四川省2017年省对市（州）税收返还和转移支付分地区预算（草案）--社保处" xfId="1464"/>
    <cellStyle name="差_7 2017年省对市（州）税收返还和转移支付预算分地区情况表（省级旅游发展资金）(1)_四川省2019年财政预算（草案）（样表，稿二）" xfId="1465"/>
    <cellStyle name="差_Sheet16_四川省2017年省对市（州）税收返还和转移支付分地区预算（草案）--社保处" xfId="1466"/>
    <cellStyle name="好_2-46_四川省2017年省对市（州）税收返还和转移支付分地区预算（草案）--社保处" xfId="1467"/>
    <cellStyle name="差_7-普惠金融政府和社会资本合作以奖代补资金 2" xfId="1468"/>
    <cellStyle name="差_7-中等职业教育发展专项经费" xfId="1469"/>
    <cellStyle name="差_7-中等职业教育发展专项经费_四川省2018年财政预算执行情况(样表，稿二）" xfId="1470"/>
    <cellStyle name="输入 2 2 3" xfId="1471"/>
    <cellStyle name="差_9 2017年省对市（州）税收返还和转移支付预算分地区情况表（全省工商行政管理专项经费）(1)" xfId="1472"/>
    <cellStyle name="输入 2 2 3 2" xfId="1473"/>
    <cellStyle name="差_9 2017年省对市（州）税收返还和转移支付预算分地区情况表（全省工商行政管理专项经费）(1) 2" xfId="1474"/>
    <cellStyle name="差_9 2017年省对市（州）税收返还和转移支付预算分地区情况表（全省工商行政管理专项经费）(1)_四川省2018年财政预算执行情况(样表，稿二）" xfId="1475"/>
    <cellStyle name="常规 2 4 2 2" xfId="1476"/>
    <cellStyle name="差_Sheet14" xfId="1477"/>
    <cellStyle name="差_Sheet14 2" xfId="1478"/>
    <cellStyle name="好_2-67_四川省2017年省对市（州）税收返还和转移支付分地区预算（草案）--社保处" xfId="1479"/>
    <cellStyle name="差_Sheet29_四川省2018年财政预算执行情况(样表，稿二）" xfId="1480"/>
    <cellStyle name="好_2-59_四川省2018年财政预算执行情况(样表，稿二）" xfId="1481"/>
    <cellStyle name="差_Sheet14_四川省2017年省对市（州）税收返还和转移支付分地区预算（草案）--社保处" xfId="1482"/>
    <cellStyle name="差_Sheet14_四川省2018年财政预算执行情况(样表，稿二）" xfId="1483"/>
    <cellStyle name="适中 2 2 3 2" xfId="1484"/>
    <cellStyle name="好_汇总_2017年省对市(州)税收返还和转移支付预算_四川省2019年财政预算（草案）（样表，稿二）" xfId="1485"/>
    <cellStyle name="差_Sheet20" xfId="1486"/>
    <cellStyle name="差_Sheet15" xfId="1487"/>
    <cellStyle name="好_2-45" xfId="1488"/>
    <cellStyle name="好_2-50" xfId="1489"/>
    <cellStyle name="差_Sheet20 2" xfId="1490"/>
    <cellStyle name="差_Sheet15 2" xfId="1491"/>
    <cellStyle name="好_2-45 2" xfId="1492"/>
    <cellStyle name="好_2-50 2" xfId="1493"/>
    <cellStyle name="差_Sheet20_四川省2018年财政预算执行情况(样表，稿二）" xfId="1494"/>
    <cellStyle name="差_Sheet15_四川省2018年财政预算执行情况(样表，稿二）" xfId="1495"/>
    <cellStyle name="常规 3 2 2" xfId="1496"/>
    <cellStyle name="好_2-45_四川省2018年财政预算执行情况(样表，稿二）" xfId="1497"/>
    <cellStyle name="好_2-50_四川省2018年财政预算执行情况(样表，稿二）" xfId="1498"/>
    <cellStyle name="常规 28 2 3" xfId="1499"/>
    <cellStyle name="差_Sheet16_四川省2018年财政预算执行情况(样表，稿二）" xfId="1500"/>
    <cellStyle name="好_2-46_四川省2018年财政预算执行情况(样表，稿二）" xfId="1501"/>
    <cellStyle name="差_Sheet18_四川省2019年财政预算（草案）（样表，稿二）" xfId="1502"/>
    <cellStyle name="常规 2" xfId="1503"/>
    <cellStyle name="差_Sheet19 2" xfId="1504"/>
    <cellStyle name="差_Sheet19_四川省2018年财政预算执行情况(样表，稿二）" xfId="1505"/>
    <cellStyle name="差_Sheet2" xfId="1506"/>
    <cellStyle name="差_Sheet2_四川省2018年财政预算执行情况(样表，稿二）" xfId="1507"/>
    <cellStyle name="差_Sheet2_四川省2019年财政预算（草案）（样表，稿二）" xfId="1508"/>
    <cellStyle name="差_Sheet22_四川省2019年财政预算（草案）（样表，稿二）" xfId="1509"/>
    <cellStyle name="好_2-52_四川省2019年财政预算（草案）（样表，稿二）" xfId="1510"/>
    <cellStyle name="好_省级科技计划项目专项资金" xfId="1511"/>
    <cellStyle name="差_Sheet25_四川省2018年财政预算执行情况(样表，稿二）" xfId="1512"/>
    <cellStyle name="常规 10 2 3 2" xfId="1513"/>
    <cellStyle name="好_2-55_四川省2018年财政预算执行情况(样表，稿二）" xfId="1514"/>
    <cellStyle name="好_2-60_四川省2018年财政预算执行情况(样表，稿二）" xfId="1515"/>
    <cellStyle name="差_Sheet26" xfId="1516"/>
    <cellStyle name="差_汇总_1 4" xfId="1517"/>
    <cellStyle name="差_Sheet26_四川省2019年财政预算（草案）（样表，稿二）" xfId="1518"/>
    <cellStyle name="差_Sheet32" xfId="1519"/>
    <cellStyle name="差_Sheet27" xfId="1520"/>
    <cellStyle name="好_2-62" xfId="1521"/>
    <cellStyle name="差_Sheet32_四川省2017年省对市（州）税收返还和转移支付分地区预算（草案）--社保处" xfId="1522"/>
    <cellStyle name="差_Sheet27_四川省2017年省对市（州）税收返还和转移支付分地区预算（草案）--社保处" xfId="1523"/>
    <cellStyle name="好_2-62_四川省2017年省对市（州）税收返还和转移支付分地区预算（草案）--社保处" xfId="1524"/>
    <cellStyle name="差_Sheet29 2" xfId="1525"/>
    <cellStyle name="好_2-59 2" xfId="1526"/>
    <cellStyle name="差_Sheet29_四川省2019年财政预算（草案）（样表，稿二）" xfId="1527"/>
    <cellStyle name="好_2-59_四川省2019年财政预算（草案）（样表，稿二）" xfId="1528"/>
    <cellStyle name="差_Sheet33" xfId="1529"/>
    <cellStyle name="好_2-58" xfId="1530"/>
    <cellStyle name="差_Sheet33 2" xfId="1531"/>
    <cellStyle name="好_2-58 2" xfId="1532"/>
    <cellStyle name="差_Sheet33_四川省2017年省对市（州）税收返还和转移支付分地区预算（草案）--社保处" xfId="1533"/>
    <cellStyle name="好_2-58_四川省2017年省对市（州）税收返还和转移支付分地区预算（草案）--社保处" xfId="1534"/>
    <cellStyle name="差_Sheet7" xfId="1535"/>
    <cellStyle name="常规 3 6" xfId="1536"/>
    <cellStyle name="差_Sheet7 2" xfId="1537"/>
    <cellStyle name="常规 3 6 2" xfId="1538"/>
    <cellStyle name="好_促进扩大信贷增量 2_2017年省对市(州)税收返还和转移支付预算" xfId="1539"/>
    <cellStyle name="差_Sheet7_四川省2019年财政预算（草案）（样表，稿二）" xfId="1540"/>
    <cellStyle name="汇总 2 2 2 2 2" xfId="1541"/>
    <cellStyle name="差_博物馆纪念馆逐步免费开放补助资金_四川省2019年财政预算（草案）（样表，稿二）" xfId="1542"/>
    <cellStyle name="常规 10 4 3" xfId="1543"/>
    <cellStyle name="差_财政预算草案相关表格（省级科编审一二三科分工）+-+副本" xfId="1544"/>
    <cellStyle name="差_少数民族文化事业发展专项资金 2" xfId="1545"/>
    <cellStyle name="差_促进扩大信贷增量" xfId="1546"/>
    <cellStyle name="差_促进扩大信贷增量 2 2" xfId="1547"/>
    <cellStyle name="差_促进扩大信贷增量 2 2_2017年省对市(州)税收返还和转移支付预算_四川省2018年财政预算执行情况(样表，稿二）" xfId="1548"/>
    <cellStyle name="差_促进扩大信贷增量_2017年省对市(州)税收返还和转移支付预算 2" xfId="1549"/>
    <cellStyle name="差_促进扩大信贷增量 2 2_四川省2018年财政预算执行情况(样表，稿二）" xfId="1550"/>
    <cellStyle name="注释 3" xfId="1551"/>
    <cellStyle name="差_促进扩大信贷增量 2 2_四川省2019年财政预算（草案）（样表，稿二）" xfId="1552"/>
    <cellStyle name="差_促进扩大信贷增量 2 3 2" xfId="1553"/>
    <cellStyle name="差_促进扩大信贷增量 2 3_四川省2019年财政预算（草案）（样表，稿二）" xfId="1554"/>
    <cellStyle name="差_促进扩大信贷增量 2_2017年省对市(州)税收返还和转移支付预算_四川省2018年财政预算执行情况(样表，稿二）" xfId="1555"/>
    <cellStyle name="常规 28" xfId="1556"/>
    <cellStyle name="常规 33" xfId="1557"/>
    <cellStyle name="差_促进扩大信贷增量 2_2017年省对市(州)税收返还和转移支付预算_四川省2019年财政预算（草案）（样表，稿二）" xfId="1558"/>
    <cellStyle name="差_汇总 2 4" xfId="1559"/>
    <cellStyle name="常规 47 2" xfId="1560"/>
    <cellStyle name="差_促进扩大信贷增量 2_四川省2018年财政预算执行情况(样表，稿二）" xfId="1561"/>
    <cellStyle name="差_促进扩大信贷增量 2_四川省2019年财政预算（草案）（样表，稿二）" xfId="1562"/>
    <cellStyle name="差_促进扩大信贷增量 3_2017年省对市(州)税收返还和转移支付预算_四川省2018年财政预算执行情况(样表，稿二）" xfId="1563"/>
    <cellStyle name="常规 4 3 2" xfId="1564"/>
    <cellStyle name="常规 5 4" xfId="1565"/>
    <cellStyle name="好_4-8" xfId="1566"/>
    <cellStyle name="差_促进扩大信贷增量 3_2017年省对市(州)税收返还和转移支付预算_四川省2019年财政预算（草案）（样表，稿二）" xfId="1567"/>
    <cellStyle name="输出 2 2 7" xfId="1568"/>
    <cellStyle name="差_促进扩大信贷增量 3_四川省2017年省对市（州）税收返还和转移支付分地区预算（草案）--社保处" xfId="1569"/>
    <cellStyle name="差_促进扩大信贷增量_2017年省对市(州)税收返还和转移支付预算" xfId="1570"/>
    <cellStyle name="差_促进扩大信贷增量_2017年省对市(州)税收返还和转移支付预算_四川省2018年财政预算执行情况(样表，稿二）" xfId="1571"/>
    <cellStyle name="常规 21 5" xfId="1572"/>
    <cellStyle name="常规 28 2 2 2" xfId="1573"/>
    <cellStyle name="计算 2 2 6" xfId="1574"/>
    <cellStyle name="常规 10 2 2_2017年省对市(州)税收返还和转移支付预算" xfId="1575"/>
    <cellStyle name="计算 2 2 2 4" xfId="1576"/>
    <cellStyle name="差_促进扩大信贷增量_2017年省对市(州)税收返还和转移支付预算_四川省2019年财政预算（草案）（样表，稿二）" xfId="1577"/>
    <cellStyle name="差_促进扩大信贷增量_四川省2017年省对市（州）税收返还和转移支付分地区预算（草案）--社保处" xfId="1578"/>
    <cellStyle name="差_促进扩大信贷增量_四川省2019年财政预算（草案）（样表，稿二）" xfId="1579"/>
    <cellStyle name="差_地方纪检监察机关办案补助专项资金" xfId="1580"/>
    <cellStyle name="差_地方纪检监察机关办案补助专项资金_四川省2017年省对市（州）税收返还和转移支付分地区预算（草案）--社保处" xfId="1581"/>
    <cellStyle name="差_公共文化服务体系建设" xfId="1582"/>
    <cellStyle name="好_6-扶持民办教育专项_四川省2019年财政预算（草案）（样表，稿二）" xfId="1583"/>
    <cellStyle name="差_公共文化服务体系建设 2" xfId="1584"/>
    <cellStyle name="差_国家文物保护专项资金 2" xfId="1585"/>
    <cellStyle name="差_国家文物保护专项资金_四川省2018年财政预算执行情况(样表，稿二）" xfId="1586"/>
    <cellStyle name="汇总 2 2_2017年省对市(州)税收返还和转移支付预算" xfId="1587"/>
    <cellStyle name="差_国家文物保护专项资金_四川省2019年财政预算（草案）（样表，稿二）" xfId="1588"/>
    <cellStyle name="差_汇总" xfId="1589"/>
    <cellStyle name="差_汇总 2 2" xfId="1590"/>
    <cellStyle name="差_汇总 2 2 2" xfId="1591"/>
    <cellStyle name="差_汇总 2 2_2017年省对市(州)税收返还和转移支付预算" xfId="1592"/>
    <cellStyle name="差_汇总 2 2_四川省2017年省对市（州）税收返还和转移支付分地区预算（草案）--社保处" xfId="1593"/>
    <cellStyle name="差_汇总 2 2_四川省2018年财政预算执行情况(样表，稿二）" xfId="1594"/>
    <cellStyle name="好_1-政策性保险财政补助资金" xfId="1595"/>
    <cellStyle name="差_汇总 2 3" xfId="1596"/>
    <cellStyle name="好_1-政策性保险财政补助资金_四川省2019年财政预算（草案）（样表，稿二）" xfId="1597"/>
    <cellStyle name="差_汇总 2 3_四川省2019年财政预算（草案）（样表，稿二）" xfId="1598"/>
    <cellStyle name="差_汇总 2_2017年省对市(州)税收返还和转移支付预算" xfId="1599"/>
    <cellStyle name="差_汇总 2_2017年省对市(州)税收返还和转移支付预算 2" xfId="1600"/>
    <cellStyle name="差_其他工程费用计费" xfId="1601"/>
    <cellStyle name="差_美术馆公共图书馆文化馆（站）免费开放专项资金_四川省2018年财政预算执行情况(样表，稿二）" xfId="1602"/>
    <cellStyle name="差_汇总 2_2017年省对市(州)税收返还和转移支付预算_四川省2019年财政预算（草案）（样表，稿二）" xfId="1603"/>
    <cellStyle name="差_汇总 2_四川省2017年省对市（州）税收返还和转移支付分地区预算（草案）--社保处" xfId="1604"/>
    <cellStyle name="好_促进扩大信贷增量 2 2_四川省2019年财政预算（草案）（样表，稿二）" xfId="1605"/>
    <cellStyle name="差_汇总 2_四川省2018年财政预算执行情况(样表，稿二）" xfId="1606"/>
    <cellStyle name="差_汇总 2_四川省2019年财政预算（草案）（样表，稿二）" xfId="1607"/>
    <cellStyle name="差_汇总 3_2017年省对市(州)税收返还和转移支付预算" xfId="1608"/>
    <cellStyle name="常规 3 2 2 3" xfId="1609"/>
    <cellStyle name="差_汇总 3_2017年省对市(州)税收返还和转移支付预算_四川省2018年财政预算执行情况(样表，稿二）" xfId="1610"/>
    <cellStyle name="差_汇总 3_四川省2017年省对市（州）税收返还和转移支付分地区预算（草案）--社保处" xfId="1611"/>
    <cellStyle name="差_省级文化发展专项资金" xfId="1612"/>
    <cellStyle name="千位分隔 2 2 2 3 2" xfId="1613"/>
    <cellStyle name="好_促进扩大信贷增量 2 3_四川省2019年财政预算（草案）（样表，稿二）" xfId="1614"/>
    <cellStyle name="差_汇总 3_四川省2018年财政预算执行情况(样表，稿二）" xfId="1615"/>
    <cellStyle name="差_汇总 4" xfId="1616"/>
    <cellStyle name="差_汇总 4 2" xfId="1617"/>
    <cellStyle name="差_汇总 4_四川省2018年财政预算执行情况(样表，稿二）" xfId="1618"/>
    <cellStyle name="差_汇总 5" xfId="1619"/>
    <cellStyle name="差_宣传文化事业发展专项资金 2" xfId="1620"/>
    <cellStyle name="差_汇总_1" xfId="1621"/>
    <cellStyle name="差_汇总_1 2 2_2017年省对市(州)税收返还和转移支付预算" xfId="1622"/>
    <cellStyle name="差_汇总_1 2 3" xfId="1623"/>
    <cellStyle name="好_24 维稳经费_四川省2018年财政预算执行情况(样表，稿二）" xfId="1624"/>
    <cellStyle name="好_6" xfId="1625"/>
    <cellStyle name="差_汇总_1 2 3 2" xfId="1626"/>
    <cellStyle name="千位分隔 4 3" xfId="1627"/>
    <cellStyle name="好_Sheet16_四川省2017年省对市（州）税收返还和转移支付分地区预算（草案）--社保处" xfId="1628"/>
    <cellStyle name="差_汇总_1 2 4" xfId="1629"/>
    <cellStyle name="差_汇总_1 3" xfId="1630"/>
    <cellStyle name="差_汇总_1 3 2" xfId="1631"/>
    <cellStyle name="差_汇总_1 3_2017年省对市(州)税收返还和转移支付预算" xfId="1632"/>
    <cellStyle name="差_汇总_2" xfId="1633"/>
    <cellStyle name="差_汇总_2 2" xfId="1634"/>
    <cellStyle name="差_汇总_2 2 2_2017年省对市(州)税收返还和转移支付预算" xfId="1635"/>
    <cellStyle name="差_汇总_2 4" xfId="1636"/>
    <cellStyle name="差_汇总_2 2 2_2017年省对市(州)税收返还和转移支付预算_四川省2018年财政预算执行情况(样表，稿二）" xfId="1637"/>
    <cellStyle name="常规 37 2 2" xfId="1638"/>
    <cellStyle name="好_1-学前教育发展专项资金_四川省2018年财政预算执行情况(样表，稿二）" xfId="1639"/>
    <cellStyle name="差_汇总_2 2 2_2017年省对市(州)税收返还和转移支付预算_四川省2019年财政预算（草案）（样表，稿二）" xfId="1640"/>
    <cellStyle name="差_汇总_2 2 2_四川省2017年省对市（州）税收返还和转移支付分地区预算（草案）--社保处" xfId="1641"/>
    <cellStyle name="差_汇总_2 2 2_四川省2019年财政预算（草案）（样表，稿二）" xfId="1642"/>
    <cellStyle name="差_汇总_2 2 3_四川省2018年财政预算执行情况(样表，稿二）" xfId="1643"/>
    <cellStyle name="差_汇总_2 2_2017年省对市(州)税收返还和转移支付预算_四川省2019年财政预算（草案）（样表，稿二）" xfId="1644"/>
    <cellStyle name="差_少数民族文化事业发展专项资金" xfId="1645"/>
    <cellStyle name="差_汇总_2 2_四川省2017年省对市（州）税收返还和转移支付分地区预算（草案）--社保处" xfId="1646"/>
    <cellStyle name="适中 2 4" xfId="1647"/>
    <cellStyle name="差_汇总_2 2_四川省2018年财政预算执行情况(样表，稿二）" xfId="1648"/>
    <cellStyle name="差_汇总_2 2_四川省2019年财政预算（草案）（样表，稿二）" xfId="1649"/>
    <cellStyle name="常规 21 2 4" xfId="1650"/>
    <cellStyle name="差_汇总_2 3 2" xfId="1651"/>
    <cellStyle name="好_省级体育专项资金 2" xfId="1652"/>
    <cellStyle name="差_汇总_2 3_2017年省对市(州)税收返还和转移支付预算" xfId="1653"/>
    <cellStyle name="差_汇总_2 3_2017年省对市(州)税收返还和转移支付预算 2" xfId="1654"/>
    <cellStyle name="差_汇总_2 3_2017年省对市(州)税收返还和转移支付预算_四川省2018年财政预算执行情况(样表，稿二）" xfId="1655"/>
    <cellStyle name="差_汇总_2 3_2017年省对市(州)税收返还和转移支付预算_四川省2019年财政预算（草案）（样表，稿二）" xfId="1656"/>
    <cellStyle name="常规 24 3" xfId="1657"/>
    <cellStyle name="差_汇总_2_四川省2017年省对市（州）税收返还和转移支付分地区预算（草案）--社保处" xfId="1658"/>
    <cellStyle name="差_汇总_2_四川省2018年财政预算执行情况(样表，稿二）" xfId="1659"/>
    <cellStyle name="强调文字颜色 1 2 2 3" xfId="1660"/>
    <cellStyle name="差_汇总_2_四川省2019年财政预算（草案）（样表，稿二）" xfId="1661"/>
    <cellStyle name="差_汇总_2017年省对市(州)税收返还和转移支付预算_四川省2018年财政预算执行情况(样表，稿二）" xfId="1662"/>
    <cellStyle name="差_汇总_四川省2018年财政预算执行情况(样表，稿二）" xfId="1663"/>
    <cellStyle name="差_汇总_四川省2019年财政预算（草案）（样表，稿二）" xfId="1664"/>
    <cellStyle name="差_科技口6-30-35" xfId="1665"/>
    <cellStyle name="差_科技口6-30-35 2" xfId="1666"/>
    <cellStyle name="差_科技口6-30-35_四川省2018年财政预算执行情况(样表，稿二）" xfId="1667"/>
    <cellStyle name="差_科技口6-30-35_四川省2019年财政预算（草案）（样表，稿二）" xfId="1668"/>
    <cellStyle name="差_美术馆公共图书馆文化馆（站）免费开放专项资金" xfId="1669"/>
    <cellStyle name="好_2-义务教育经费保障机制改革 2" xfId="1670"/>
    <cellStyle name="差_美术馆公共图书馆文化馆（站）免费开放专项资金_四川省2019年财政预算（草案）（样表，稿二）" xfId="1671"/>
    <cellStyle name="差_其他工程费用计费_四川省2018年财政预算执行情况(样表，稿二）" xfId="1672"/>
    <cellStyle name="常规 19_四川省2018年财政预算执行情况(样表，稿二）" xfId="1673"/>
    <cellStyle name="差_其他工程费用计费_四川省2019年财政预算（草案）（样表，稿二）" xfId="1674"/>
    <cellStyle name="常规 15 4" xfId="1675"/>
    <cellStyle name="常规 20 4" xfId="1676"/>
    <cellStyle name="差_少数民族文化事业发展专项资金_四川省2018年财政预算执行情况(样表，稿二）" xfId="1677"/>
    <cellStyle name="差_少数民族文化事业发展专项资金_四川省2019年财政预算（草案）（样表，稿二）" xfId="1678"/>
    <cellStyle name="常规 17 2 2" xfId="1679"/>
    <cellStyle name="常规 22 2 2" xfId="1680"/>
    <cellStyle name="好 2_四川省2017年省对市（州）税收返还和转移支付分地区预算（草案）--社保处" xfId="1681"/>
    <cellStyle name="好_11 2017年省对市（州）税收返还和转移支付预算分地区情况表（基层行政单位救灾专项资金）(1)_四川省2019年财政预算（草案）（样表，稿二）" xfId="1682"/>
    <cellStyle name="差_省级科技计划项目专项资金 2" xfId="1683"/>
    <cellStyle name="常规 10 4 2" xfId="1684"/>
    <cellStyle name="差_省级科技计划项目专项资金_四川省2018年财政预算执行情况(样表，稿二）" xfId="1685"/>
    <cellStyle name="常规 10 4_四川省2018年财政预算执行情况(样表，稿二）" xfId="1686"/>
    <cellStyle name="差_省级文化发展专项资金 2" xfId="1687"/>
    <cellStyle name="差_省级文化发展专项资金_四川省2019年财政预算（草案）（样表，稿二）" xfId="1688"/>
    <cellStyle name="常规 22 2 2 2" xfId="1689"/>
    <cellStyle name="差_省级文物保护专项资金 2" xfId="1690"/>
    <cellStyle name="差_省级文物保护专项资金_四川省2018年财政预算执行情况(样表，稿二）" xfId="1691"/>
    <cellStyle name="好_7-普惠金融政府和社会资本合作以奖代补资金_四川省2019年财政预算（草案）（样表，稿二）" xfId="1692"/>
    <cellStyle name="差_收入" xfId="1693"/>
    <cellStyle name="差_四川省2017年省对市（州）税收返还和转移支付分地区预算（草案）--教科文处" xfId="1694"/>
    <cellStyle name="差_四川省2017年省对市（州）税收返还和转移支付分地区预算（草案）--教科文处 2" xfId="1695"/>
    <cellStyle name="差_四川省2017年省对市（州）税收返还和转移支付分地区预算（草案）--教科文处_四川省2019年财政预算（草案）（样表，稿二）" xfId="1696"/>
    <cellStyle name="好_3-创业担保贷款贴息及奖补 2" xfId="1697"/>
    <cellStyle name="强调文字颜色 6 2 2 4" xfId="1698"/>
    <cellStyle name="差_四川省2017年省对市（州）税收返还和转移支付分地区预算（草案）--社保处" xfId="1699"/>
    <cellStyle name="差_四川省2017年省对市（州）税收返还和转移支付分地区预算（草案）--债务金融处" xfId="1700"/>
    <cellStyle name="差_四川省2017年省对市（州）税收返还和转移支付分地区预算（草案）--债务金融处 2" xfId="1701"/>
    <cellStyle name="差_四川省2017年省对市（州）税收返还和转移支付分地区预算（草案）--债务金融处_四川省2019年财政预算（草案）（样表，稿二）" xfId="1702"/>
    <cellStyle name="常规 48 2" xfId="1703"/>
    <cellStyle name="差_四川省2019年财政预算（草案）（样表，稿二）" xfId="1704"/>
    <cellStyle name="差_体育场馆免费低收费开放补助资金" xfId="1705"/>
    <cellStyle name="差_体育场馆免费低收费开放补助资金 2" xfId="1706"/>
    <cellStyle name="好_Sheet15_四川省2019年财政预算（草案）（样表，稿二）" xfId="1707"/>
    <cellStyle name="好_Sheet20_四川省2019年财政预算（草案）（样表，稿二）" xfId="1708"/>
    <cellStyle name="常规 3 2 3" xfId="1709"/>
    <cellStyle name="差_体育场馆免费低收费开放补助资金_四川省2018年财政预算执行情况(样表，稿二）" xfId="1710"/>
    <cellStyle name="差_体育场馆免费低收费开放补助资金_四川省2019年财政预算（草案）（样表，稿二）" xfId="1711"/>
    <cellStyle name="差_文化产业发展专项资金" xfId="1712"/>
    <cellStyle name="好_4-农村义教“营养改善计划”_四川省2018年财政预算执行情况(样表，稿二）" xfId="1713"/>
    <cellStyle name="差_文化产业发展专项资金 2" xfId="1714"/>
    <cellStyle name="常规 2 2 4" xfId="1715"/>
    <cellStyle name="好_4-21" xfId="1716"/>
    <cellStyle name="差_文化产业发展专项资金_四川省2019年财政预算（草案）（样表，稿二）" xfId="1717"/>
    <cellStyle name="差_宣传文化事业发展专项资金" xfId="1718"/>
    <cellStyle name="差_宣传文化事业发展专项资金_四川省2018年财政预算执行情况(样表，稿二）" xfId="1719"/>
    <cellStyle name="差_宣传文化事业发展专项资金_四川省2019年财政预算（草案）（样表，稿二）" xfId="1720"/>
    <cellStyle name="差_债券贴息计算器" xfId="1721"/>
    <cellStyle name="差_债券贴息计算器_四川省2017年省对市（州）税收返还和转移支付分地区预算（草案）--社保处" xfId="1722"/>
    <cellStyle name="差_债券贴息计算器_四川省2018年财政预算执行情况(样表，稿二）" xfId="1723"/>
    <cellStyle name="差_债券贴息计算器_四川省2019年财政预算（草案）（样表，稿二）" xfId="1724"/>
    <cellStyle name="好_四川省2017年省对市（州）税收返还和转移支付分地区预算（草案）--教科文处 2" xfId="1725"/>
    <cellStyle name="好_汇总 2 2" xfId="1726"/>
    <cellStyle name="差_支出" xfId="1727"/>
    <cellStyle name="常规 10 10" xfId="1728"/>
    <cellStyle name="常规 10 2 2 4" xfId="1729"/>
    <cellStyle name="常规 10 2 3" xfId="1730"/>
    <cellStyle name="常规 10 2 4" xfId="1731"/>
    <cellStyle name="好_2016年四川省省级一般公共预算支出执行情况表 2" xfId="1732"/>
    <cellStyle name="常规 10 2 5 2" xfId="1733"/>
    <cellStyle name="常规 10 2 5 3" xfId="1734"/>
    <cellStyle name="常规 10 2 6" xfId="1735"/>
    <cellStyle name="好_4-11 2" xfId="1736"/>
    <cellStyle name="常规 10 2_2017年省对市(州)税收返还和转移支付预算" xfId="1737"/>
    <cellStyle name="好_Sheet32" xfId="1738"/>
    <cellStyle name="好_Sheet27" xfId="1739"/>
    <cellStyle name="常规 10 3 2" xfId="1740"/>
    <cellStyle name="好_Sheet32 2" xfId="1741"/>
    <cellStyle name="好_Sheet27 2" xfId="1742"/>
    <cellStyle name="常规 10 3 2 2" xfId="1743"/>
    <cellStyle name="常规 10 3 3" xfId="1744"/>
    <cellStyle name="常规 28 2 2 3" xfId="1745"/>
    <cellStyle name="常规 10 3_123" xfId="1746"/>
    <cellStyle name="常规 10 4 2 2" xfId="1747"/>
    <cellStyle name="常规 10 4 3 2" xfId="1748"/>
    <cellStyle name="常规 10 4 3 2 2" xfId="1749"/>
    <cellStyle name="常规 10 4 3 3" xfId="1750"/>
    <cellStyle name="常规 10 4 3 3 2" xfId="1751"/>
    <cellStyle name="常规 10 4 3 3 2 2" xfId="1752"/>
    <cellStyle name="常规 10 4 3 3 2 2 2" xfId="1753"/>
    <cellStyle name="常规 10 4 3 3 2 3" xfId="1754"/>
    <cellStyle name="常规 28 2" xfId="1755"/>
    <cellStyle name="常规 33 2" xfId="1756"/>
    <cellStyle name="常规 10 4 3 4 2" xfId="1757"/>
    <cellStyle name="常规 10 4 3 6 2" xfId="1758"/>
    <cellStyle name="常规 10 4 3 7" xfId="1759"/>
    <cellStyle name="常规 10 4 3 7 2" xfId="1760"/>
    <cellStyle name="汇总 2" xfId="1761"/>
    <cellStyle name="常规 10 4 3 8" xfId="1762"/>
    <cellStyle name="汇总 2 2 2 2 3" xfId="1763"/>
    <cellStyle name="常规 10 4 4" xfId="1764"/>
    <cellStyle name="常规 10 5" xfId="1765"/>
    <cellStyle name="好_Sheet22_四川省2017年省对市（州）税收返还和转移支付分地区预算（草案）--社保处" xfId="1766"/>
    <cellStyle name="常规 10 5 2" xfId="1767"/>
    <cellStyle name="常规 10_123" xfId="1768"/>
    <cellStyle name="好_1 2017年省对市（州）税收返还和转移支付预算分地区情况表（华侨事务补助）(1) 2" xfId="1769"/>
    <cellStyle name="常规 11 2" xfId="1770"/>
    <cellStyle name="常规 11 2 2" xfId="1771"/>
    <cellStyle name="常规 11 2 2 2" xfId="1772"/>
    <cellStyle name="常规 11 2 3" xfId="1773"/>
    <cellStyle name="常规 11 2 3 2" xfId="1774"/>
    <cellStyle name="好_23 铁路护路专项经费_四川省2019年财政预算（草案）（样表，稿二）" xfId="1775"/>
    <cellStyle name="好_6_四川省2018年财政预算执行情况(样表，稿二）" xfId="1776"/>
    <cellStyle name="常规 12" xfId="1777"/>
    <cellStyle name="常规 12 2" xfId="1778"/>
    <cellStyle name="常规 12_123" xfId="1779"/>
    <cellStyle name="常规 13" xfId="1780"/>
    <cellStyle name="强调文字颜色 5 2 2 3" xfId="1781"/>
    <cellStyle name="常规 13_四川省2017年省对市（州）税收返还和转移支付分地区预算（草案）--社保处" xfId="1782"/>
    <cellStyle name="常规 14 2 2" xfId="1783"/>
    <cellStyle name="检查单元格 2 2 2 2" xfId="1784"/>
    <cellStyle name="常规 16 2" xfId="1785"/>
    <cellStyle name="常规 21 2" xfId="1786"/>
    <cellStyle name="常规 16 2 2" xfId="1787"/>
    <cellStyle name="常规 21 2 2" xfId="1788"/>
    <cellStyle name="检查单元格 2 2 3 2" xfId="1789"/>
    <cellStyle name="常规 17 2" xfId="1790"/>
    <cellStyle name="常规 22 2" xfId="1791"/>
    <cellStyle name="常规 17 2_2016年四川省省级一般公共预算支出执行情况表" xfId="1792"/>
    <cellStyle name="计算 2 3 5" xfId="1793"/>
    <cellStyle name="常规 17 4 2" xfId="1794"/>
    <cellStyle name="常规 22 4 2" xfId="1795"/>
    <cellStyle name="好_2 政法转移支付 2" xfId="1796"/>
    <cellStyle name="好_4-29 2" xfId="1797"/>
    <cellStyle name="常规 3 2 2 2" xfId="1798"/>
    <cellStyle name="常规 17 5" xfId="1799"/>
    <cellStyle name="常规 22 5" xfId="1800"/>
    <cellStyle name="常规 17_2016年四川省省级一般公共预算支出执行情况表" xfId="1801"/>
    <cellStyle name="好_Sheet14_四川省2019年财政预算（草案）（样表，稿二）" xfId="1802"/>
    <cellStyle name="检查单元格 2 2 4" xfId="1803"/>
    <cellStyle name="常规 18" xfId="1804"/>
    <cellStyle name="常规 23" xfId="1805"/>
    <cellStyle name="常规 18 2" xfId="1806"/>
    <cellStyle name="常规 23 2" xfId="1807"/>
    <cellStyle name="常规 18 2 2" xfId="1808"/>
    <cellStyle name="常规 18 3" xfId="1809"/>
    <cellStyle name="好_19 征兵经费" xfId="1810"/>
    <cellStyle name="常规 18_四川省2018年财政预算执行情况(样表，稿二）" xfId="1811"/>
    <cellStyle name="常规 19 2" xfId="1812"/>
    <cellStyle name="常规 24 2" xfId="1813"/>
    <cellStyle name="常规 19 2 2" xfId="1814"/>
    <cellStyle name="常规 24 2 2" xfId="1815"/>
    <cellStyle name="常规 2 2" xfId="1816"/>
    <cellStyle name="好_19 征兵经费_四川省2018年财政预算执行情况(样表，稿二）" xfId="1817"/>
    <cellStyle name="适中 2 2 2 2" xfId="1818"/>
    <cellStyle name="常规 2 2 10 2" xfId="1819"/>
    <cellStyle name="输出 2 3 4" xfId="1820"/>
    <cellStyle name="常规 2 2 2" xfId="1821"/>
    <cellStyle name="好_4-14" xfId="1822"/>
    <cellStyle name="常规 2 2 2 2" xfId="1823"/>
    <cellStyle name="好_4-14 2" xfId="1824"/>
    <cellStyle name="常规 2 2 2 3" xfId="1825"/>
    <cellStyle name="常规 2 2 2 3 2" xfId="1826"/>
    <cellStyle name="常规 2 2 2_2017年省对市(州)税收返还和转移支付预算" xfId="1827"/>
    <cellStyle name="好_Sheet29_四川省2017年省对市（州）税收返还和转移支付分地区预算（草案）--社保处" xfId="1828"/>
    <cellStyle name="常规 2 2 3 2" xfId="1829"/>
    <cellStyle name="好_4-15 2" xfId="1830"/>
    <cellStyle name="好_4-20 2" xfId="1831"/>
    <cellStyle name="常规 2 2 4 2" xfId="1832"/>
    <cellStyle name="好_4-21 2" xfId="1833"/>
    <cellStyle name="常规 2 3" xfId="1834"/>
    <cellStyle name="常规 2 3 2" xfId="1835"/>
    <cellStyle name="好_支出" xfId="1836"/>
    <cellStyle name="常规 2 3 2 2" xfId="1837"/>
    <cellStyle name="常规 2 3 2 2 2" xfId="1838"/>
    <cellStyle name="常规 2 3 2 3" xfId="1839"/>
    <cellStyle name="好_5-中央财政统借统还外债项目资金_四川省2018年财政预算执行情况(样表，稿二）" xfId="1840"/>
    <cellStyle name="常规 2 3 2 3 2" xfId="1841"/>
    <cellStyle name="常规 2 3 3 2" xfId="1842"/>
    <cellStyle name="常规 2 3 4" xfId="1843"/>
    <cellStyle name="常规 2 3 4 2" xfId="1844"/>
    <cellStyle name="常规 2 3 5" xfId="1845"/>
    <cellStyle name="常规 9_123" xfId="1846"/>
    <cellStyle name="常规 2 3 5 2" xfId="1847"/>
    <cellStyle name="常规 2 3 5 2 2" xfId="1848"/>
    <cellStyle name="好_14 2017年省对市（州）税收返还和转移支付预算分地区情况表（支持基层政权建设补助资金）(1)_四川省2019年财政预算（草案）（样表，稿二）" xfId="1849"/>
    <cellStyle name="好 2 2" xfId="1850"/>
    <cellStyle name="常规 2 3 5 3" xfId="1851"/>
    <cellStyle name="常规 2 3 6" xfId="1852"/>
    <cellStyle name="常规 2 3_2017年省对市(州)税收返还和转移支付预算" xfId="1853"/>
    <cellStyle name="常规 2 4" xfId="1854"/>
    <cellStyle name="警告文本 2 2_2017年省对市(州)税收返还和转移支付预算" xfId="1855"/>
    <cellStyle name="常规 2 4 2" xfId="1856"/>
    <cellStyle name="常规 2 4 2 2 2" xfId="1857"/>
    <cellStyle name="好_Sheet26_四川省2018年财政预算执行情况(样表，稿二）" xfId="1858"/>
    <cellStyle name="好_Sheet18_四川省2017年省对市（州）税收返还和转移支付分地区预算（草案）--社保处" xfId="1859"/>
    <cellStyle name="输出 2 2 2" xfId="1860"/>
    <cellStyle name="常规 2 4 2 3" xfId="1861"/>
    <cellStyle name="好_2 政法转移支付_四川省2018年财政预算执行情况(样表，稿二）" xfId="1862"/>
    <cellStyle name="好_4-29_四川省2018年财政预算执行情况(样表，稿二）" xfId="1863"/>
    <cellStyle name="常规 2 5" xfId="1864"/>
    <cellStyle name="好_4-农村义教“营养改善计划” 2" xfId="1865"/>
    <cellStyle name="常规 2 5 2" xfId="1866"/>
    <cellStyle name="好_4-12_四川省2019年财政预算（草案）（样表，稿二）" xfId="1867"/>
    <cellStyle name="汇总 2 7" xfId="1868"/>
    <cellStyle name="常规 3 3_2017年省对市(州)税收返还和转移支付预算" xfId="1869"/>
    <cellStyle name="常规 2 5 2 2" xfId="1870"/>
    <cellStyle name="常规 2 5_2017年省对市(州)税收返还和转移支付预算" xfId="1871"/>
    <cellStyle name="常规 5 2_2017年省对市(州)税收返还和转移支付预算" xfId="1872"/>
    <cellStyle name="常规 2 6" xfId="1873"/>
    <cellStyle name="好_8 2017年省对市（州）税收返还和转移支付预算分地区情况表（民族事业发展资金）(1)_四川省2018年财政预算执行情况(样表，稿二）" xfId="1874"/>
    <cellStyle name="常规 2 6 2" xfId="1875"/>
    <cellStyle name="常规 2 7" xfId="1876"/>
    <cellStyle name="常规 21 2 2 2" xfId="1877"/>
    <cellStyle name="常规 2_%84表2：2016-2018年省级部门三年滚动规划报表" xfId="1878"/>
    <cellStyle name="常规 20 2 3" xfId="1879"/>
    <cellStyle name="常规 20 2_2016年社保基金收支执行及2017年预算草案表" xfId="1880"/>
    <cellStyle name="常规 20 3 2" xfId="1881"/>
    <cellStyle name="好_7-普惠金融政府和社会资本合作以奖代补资金" xfId="1882"/>
    <cellStyle name="常规 21 2 3" xfId="1883"/>
    <cellStyle name="常规 21 2 3 2" xfId="1884"/>
    <cellStyle name="常规 3 7" xfId="1885"/>
    <cellStyle name="常规 21 2 3 3" xfId="1886"/>
    <cellStyle name="常规 3 8" xfId="1887"/>
    <cellStyle name="常规 21 3" xfId="1888"/>
    <cellStyle name="常规 21 3 2" xfId="1889"/>
    <cellStyle name="常规 21 4 2" xfId="1890"/>
    <cellStyle name="常规 22 2 3" xfId="1891"/>
    <cellStyle name="计算 2 2 5" xfId="1892"/>
    <cellStyle name="常规 22 3 2" xfId="1893"/>
    <cellStyle name="常规 25" xfId="1894"/>
    <cellStyle name="常规 30" xfId="1895"/>
    <cellStyle name="常规 25 2 2" xfId="1896"/>
    <cellStyle name="常规 30 2 2" xfId="1897"/>
    <cellStyle name="常规 25 2 3" xfId="1898"/>
    <cellStyle name="常规 25 2_2016年社保基金收支执行及2017年预算草案表" xfId="1899"/>
    <cellStyle name="常规 25 3 2" xfId="1900"/>
    <cellStyle name="好_汇总 2 2_2017年省对市(州)税收返还和转移支付预算_四川省2019年财政预算（草案）（样表，稿二）" xfId="1901"/>
    <cellStyle name="常规 26" xfId="1902"/>
    <cellStyle name="常规 31" xfId="1903"/>
    <cellStyle name="好_汇总 2_2017年省对市(州)税收返还和转移支付预算_四川省2019年财政预算（草案）（样表，稿二）" xfId="1904"/>
    <cellStyle name="常规 26_2016年社保基金收支执行及2017年预算草案表" xfId="1905"/>
    <cellStyle name="常规 31_2016年社保基金收支执行及2017年预算草案表" xfId="1906"/>
    <cellStyle name="好_9 2017年省对市（州）税收返还和转移支付预算分地区情况表（全省工商行政管理专项经费）(1)_四川省2019年财政预算（草案）（样表，稿二）" xfId="1907"/>
    <cellStyle name="常规 27 2" xfId="1908"/>
    <cellStyle name="常规 32 2" xfId="1909"/>
    <cellStyle name="常规 27 2 2" xfId="1910"/>
    <cellStyle name="好_4-24_四川省2018年财政预算执行情况(样表，稿二）" xfId="1911"/>
    <cellStyle name="常规 27 2_2016年四川省省级一般公共预算支出执行情况表" xfId="1912"/>
    <cellStyle name="常规 27 3" xfId="1913"/>
    <cellStyle name="常规 32 3" xfId="1914"/>
    <cellStyle name="常规 27_2016年四川省省级一般公共预算支出执行情况表" xfId="1915"/>
    <cellStyle name="好_Sheet19_四川省2019年财政预算（草案）（样表，稿二）" xfId="1916"/>
    <cellStyle name="常规 47 4 2 2 2" xfId="1917"/>
    <cellStyle name="常规 28 3" xfId="1918"/>
    <cellStyle name="常规 29" xfId="1919"/>
    <cellStyle name="常规 34" xfId="1920"/>
    <cellStyle name="好_2-67_四川省2018年财政预算执行情况(样表，稿二）" xfId="1921"/>
    <cellStyle name="常规 29 2" xfId="1922"/>
    <cellStyle name="常规 34 2" xfId="1923"/>
    <cellStyle name="好_促进扩大信贷增量_四川省2019年财政预算（草案）（样表，稿二）" xfId="1924"/>
    <cellStyle name="常规 3 5" xfId="1925"/>
    <cellStyle name="常规 3 2 2_2017年省对市(州)税收返还和转移支付预算" xfId="1926"/>
    <cellStyle name="常规 3 2 3 2" xfId="1927"/>
    <cellStyle name="好_3-创业担保贷款贴息及奖补" xfId="1928"/>
    <cellStyle name="常规 3 2 3 2 2" xfId="1929"/>
    <cellStyle name="好_促进扩大信贷增量 3_四川省2018年财政预算执行情况(样表，稿二）" xfId="1930"/>
    <cellStyle name="常规 3 2 4" xfId="1931"/>
    <cellStyle name="注释 2 3 5" xfId="1932"/>
    <cellStyle name="常规 3 2_2016年四川省省级一般公共预算支出执行情况表" xfId="1933"/>
    <cellStyle name="常规 3 3" xfId="1934"/>
    <cellStyle name="常规 3 3 2" xfId="1935"/>
    <cellStyle name="好_3 2017年省对市（州）税收返还和转移支付预算分地区情况表（到村任职）_四川省2019年财政预算（草案）（样表，稿二）" xfId="1936"/>
    <cellStyle name="常规 3 3 3" xfId="1937"/>
    <cellStyle name="常规 3 3 3 2" xfId="1938"/>
    <cellStyle name="常规 3 4" xfId="1939"/>
    <cellStyle name="常规 3 4 2" xfId="1940"/>
    <cellStyle name="常规 3 5 2" xfId="1941"/>
    <cellStyle name="常规 30 2_2016年四川省省级一般公共预算支出执行情况表" xfId="1942"/>
    <cellStyle name="常规 35 2" xfId="1943"/>
    <cellStyle name="常规 40 2" xfId="1944"/>
    <cellStyle name="常规 36 2" xfId="1945"/>
    <cellStyle name="常规 41 2" xfId="1946"/>
    <cellStyle name="常规 36 2 2" xfId="1947"/>
    <cellStyle name="常规 36 2 3" xfId="1948"/>
    <cellStyle name="好_22 2017年省对市（州）税收返还和转移支付预算分地区情况表（交警业务经费）(1) 2" xfId="1949"/>
    <cellStyle name="输入 2 3 5" xfId="1950"/>
    <cellStyle name="常规 6 2 2" xfId="1951"/>
    <cellStyle name="常规 36 2 3 2 2" xfId="1952"/>
    <cellStyle name="常规 6 2 2 3" xfId="1953"/>
    <cellStyle name="常规 36 2 3 3" xfId="1954"/>
    <cellStyle name="常规 6 2 3" xfId="1955"/>
    <cellStyle name="好_7 2017年省对市（州）税收返还和转移支付预算分地区情况表（省级旅游发展资金）(1)_四川省2019年财政预算（草案）（样表，稿二）" xfId="1956"/>
    <cellStyle name="常规 36 2 4" xfId="1957"/>
    <cellStyle name="常规 37" xfId="1958"/>
    <cellStyle name="常规 42" xfId="1959"/>
    <cellStyle name="常规 37 3" xfId="1960"/>
    <cellStyle name="好_8 2017年省对市（州）税收返还和转移支付预算分地区情况表（民族事业发展资金）(1) 2" xfId="1961"/>
    <cellStyle name="好_2015直接融资汇总表_2017年省对市(州)税收返还和转移支付预算" xfId="1962"/>
    <cellStyle name="常规 37 3 2" xfId="1963"/>
    <cellStyle name="常规 37 4" xfId="1964"/>
    <cellStyle name="常规 37 5" xfId="1965"/>
    <cellStyle name="常规 38" xfId="1966"/>
    <cellStyle name="常规 43" xfId="1967"/>
    <cellStyle name="常规 38 2" xfId="1968"/>
    <cellStyle name="常规 39 2" xfId="1969"/>
    <cellStyle name="常规 39 2 2" xfId="1970"/>
    <cellStyle name="好_2015财金互动汇总（加人行、补成都） 2_2017年省对市(州)税收返还和转移支付预算" xfId="1971"/>
    <cellStyle name="常规 39 3" xfId="1972"/>
    <cellStyle name="常规 39 4" xfId="1973"/>
    <cellStyle name="常规 39 5" xfId="1974"/>
    <cellStyle name="常规 39 6" xfId="1975"/>
    <cellStyle name="常规 4 2" xfId="1976"/>
    <cellStyle name="好_地方纪检监察机关办案补助专项资金_四川省2018年财政预算执行情况(样表，稿二）" xfId="1977"/>
    <cellStyle name="常规 4 2 2" xfId="1978"/>
    <cellStyle name="常规 4 4" xfId="1979"/>
    <cellStyle name="常规 4 2 2 2" xfId="1980"/>
    <cellStyle name="常规 6 4" xfId="1981"/>
    <cellStyle name="常规 4 2 3" xfId="1982"/>
    <cellStyle name="常规 4 5" xfId="1983"/>
    <cellStyle name="常规 4 3" xfId="1984"/>
    <cellStyle name="常规 4_123" xfId="1985"/>
    <cellStyle name="常规 40 2 2" xfId="1986"/>
    <cellStyle name="好_2016年四川省省级一般公共预算支出执行情况表_四川省2019年财政预算（草案）（样表，稿二）" xfId="1987"/>
    <cellStyle name="常规 45" xfId="1988"/>
    <cellStyle name="常规 46" xfId="1989"/>
    <cellStyle name="常规 47" xfId="1990"/>
    <cellStyle name="常规 47 2 2" xfId="1991"/>
    <cellStyle name="常规 47 2 2 2" xfId="1992"/>
    <cellStyle name="常规 47 2 2 2 2" xfId="1993"/>
    <cellStyle name="常规 47 2 2 3" xfId="1994"/>
    <cellStyle name="常规 8 2" xfId="1995"/>
    <cellStyle name="常规 47 3" xfId="1996"/>
    <cellStyle name="好_Sheet26_四川省2017年省对市（州）税收返还和转移支付分地区预算（草案）--社保处" xfId="1997"/>
    <cellStyle name="常规 47 3 2" xfId="1998"/>
    <cellStyle name="常规 47 4" xfId="1999"/>
    <cellStyle name="输入 2 7" xfId="2000"/>
    <cellStyle name="常规 47 4 2" xfId="2001"/>
    <cellStyle name="常规 47 4 3" xfId="2002"/>
    <cellStyle name="常规 6 3_123" xfId="2003"/>
    <cellStyle name="常规 47 5" xfId="2004"/>
    <cellStyle name="常规 48" xfId="2005"/>
    <cellStyle name="常规 48 2 2" xfId="2006"/>
    <cellStyle name="常规 48 2 3" xfId="2007"/>
    <cellStyle name="常规 5" xfId="2008"/>
    <cellStyle name="常规 5 2" xfId="2009"/>
    <cellStyle name="常规 5 2 2" xfId="2010"/>
    <cellStyle name="常规 5 2 2 2" xfId="2011"/>
    <cellStyle name="常规 5 2 3" xfId="2012"/>
    <cellStyle name="常规 5 2 3 2" xfId="2013"/>
    <cellStyle name="常规 5 2 4" xfId="2014"/>
    <cellStyle name="常规 5 3" xfId="2015"/>
    <cellStyle name="常规 5 4 2" xfId="2016"/>
    <cellStyle name="好_4-8 2" xfId="2017"/>
    <cellStyle name="常规 5 5" xfId="2018"/>
    <cellStyle name="常规 7 2_2017年省对市(州)税收返还和转移支付预算" xfId="2019"/>
    <cellStyle name="好_4-9" xfId="2020"/>
    <cellStyle name="好_国家文物保护专项资金_四川省2019年财政预算（草案）（样表，稿二）" xfId="2021"/>
    <cellStyle name="常规 6" xfId="2022"/>
    <cellStyle name="好_22 2017年省对市（州）税收返还和转移支付预算分地区情况表（交警业务经费）(1)" xfId="2023"/>
    <cellStyle name="常规 6 2" xfId="2024"/>
    <cellStyle name="常规 6 2 2_2017年省对市(州)税收返还和转移支付预算" xfId="2025"/>
    <cellStyle name="常规 6 2 4" xfId="2026"/>
    <cellStyle name="常规 6 3" xfId="2027"/>
    <cellStyle name="常规 6 3 2" xfId="2028"/>
    <cellStyle name="常规 6 3 2 2" xfId="2029"/>
    <cellStyle name="常规 6 3 3" xfId="2030"/>
    <cellStyle name="常规 6 7" xfId="2031"/>
    <cellStyle name="常规 6 8" xfId="2032"/>
    <cellStyle name="常规 6_123" xfId="2033"/>
    <cellStyle name="常规 7" xfId="2034"/>
    <cellStyle name="常规 7 2" xfId="2035"/>
    <cellStyle name="常规 7 2 2" xfId="2036"/>
    <cellStyle name="常规 7_2014年年终预算结余指标汇总分析表（定稿）" xfId="2037"/>
    <cellStyle name="常规 8" xfId="2038"/>
    <cellStyle name="常规 8 2 2" xfId="2039"/>
    <cellStyle name="常规 8 3" xfId="2040"/>
    <cellStyle name="常规 8 4" xfId="2041"/>
    <cellStyle name="常规 9 2_123" xfId="2042"/>
    <cellStyle name="常规 8_四川省2018年财政预算执行情况(样表，稿二）" xfId="2043"/>
    <cellStyle name="常规 9 2 2" xfId="2044"/>
    <cellStyle name="常规 9 2 2 2" xfId="2045"/>
    <cellStyle name="好_省级体育专项资金" xfId="2046"/>
    <cellStyle name="常规 9 2 3" xfId="2047"/>
    <cellStyle name="千位分隔 2 3 3 2" xfId="2048"/>
    <cellStyle name="好_2-义务教育经费保障机制改革_四川省2019年财政预算（草案）（样表，稿二）" xfId="2049"/>
    <cellStyle name="常规 9 3" xfId="2050"/>
    <cellStyle name="常规 9 3 2" xfId="2051"/>
    <cellStyle name="常规 9 4" xfId="2052"/>
    <cellStyle name="好 2" xfId="2053"/>
    <cellStyle name="计算 2_四川省2017年省对市（州）税收返还和转移支付分地区预算（草案）--社保处" xfId="2054"/>
    <cellStyle name="好 2 2 2" xfId="2055"/>
    <cellStyle name="好_5-农村教师周转房建设" xfId="2056"/>
    <cellStyle name="好 2 2 2 2" xfId="2057"/>
    <cellStyle name="好_5-农村教师周转房建设 2" xfId="2058"/>
    <cellStyle name="好 2 2 3 2" xfId="2059"/>
    <cellStyle name="好 2 2 4" xfId="2060"/>
    <cellStyle name="好_%84表2：2016-2018年省级部门三年滚动规划报表_支出" xfId="2061"/>
    <cellStyle name="好_“三区”文化人才专项资金" xfId="2062"/>
    <cellStyle name="好_“三区”文化人才专项资金 2" xfId="2063"/>
    <cellStyle name="好_博物馆纪念馆逐步免费开放补助资金 2" xfId="2064"/>
    <cellStyle name="好_1 2017年省对市（州）税收返还和转移支付预算分地区情况表（华侨事务补助）(1)" xfId="2065"/>
    <cellStyle name="好_6 2" xfId="2066"/>
    <cellStyle name="好_10 2017年省对市（州）税收返还和转移支付预算分地区情况表（寺观教堂维修补助资金）(1)" xfId="2067"/>
    <cellStyle name="好_10 2017年省对市（州）税收返还和转移支付预算分地区情况表（寺观教堂维修补助资金）(1)_四川省2018年财政预算执行情况(样表，稿二）" xfId="2068"/>
    <cellStyle name="好_10 2017年省对市（州）税收返还和转移支付预算分地区情况表（寺观教堂维修补助资金）(1)_四川省2019年财政预算（草案）（样表，稿二）" xfId="2069"/>
    <cellStyle name="好_10-扶持民族地区教育发展" xfId="2070"/>
    <cellStyle name="好_2 2" xfId="2071"/>
    <cellStyle name="好_10-扶持民族地区教育发展 2" xfId="2072"/>
    <cellStyle name="好_11 2017年省对市（州）税收返还和转移支付预算分地区情况表（基层行政单位救灾专项资金）(1)_四川省2018年财政预算执行情况(样表，稿二）" xfId="2073"/>
    <cellStyle name="好_12 2017年省对市（州）税收返还和转移支付预算分地区情况表（民族地区春节慰问经费）(1) 2" xfId="2074"/>
    <cellStyle name="好_12 2017年省对市（州）税收返还和转移支付预算分地区情况表（民族地区春节慰问经费）(1)_四川省2019年财政预算（草案）（样表，稿二）" xfId="2075"/>
    <cellStyle name="好_123" xfId="2076"/>
    <cellStyle name="好_123_四川省2018年财政预算执行情况(样表，稿二）" xfId="2077"/>
    <cellStyle name="好_13 2017年省对市（州）税收返还和转移支付预算分地区情况表（审计能力提升专项经费）(1)" xfId="2078"/>
    <cellStyle name="好_14 2017年省对市（州）税收返还和转移支付预算分地区情况表（支持基层政权建设补助资金）(1)" xfId="2079"/>
    <cellStyle name="好_省级文物保护专项资金_四川省2018年财政预算执行情况(样表，稿二）" xfId="2080"/>
    <cellStyle name="好_15-省级防震减灾分情况" xfId="2081"/>
    <cellStyle name="好_15-省级防震减灾分情况 2" xfId="2082"/>
    <cellStyle name="好_15-省级防震减灾分情况_四川省2018年财政预算执行情况(样表，稿二）" xfId="2083"/>
    <cellStyle name="好_18 2017年省对市（州）税收返还和转移支付预算分地区情况表（全省法院系统业务经费）(1)" xfId="2084"/>
    <cellStyle name="好_2-财金互动_四川省2018年财政预算执行情况(样表，稿二）" xfId="2085"/>
    <cellStyle name="好_18 2017年省对市（州）税收返还和转移支付预算分地区情况表（全省法院系统业务经费）(1) 2" xfId="2086"/>
    <cellStyle name="好_18 2017年省对市（州）税收返还和转移支付预算分地区情况表（全省法院系统业务经费）(1)_四川省2019年财政预算（草案）（样表，稿二）" xfId="2087"/>
    <cellStyle name="好_19 征兵经费_四川省2019年财政预算（草案）（样表，稿二）" xfId="2088"/>
    <cellStyle name="好_Sheet14 2" xfId="2089"/>
    <cellStyle name="好_1-学前教育发展专项资金_四川省2019年财政预算（草案）（样表，稿二）" xfId="2090"/>
    <cellStyle name="好_2 政法转移支付_四川省2019年财政预算（草案）（样表，稿二）" xfId="2091"/>
    <cellStyle name="好_4-29_四川省2019年财政预算（草案）（样表，稿二）" xfId="2092"/>
    <cellStyle name="好_2_四川省2018年财政预算执行情况(样表，稿二）" xfId="2093"/>
    <cellStyle name="好_2_四川省2019年财政预算（草案）（样表，稿二）" xfId="2094"/>
    <cellStyle name="好_20 国防动员专项经费_四川省2019年财政预算（草案）（样表，稿二）" xfId="2095"/>
    <cellStyle name="好_2015财金互动汇总（加人行、补成都）" xfId="2096"/>
    <cellStyle name="计算 3" xfId="2097"/>
    <cellStyle name="好_2015财金互动汇总（加人行、补成都） 2" xfId="2098"/>
    <cellStyle name="计算 3 2" xfId="2099"/>
    <cellStyle name="好_2015财金互动汇总（加人行、补成都） 2 2" xfId="2100"/>
    <cellStyle name="好_2015财金互动汇总（加人行、补成都） 2 2_2017年省对市(州)税收返还和转移支付预算" xfId="2101"/>
    <cellStyle name="好_2015财金互动汇总（加人行、补成都） 2 3" xfId="2102"/>
    <cellStyle name="好_2017年省对市(州)税收返还和转移支付预算 2" xfId="2103"/>
    <cellStyle name="好_2015财金互动汇总（加人行、补成都） 3" xfId="2104"/>
    <cellStyle name="好_2015财金互动汇总（加人行、补成都） 3_2017年省对市(州)税收返还和转移支付预算" xfId="2105"/>
    <cellStyle name="好_2015财金互动汇总（加人行、补成都）_2017年省对市(州)税收返还和转移支付预算" xfId="2106"/>
    <cellStyle name="好_2015直接融资汇总表 2_2017年省对市(州)税收返还和转移支付预算" xfId="2107"/>
    <cellStyle name="好_2015直接融资汇总表 4" xfId="2108"/>
    <cellStyle name="好_4-23_四川省2019年财政预算（草案）（样表，稿二）" xfId="2109"/>
    <cellStyle name="好_2016年四川省省级一般公共预算支出执行情况表_四川省2018年财政预算执行情况(样表，稿二）" xfId="2110"/>
    <cellStyle name="好_2017年省对市(州)税收返还和转移支付预算_四川省2019年财政预算（草案）（样表，稿二）" xfId="2111"/>
    <cellStyle name="好_2017年省对市（州）税收返还和转移支付预算分地区情况表（华侨事务补助）(1)_四川省2017年省对市（州）税收返还和转移支付分地区预算（草案）--社保处" xfId="2112"/>
    <cellStyle name="好_2017年省对市（州）税收返还和转移支付预算分地区情况表（华侨事务补助）(1)_四川省2018年财政预算执行情况(样表，稿二）" xfId="2113"/>
    <cellStyle name="好_2017年省对市（州）税收返还和转移支付预算分地区情况表（华侨事务补助）(1)_四川省2019年财政预算（草案）（样表，稿二）" xfId="2114"/>
    <cellStyle name="警告文本 2 3 2" xfId="2115"/>
    <cellStyle name="汇总 2 3 3" xfId="2116"/>
    <cellStyle name="好_21 禁毒补助经费 2" xfId="2117"/>
    <cellStyle name="好_21 禁毒补助经费_四川省2019年财政预算（草案）（样表，稿二）" xfId="2118"/>
    <cellStyle name="好_22 2017年省对市（州）税收返还和转移支付预算分地区情况表（交警业务经费）(1)_四川省2019年财政预算（草案）（样表，稿二）" xfId="2119"/>
    <cellStyle name="好_23 铁路护路专项经费" xfId="2120"/>
    <cellStyle name="好_23 铁路护路专项经费 2" xfId="2121"/>
    <cellStyle name="好_23 铁路护路专项经费_四川省2018年财政预算执行情况(样表，稿二）" xfId="2122"/>
    <cellStyle name="好_24 维稳经费" xfId="2123"/>
    <cellStyle name="好_收入" xfId="2124"/>
    <cellStyle name="好_24 维稳经费 2" xfId="2125"/>
    <cellStyle name="好_宣传文化事业发展专项资金 2" xfId="2126"/>
    <cellStyle name="好_国家级非物质文化遗产保护专项资金" xfId="2127"/>
    <cellStyle name="好_25 消防部队大型装备建设补助经费 2" xfId="2128"/>
    <cellStyle name="好_宣传文化事业发展专项资金_四川省2018年财政预算执行情况(样表，稿二）" xfId="2129"/>
    <cellStyle name="好_25 消防部队大型装备建设补助经费_四川省2018年财政预算执行情况(样表，稿二）" xfId="2130"/>
    <cellStyle name="好_宣传文化事业发展专项资金_四川省2019年财政预算（草案）（样表，稿二）" xfId="2131"/>
    <cellStyle name="好_25 消防部队大型装备建设补助经费_四川省2019年财政预算（草案）（样表，稿二）" xfId="2132"/>
    <cellStyle name="好_26 地方纪检监察机关办案补助专项资金" xfId="2133"/>
    <cellStyle name="好_26 地方纪检监察机关办案补助专项资金 2" xfId="2134"/>
    <cellStyle name="好_26 地方纪检监察机关办案补助专项资金_四川省2018年财政预算执行情况(样表，稿二）" xfId="2135"/>
    <cellStyle name="好_2-65 2" xfId="2136"/>
    <cellStyle name="好_2-65_四川省2017年省对市（州）税收返还和转移支付分地区预算（草案）--社保处" xfId="2137"/>
    <cellStyle name="好_6-扶持民办教育专项_四川省2018年财政预算执行情况(样表，稿二）" xfId="2138"/>
    <cellStyle name="好_2-65_四川省2018年财政预算执行情况(样表，稿二）" xfId="2139"/>
    <cellStyle name="好_2-67" xfId="2140"/>
    <cellStyle name="好_27 妇女儿童事业发展专项资金_四川省2018年财政预算执行情况(样表，稿二）" xfId="2141"/>
    <cellStyle name="好_27 妇女儿童事业发展专项资金_四川省2019年财政预算（草案）（样表，稿二）" xfId="2142"/>
    <cellStyle name="好_28 基层干训机构建设补助专项资金" xfId="2143"/>
    <cellStyle name="好_2-财金互动" xfId="2144"/>
    <cellStyle name="好_2-义务教育经费保障机制改革_四川省2018年财政预算执行情况(样表，稿二）" xfId="2145"/>
    <cellStyle name="好_3 2017年省对市（州）税收返还和转移支付预算分地区情况表（到村任职）" xfId="2146"/>
    <cellStyle name="好_3 2017年省对市（州）税收返还和转移支付预算分地区情况表（到村任职）_四川省2018年财政预算执行情况(样表，稿二）" xfId="2147"/>
    <cellStyle name="好_3-创业担保贷款贴息及奖补_四川省2019年财政预算（草案）（样表，稿二）" xfId="2148"/>
    <cellStyle name="好_3-义务教育均衡发展专项" xfId="2149"/>
    <cellStyle name="好_3-义务教育均衡发展专项 2" xfId="2150"/>
    <cellStyle name="好_3-义务教育均衡发展专项_四川省2018年财政预算执行情况(样表，稿二）" xfId="2151"/>
    <cellStyle name="好_4-11" xfId="2152"/>
    <cellStyle name="好_4-11_四川省2018年财政预算执行情况(样表，稿二）" xfId="2153"/>
    <cellStyle name="输出 2 3 2" xfId="2154"/>
    <cellStyle name="好_4-12" xfId="2155"/>
    <cellStyle name="好_4-12_四川省2018年财政预算执行情况(样表，稿二）" xfId="2156"/>
    <cellStyle name="强调文字颜色 1 2 2 4" xfId="2157"/>
    <cellStyle name="好_4-15_四川省2018年财政预算执行情况(样表，稿二）" xfId="2158"/>
    <cellStyle name="好_4-20_四川省2018年财政预算执行情况(样表，稿二）" xfId="2159"/>
    <cellStyle name="好_4-15_四川省2019年财政预算（草案）（样表，稿二）" xfId="2160"/>
    <cellStyle name="好_4-20_四川省2019年财政预算（草案）（样表，稿二）" xfId="2161"/>
    <cellStyle name="好_4-21_四川省2018年财政预算执行情况(样表，稿二）" xfId="2162"/>
    <cellStyle name="好_4-21_四川省2019年财政预算（草案）（样表，稿二）" xfId="2163"/>
    <cellStyle name="好_4-22 2" xfId="2164"/>
    <cellStyle name="好_4-22_四川省2018年财政预算执行情况(样表，稿二）" xfId="2165"/>
    <cellStyle name="好_4-23_四川省2018年财政预算执行情况(样表，稿二）" xfId="2166"/>
    <cellStyle name="汇总 3" xfId="2167"/>
    <cellStyle name="好_4-24 2" xfId="2168"/>
    <cellStyle name="好_4-24_四川省2019年财政预算（草案）（样表，稿二）" xfId="2169"/>
    <cellStyle name="好_4-30" xfId="2170"/>
    <cellStyle name="好_4-30 2" xfId="2171"/>
    <cellStyle name="好_4-30_四川省2018年财政预算执行情况(样表，稿二）" xfId="2172"/>
    <cellStyle name="好_4-31" xfId="2173"/>
    <cellStyle name="好_4-31 2" xfId="2174"/>
    <cellStyle name="好_4-31_四川省2018年财政预算执行情况(样表，稿二）" xfId="2175"/>
    <cellStyle name="好_4-5" xfId="2176"/>
    <cellStyle name="链接单元格 2_四川省2018年财政预算执行情况(样表，稿二）" xfId="2177"/>
    <cellStyle name="好_4-5 2" xfId="2178"/>
    <cellStyle name="好_4-5_四川省2018年财政预算执行情况(样表，稿二）" xfId="2179"/>
    <cellStyle name="好_4-5_四川省2019年财政预算（草案）（样表，稿二）" xfId="2180"/>
    <cellStyle name="好_4-9 2" xfId="2181"/>
    <cellStyle name="好_Sheet32_四川省2017年省对市（州）税收返还和转移支付分地区预算（草案）--社保处" xfId="2182"/>
    <cellStyle name="好_Sheet27_四川省2017年省对市（州）税收返还和转移支付分地区预算（草案）--社保处" xfId="2183"/>
    <cellStyle name="好_4-9_四川省2019年财政预算（草案）（样表，稿二）" xfId="2184"/>
    <cellStyle name="好_Sheet33 2" xfId="2185"/>
    <cellStyle name="好_4-农村义教“营养改善计划”" xfId="2186"/>
    <cellStyle name="好_4-农村义教“营养改善计划”_四川省2019年财政预算（草案）（样表，稿二）" xfId="2187"/>
    <cellStyle name="好_5 2017年省对市（州）税收返还和转移支付预算分地区情况表（全国重点寺观教堂维修经费业生中央财政补助资金）(1)" xfId="2188"/>
    <cellStyle name="好_汇总 3_四川省2019年财政预算（草案）（样表，稿二）" xfId="2189"/>
    <cellStyle name="好_5 2017年省对市（州）税收返还和转移支付预算分地区情况表（全国重点寺观教堂维修经费业生中央财政补助资金）(1) 2" xfId="2190"/>
    <cellStyle name="好_5 2017年省对市（州）税收返还和转移支付预算分地区情况表（全国重点寺观教堂维修经费业生中央财政补助资金）(1)_四川省2018年财政预算执行情况(样表，稿二）" xfId="2191"/>
    <cellStyle name="输出 2 4 2" xfId="2192"/>
    <cellStyle name="好_5 2017年省对市（州）税收返还和转移支付预算分地区情况表（全国重点寺观教堂维修经费业生中央财政补助资金）(1)_四川省2019年财政预算（草案）（样表，稿二）" xfId="2193"/>
    <cellStyle name="好_5-农村教师周转房建设_四川省2018年财政预算执行情况(样表，稿二）" xfId="2194"/>
    <cellStyle name="好_5-中央财政统借统还外债项目资金_四川省2019年财政预算（草案）（样表，稿二）" xfId="2195"/>
    <cellStyle name="好_6_四川省2019年财政预算（草案）（样表，稿二）" xfId="2196"/>
    <cellStyle name="好_6-扶持民办教育专项" xfId="2197"/>
    <cellStyle name="汇总 2 6" xfId="2198"/>
    <cellStyle name="好_6-扶持民办教育专项 2" xfId="2199"/>
    <cellStyle name="好_6-省级财政政府与社会资本合作项目综合补助资金" xfId="2200"/>
    <cellStyle name="好_6-省级财政政府与社会资本合作项目综合补助资金 2" xfId="2201"/>
    <cellStyle name="好_6-省级财政政府与社会资本合作项目综合补助资金_四川省2018年财政预算执行情况(样表，稿二）" xfId="2202"/>
    <cellStyle name="好_6-省级财政政府与社会资本合作项目综合补助资金_四川省2019年财政预算（草案）（样表，稿二）" xfId="2203"/>
    <cellStyle name="好_7 2017年省对市（州）税收返还和转移支付预算分地区情况表（省级旅游发展资金）(1)" xfId="2204"/>
    <cellStyle name="好_7 2017年省对市（州）税收返还和转移支付预算分地区情况表（省级旅游发展资金）(1)_四川省2018年财政预算执行情况(样表，稿二）" xfId="2205"/>
    <cellStyle name="好_7-普惠金融政府和社会资本合作以奖代补资金 2" xfId="2206"/>
    <cellStyle name="好_7-普惠金融政府和社会资本合作以奖代补资金_四川省2018年财政预算执行情况(样表，稿二）" xfId="2207"/>
    <cellStyle name="好_7-中等职业教育发展专项经费" xfId="2208"/>
    <cellStyle name="好_7-中等职业教育发展专项经费 2" xfId="2209"/>
    <cellStyle name="好_8 2017年省对市（州）税收返还和转移支付预算分地区情况表（民族事业发展资金）(1)" xfId="2210"/>
    <cellStyle name="好_9 2017年省对市（州）税收返还和转移支付预算分地区情况表（全省工商行政管理专项经费）(1) 2" xfId="2211"/>
    <cellStyle name="好_Sheet14_四川省2018年财政预算执行情况(样表，稿二）" xfId="2212"/>
    <cellStyle name="好_Sheet15" xfId="2213"/>
    <cellStyle name="好_Sheet20" xfId="2214"/>
    <cellStyle name="好_Sheet15 2" xfId="2215"/>
    <cellStyle name="好_Sheet20 2" xfId="2216"/>
    <cellStyle name="好_Sheet16" xfId="2217"/>
    <cellStyle name="好_Sheet16_四川省2018年财政预算执行情况(样表，稿二）" xfId="2218"/>
    <cellStyle name="千位分隔 2 2 3" xfId="2219"/>
    <cellStyle name="好_Sheet19 2" xfId="2220"/>
    <cellStyle name="链接单元格 2 2 3" xfId="2221"/>
    <cellStyle name="汇总 2 4 2" xfId="2222"/>
    <cellStyle name="好_Sheet19_四川省2018年财政预算执行情况(样表，稿二）" xfId="2223"/>
    <cellStyle name="好_Sheet2 2" xfId="2224"/>
    <cellStyle name="好_Sheet2_四川省2018年财政预算执行情况(样表，稿二）" xfId="2225"/>
    <cellStyle name="好_Sheet25" xfId="2226"/>
    <cellStyle name="千位分隔 2 3 3" xfId="2227"/>
    <cellStyle name="好_Sheet25 2" xfId="2228"/>
    <cellStyle name="好_Sheet25_四川省2017年省对市（州）税收返还和转移支付分地区预算（草案）--社保处" xfId="2229"/>
    <cellStyle name="好_Sheet25_四川省2018年财政预算执行情况(样表，稿二）" xfId="2230"/>
    <cellStyle name="好_Sheet25_四川省2019年财政预算（草案）（样表，稿二）" xfId="2231"/>
    <cellStyle name="好_Sheet26 2" xfId="2232"/>
    <cellStyle name="好_Sheet32_四川省2019年财政预算（草案）（样表，稿二）" xfId="2233"/>
    <cellStyle name="好_Sheet27_四川省2019年财政预算（草案）（样表，稿二）" xfId="2234"/>
    <cellStyle name="好_Sheet29" xfId="2235"/>
    <cellStyle name="好_Sheet29 2" xfId="2236"/>
    <cellStyle name="好_Sheet29_四川省2018年财政预算执行情况(样表，稿二）" xfId="2237"/>
    <cellStyle name="好_Sheet29_四川省2019年财政预算（草案）（样表，稿二）" xfId="2238"/>
    <cellStyle name="好_Sheet33" xfId="2239"/>
    <cellStyle name="好_Sheet33_四川省2017年省对市（州）税收返还和转移支付分地区预算（草案）--社保处" xfId="2240"/>
    <cellStyle name="好_Sheet33_四川省2018年财政预算执行情况(样表，稿二）" xfId="2241"/>
    <cellStyle name="好_Sheet33_四川省2019年财政预算（草案）（样表，稿二）" xfId="2242"/>
    <cellStyle name="好_Sheet7" xfId="2243"/>
    <cellStyle name="好_Sheet7 2" xfId="2244"/>
    <cellStyle name="好_Sheet7_四川省2019年财政预算（草案）（样表，稿二）" xfId="2245"/>
    <cellStyle name="好_博物馆纪念馆逐步免费开放补助资金_四川省2019年财政预算（草案）（样表，稿二）" xfId="2246"/>
    <cellStyle name="好_财政预算草案相关表格（省级科编审一二三科分工）+-+副本" xfId="2247"/>
    <cellStyle name="好_促进扩大信贷增量 2" xfId="2248"/>
    <cellStyle name="好_促进扩大信贷增量 2 2" xfId="2249"/>
    <cellStyle name="好_促进扩大信贷增量 2 2 2" xfId="2250"/>
    <cellStyle name="好_促进扩大信贷增量 2 2_2017年省对市(州)税收返还和转移支付预算" xfId="2251"/>
    <cellStyle name="输出 2 2 4" xfId="2252"/>
    <cellStyle name="好_促进扩大信贷增量 2 2_2017年省对市(州)税收返还和转移支付预算_四川省2019年财政预算（草案）（样表，稿二）" xfId="2253"/>
    <cellStyle name="强调文字颜色 1 2" xfId="2254"/>
    <cellStyle name="好_促进扩大信贷增量 2 2_四川省2017年省对市（州）税收返还和转移支付分地区预算（草案）--社保处" xfId="2255"/>
    <cellStyle name="好_促进扩大信贷增量 2 3" xfId="2256"/>
    <cellStyle name="好_促进扩大信贷增量 2 3 2" xfId="2257"/>
    <cellStyle name="好_促进扩大信贷增量 2 4" xfId="2258"/>
    <cellStyle name="好_促进扩大信贷增量 2_2017年省对市(州)税收返还和转移支付预算_四川省2018年财政预算执行情况(样表，稿二）" xfId="2259"/>
    <cellStyle name="好_促进扩大信贷增量 2_2017年省对市(州)税收返还和转移支付预算_四川省2019年财政预算（草案）（样表，稿二）" xfId="2260"/>
    <cellStyle name="好_其他工程费用计费_四川省2018年财政预算执行情况(样表，稿二）" xfId="2261"/>
    <cellStyle name="好_促进扩大信贷增量 2_四川省2017年省对市（州）税收返还和转移支付分地区预算（草案）--社保处" xfId="2262"/>
    <cellStyle name="好_促进扩大信贷增量 2_四川省2019年财政预算（草案）（样表，稿二）" xfId="2263"/>
    <cellStyle name="好_促进扩大信贷增量 3" xfId="2264"/>
    <cellStyle name="好_促进扩大信贷增量 3 2" xfId="2265"/>
    <cellStyle name="好_促进扩大信贷增量 3_2017年省对市(州)税收返还和转移支付预算" xfId="2266"/>
    <cellStyle name="普通_97-917" xfId="2267"/>
    <cellStyle name="好_促进扩大信贷增量 3_2017年省对市(州)税收返还和转移支付预算 2" xfId="2268"/>
    <cellStyle name="好_促进扩大信贷增量 3_2017年省对市(州)税收返还和转移支付预算_四川省2019年财政预算（草案）（样表，稿二）" xfId="2269"/>
    <cellStyle name="好_促进扩大信贷增量 3_四川省2019年财政预算（草案）（样表，稿二）" xfId="2270"/>
    <cellStyle name="好_促进扩大信贷增量 4" xfId="2271"/>
    <cellStyle name="好_促进扩大信贷增量 4 2" xfId="2272"/>
    <cellStyle name="好_促进扩大信贷增量 4_四川省2018年财政预算执行情况(样表，稿二）" xfId="2273"/>
    <cellStyle name="好_促进扩大信贷增量 4_四川省2019年财政预算（草案）（样表，稿二）" xfId="2274"/>
    <cellStyle name="好_促进扩大信贷增量 5" xfId="2275"/>
    <cellStyle name="好_促进扩大信贷增量_2017年省对市(州)税收返还和转移支付预算" xfId="2276"/>
    <cellStyle name="好_促进扩大信贷增量_2017年省对市(州)税收返还和转移支付预算 2" xfId="2277"/>
    <cellStyle name="好_促进扩大信贷增量_2017年省对市(州)税收返还和转移支付预算_四川省2018年财政预算执行情况(样表，稿二）" xfId="2278"/>
    <cellStyle name="好_促进扩大信贷增量_四川省2018年财政预算执行情况(样表，稿二）" xfId="2279"/>
    <cellStyle name="好_地方纪检监察机关办案补助专项资金" xfId="2280"/>
    <cellStyle name="好_地方纪检监察机关办案补助专项资金 2" xfId="2281"/>
    <cellStyle name="好_地方纪检监察机关办案补助专项资金_四川省2017年省对市（州）税收返还和转移支付分地区预算（草案）--社保处" xfId="2282"/>
    <cellStyle name="好_地方纪检监察机关办案补助专项资金_四川省2019年财政预算（草案）（样表，稿二）" xfId="2283"/>
    <cellStyle name="好_公共文化服务体系建设" xfId="2284"/>
    <cellStyle name="好_公共文化服务体系建设 2" xfId="2285"/>
    <cellStyle name="好_公共文化服务体系建设_四川省2018年财政预算执行情况(样表，稿二）" xfId="2286"/>
    <cellStyle name="汇总 2 3 2 2" xfId="2287"/>
    <cellStyle name="好_公共文化服务体系建设_四川省2019年财政预算（草案）（样表，稿二）" xfId="2288"/>
    <cellStyle name="好_国家级非物质文化遗产保护专项资金 2" xfId="2289"/>
    <cellStyle name="好_国家级非物质文化遗产保护专项资金_四川省2018年财政预算执行情况(样表，稿二）" xfId="2290"/>
    <cellStyle name="好_国家级非物质文化遗产保护专项资金_四川省2019年财政预算（草案）（样表，稿二）" xfId="2291"/>
    <cellStyle name="好_国家文物保护专项资金" xfId="2292"/>
    <cellStyle name="好_国家文物保护专项资金 2" xfId="2293"/>
    <cellStyle name="好_国家文物保护专项资金_四川省2018年财政预算执行情况(样表，稿二）" xfId="2294"/>
    <cellStyle name="好_汇总" xfId="2295"/>
    <cellStyle name="好_四川省2017年省对市（州）税收返还和转移支付分地区预算（草案）--教科文处" xfId="2296"/>
    <cellStyle name="好_汇总 2" xfId="2297"/>
    <cellStyle name="好_汇总 2 2_2017年省对市(州)税收返还和转移支付预算" xfId="2298"/>
    <cellStyle name="汇总 2 2 2 5" xfId="2299"/>
    <cellStyle name="好_汇总 2 2_2017年省对市(州)税收返还和转移支付预算 2" xfId="2300"/>
    <cellStyle name="好_汇总 2 2_2017年省对市(州)税收返还和转移支付预算_四川省2018年财政预算执行情况(样表，稿二）" xfId="2301"/>
    <cellStyle name="好_汇总 2 2_四川省2017年省对市（州）税收返还和转移支付分地区预算（草案）--社保处" xfId="2302"/>
    <cellStyle name="好_汇总 2 2_四川省2018年财政预算执行情况(样表，稿二）" xfId="2303"/>
    <cellStyle name="好_汇总 2 2_四川省2019年财政预算（草案）（样表，稿二）" xfId="2304"/>
    <cellStyle name="好_汇总 2 3" xfId="2305"/>
    <cellStyle name="好_汇总 2 3 2" xfId="2306"/>
    <cellStyle name="好_汇总 2 3_四川省2019年财政预算（草案）（样表，稿二）" xfId="2307"/>
    <cellStyle name="好_汇总 2 4" xfId="2308"/>
    <cellStyle name="好_汇总 2_2017年省对市(州)税收返还和转移支付预算" xfId="2309"/>
    <cellStyle name="好_汇总 2_2017年省对市(州)税收返还和转移支付预算 2" xfId="2310"/>
    <cellStyle name="好_汇总 2_2017年省对市(州)税收返还和转移支付预算_四川省2018年财政预算执行情况(样表，稿二）" xfId="2311"/>
    <cellStyle name="好_汇总 2_四川省2017年省对市（州）税收返还和转移支付分地区预算（草案）--社保处" xfId="2312"/>
    <cellStyle name="好_四川省2017年省对市（州）税收返还和转移支付分地区预算（草案）--教科文处_四川省2018年财政预算执行情况(样表，稿二）" xfId="2313"/>
    <cellStyle name="好_汇总 2_四川省2018年财政预算执行情况(样表，稿二）" xfId="2314"/>
    <cellStyle name="好_四川省2017年省对市（州）税收返还和转移支付分地区预算（草案）--教科文处_四川省2019年财政预算（草案）（样表，稿二）" xfId="2315"/>
    <cellStyle name="好_汇总 2_四川省2019年财政预算（草案）（样表，稿二）" xfId="2316"/>
    <cellStyle name="好_汇总 3" xfId="2317"/>
    <cellStyle name="好_汇总 3 2" xfId="2318"/>
    <cellStyle name="好_汇总 3_2017年省对市(州)税收返还和转移支付预算" xfId="2319"/>
    <cellStyle name="好_汇总 3_2017年省对市(州)税收返还和转移支付预算_四川省2019年财政预算（草案）（样表，稿二）" xfId="2320"/>
    <cellStyle name="好_汇总 3_四川省2017年省对市（州）税收返还和转移支付分地区预算（草案）--社保处" xfId="2321"/>
    <cellStyle name="好_汇总 3_四川省2018年财政预算执行情况(样表，稿二）" xfId="2322"/>
    <cellStyle name="好_汇总 4" xfId="2323"/>
    <cellStyle name="好_汇总 4 2" xfId="2324"/>
    <cellStyle name="好_汇总 4_四川省2019年财政预算（草案）（样表，稿二）" xfId="2325"/>
    <cellStyle name="好_汇总_四川省2017年省对市（州）税收返还和转移支付分地区预算（草案）--社保处" xfId="2326"/>
    <cellStyle name="好_汇总_四川省2018年财政预算执行情况(样表，稿二）" xfId="2327"/>
    <cellStyle name="好_汇总_四川省2019年财政预算（草案）（样表，稿二）" xfId="2328"/>
    <cellStyle name="好_科技口6-30-35" xfId="2329"/>
    <cellStyle name="强调文字颜色 1 3" xfId="2330"/>
    <cellStyle name="好_科技口6-30-35 2" xfId="2331"/>
    <cellStyle name="好_科技口6-30-35_四川省2018年财政预算执行情况(样表，稿二）" xfId="2332"/>
    <cellStyle name="强调文字颜色 3 2 2" xfId="2333"/>
    <cellStyle name="好_科技口6-30-35_四川省2019年财政预算（草案）（样表，稿二）" xfId="2334"/>
    <cellStyle name="好_美术馆公共图书馆文化馆（站）免费开放专项资金" xfId="2335"/>
    <cellStyle name="好_美术馆公共图书馆文化馆（站）免费开放专项资金 2" xfId="2336"/>
    <cellStyle name="好_美术馆公共图书馆文化馆（站）免费开放专项资金_四川省2019年财政预算（草案）（样表，稿二）" xfId="2337"/>
    <cellStyle name="好_其他工程费用计费" xfId="2338"/>
    <cellStyle name="好_其他工程费用计费 2" xfId="2339"/>
    <cellStyle name="好_其他工程费用计费_四川省2017年省对市（州）税收返还和转移支付分地区预算（草案）--社保处" xfId="2340"/>
    <cellStyle name="好_其他工程费用计费_四川省2019年财政预算（草案）（样表，稿二）" xfId="2341"/>
    <cellStyle name="好_少数民族文化事业发展专项资金" xfId="2342"/>
    <cellStyle name="好_少数民族文化事业发展专项资金 2" xfId="2343"/>
    <cellStyle name="好_少数民族文化事业发展专项资金_四川省2018年财政预算执行情况(样表，稿二）" xfId="2344"/>
    <cellStyle name="好_少数民族文化事业发展专项资金_四川省2019年财政预算（草案）（样表，稿二）" xfId="2345"/>
    <cellStyle name="好_省级科技计划项目专项资金 2" xfId="2346"/>
    <cellStyle name="好_省级科技计划项目专项资金_四川省2018年财政预算执行情况(样表，稿二）" xfId="2347"/>
    <cellStyle name="好_省级体育专项资金_四川省2018年财政预算执行情况(样表，稿二）" xfId="2348"/>
    <cellStyle name="好_省级体育专项资金_四川省2019年财政预算（草案）（样表，稿二）" xfId="2349"/>
    <cellStyle name="好_省级文化发展专项资金" xfId="2350"/>
    <cellStyle name="好_省级文化发展专项资金_四川省2018年财政预算执行情况(样表，稿二）" xfId="2351"/>
    <cellStyle name="好_省级文化发展专项资金_四川省2019年财政预算（草案）（样表，稿二）" xfId="2352"/>
    <cellStyle name="好_省级文物保护专项资金" xfId="2353"/>
    <cellStyle name="输出 2 2 2 2 3" xfId="2354"/>
    <cellStyle name="好_省级文物保护专项资金 2" xfId="2355"/>
    <cellStyle name="好_省级文物保护专项资金_四川省2019年财政预算（草案）（样表，稿二）" xfId="2356"/>
    <cellStyle name="好_四川省2017年省对市（州）税收返还和转移支付分地区预算（草案）--行政政法处" xfId="2357"/>
    <cellStyle name="好_四川省2017年省对市（州）税收返还和转移支付分地区预算（草案）--行政政法处 2" xfId="2358"/>
    <cellStyle name="好_四川省2017年省对市（州）税收返还和转移支付分地区预算（草案）--行政政法处_四川省2018年财政预算执行情况(样表，稿二）" xfId="2359"/>
    <cellStyle name="好_四川省2017年省对市（州）税收返还和转移支付分地区预算（草案）--行政政法处_四川省2019年财政预算（草案）（样表，稿二）" xfId="2360"/>
    <cellStyle name="好_四川省2017年省对市（州）税收返还和转移支付分地区预算（草案）--债务金融处" xfId="2361"/>
    <cellStyle name="好_四川省2017年省对市（州）税收返还和转移支付分地区预算（草案）--债务金融处 2" xfId="2362"/>
    <cellStyle name="强调文字颜色 3 2_四川省2017年省对市（州）税收返还和转移支付分地区预算（草案）--社保处" xfId="2363"/>
    <cellStyle name="好_四川省2017年省对市（州）税收返还和转移支付分地区预算（草案）--债务金融处_四川省2018年财政预算执行情况(样表，稿二）" xfId="2364"/>
    <cellStyle name="好_四川省2017年省对市（州）税收返还和转移支付分地区预算（草案）--债务金融处_四川省2019年财政预算（草案）（样表，稿二）" xfId="2365"/>
    <cellStyle name="好_四川省2018年财政预算执行情况(样表，稿二）" xfId="2366"/>
    <cellStyle name="好_四川省2019年财政预算（草案）（样表，稿二）" xfId="2367"/>
    <cellStyle name="好_体育场馆免费低收费开放补助资金" xfId="2368"/>
    <cellStyle name="好_体育场馆免费低收费开放补助资金 2" xfId="2369"/>
    <cellStyle name="好_体育场馆免费低收费开放补助资金_四川省2018年财政预算执行情况(样表，稿二）" xfId="2370"/>
    <cellStyle name="好_体育场馆免费低收费开放补助资金_四川省2019年财政预算（草案）（样表，稿二）" xfId="2371"/>
    <cellStyle name="好_债券贴息计算器" xfId="2372"/>
    <cellStyle name="好_债券贴息计算器 2" xfId="2373"/>
    <cellStyle name="好_债券贴息计算器_四川省2017年省对市（州）税收返还和转移支付分地区预算（草案）--社保处" xfId="2374"/>
    <cellStyle name="好_债券贴息计算器_四川省2018年财政预算执行情况(样表，稿二）" xfId="2375"/>
    <cellStyle name="好_债券贴息计算器_四川省2019年财政预算（草案）（样表，稿二）" xfId="2376"/>
    <cellStyle name="汇总 2 2" xfId="2377"/>
    <cellStyle name="汇总 2 2 2" xfId="2378"/>
    <cellStyle name="汇总 2 2 2 2" xfId="2379"/>
    <cellStyle name="汇总 2 2 2 3" xfId="2380"/>
    <cellStyle name="汇总 2 2 2 4" xfId="2381"/>
    <cellStyle name="警告文本 2 2 2 2" xfId="2382"/>
    <cellStyle name="汇总 2 2 3 2" xfId="2383"/>
    <cellStyle name="汇总 2 2 3 2 2" xfId="2384"/>
    <cellStyle name="汇总 2 2 3 2 3" xfId="2385"/>
    <cellStyle name="汇总 2 2 3 4" xfId="2386"/>
    <cellStyle name="汇总 2 2 3 5" xfId="2387"/>
    <cellStyle name="警告文本 2 2 3" xfId="2388"/>
    <cellStyle name="汇总 2 2 4" xfId="2389"/>
    <cellStyle name="警告文本 2 2 3 2" xfId="2390"/>
    <cellStyle name="汇总 2 2 4 2" xfId="2391"/>
    <cellStyle name="警告文本 2 2 4" xfId="2392"/>
    <cellStyle name="汇总 2 2 5" xfId="2393"/>
    <cellStyle name="汇总 2 2 6" xfId="2394"/>
    <cellStyle name="汇总 2 2 7" xfId="2395"/>
    <cellStyle name="汇总 2 3" xfId="2396"/>
    <cellStyle name="汇总 2 3 2" xfId="2397"/>
    <cellStyle name="汇总 2 3 2 3" xfId="2398"/>
    <cellStyle name="汇总 2 3 4" xfId="2399"/>
    <cellStyle name="汇总 2 3 5" xfId="2400"/>
    <cellStyle name="汇总 2 5" xfId="2401"/>
    <cellStyle name="汇总 2_四川省2018年财政预算执行情况(样表，稿二）" xfId="2402"/>
    <cellStyle name="汇总 3 2" xfId="2403"/>
    <cellStyle name="计算 2" xfId="2404"/>
    <cellStyle name="计算 2 2" xfId="2405"/>
    <cellStyle name="计算 2 2 2" xfId="2406"/>
    <cellStyle name="计算 2 2 2 2" xfId="2407"/>
    <cellStyle name="计算 2 2 2 3" xfId="2408"/>
    <cellStyle name="计算 2 2 3" xfId="2409"/>
    <cellStyle name="计算 2 2 3 2" xfId="2410"/>
    <cellStyle name="计算 2 2 3 3" xfId="2411"/>
    <cellStyle name="计算 2 2 3 4" xfId="2412"/>
    <cellStyle name="计算 2 2 4" xfId="2413"/>
    <cellStyle name="计算 2 2 7" xfId="2414"/>
    <cellStyle name="计算 2 3" xfId="2415"/>
    <cellStyle name="计算 2 3 4" xfId="2416"/>
    <cellStyle name="计算 2 4" xfId="2417"/>
    <cellStyle name="计算 2 6" xfId="2418"/>
    <cellStyle name="计算 2 7" xfId="2419"/>
    <cellStyle name="检查单元格 2" xfId="2420"/>
    <cellStyle name="检查单元格 2 2" xfId="2421"/>
    <cellStyle name="检查单元格 2 2_2017年省对市(州)税收返还和转移支付预算" xfId="2422"/>
    <cellStyle name="检查单元格 2 3" xfId="2423"/>
    <cellStyle name="检查单元格 2 3 2" xfId="2424"/>
    <cellStyle name="检查单元格 2 4" xfId="2425"/>
    <cellStyle name="检查单元格 3" xfId="2426"/>
    <cellStyle name="解释性文本 2" xfId="2427"/>
    <cellStyle name="解释性文本 2 2" xfId="2428"/>
    <cellStyle name="解释性文本 2 2 2" xfId="2429"/>
    <cellStyle name="解释性文本 2 2_2017年省对市(州)税收返还和转移支付预算" xfId="2430"/>
    <cellStyle name="解释性文本 2 3" xfId="2431"/>
    <cellStyle name="链接单元格 2" xfId="2432"/>
    <cellStyle name="链接单元格 2 2" xfId="2433"/>
    <cellStyle name="链接单元格 2 2 2" xfId="2434"/>
    <cellStyle name="链接单元格 2 2_2017年省对市(州)税收返还和转移支付预算" xfId="2435"/>
    <cellStyle name="链接单元格 2 3" xfId="2436"/>
    <cellStyle name="千分位[0]_laroux" xfId="2437"/>
    <cellStyle name="千分位_97-917" xfId="2438"/>
    <cellStyle name="千位[0]_ 表八" xfId="2439"/>
    <cellStyle name="千位_ 表八" xfId="2440"/>
    <cellStyle name="千位分隔 11" xfId="2441"/>
    <cellStyle name="千位分隔 12" xfId="2442"/>
    <cellStyle name="千位分隔 2" xfId="2443"/>
    <cellStyle name="千位分隔 2 2" xfId="2444"/>
    <cellStyle name="千位分隔 2 2 2" xfId="2445"/>
    <cellStyle name="千位分隔 2 2 2 2" xfId="2446"/>
    <cellStyle name="千位分隔 2 2 2 2 2" xfId="2447"/>
    <cellStyle name="千位分隔 2 2 2 3" xfId="2448"/>
    <cellStyle name="千位分隔 2 2 2 4" xfId="2449"/>
    <cellStyle name="千位分隔 2 2 25" xfId="2450"/>
    <cellStyle name="千位分隔 2 2 4" xfId="2451"/>
    <cellStyle name="千位分隔 2 2 5" xfId="2452"/>
    <cellStyle name="千位分隔 2 3" xfId="2453"/>
    <cellStyle name="千位分隔 2 3 2" xfId="2454"/>
    <cellStyle name="千位分隔 2 3 2 2" xfId="2455"/>
    <cellStyle name="千位分隔 2 3 4" xfId="2456"/>
    <cellStyle name="千位分隔 2 4" xfId="2457"/>
    <cellStyle name="千位分隔 2 4 2" xfId="2458"/>
    <cellStyle name="千位分隔 2 5" xfId="2459"/>
    <cellStyle name="千位分隔 3 4" xfId="2460"/>
    <cellStyle name="千位分隔 3 5" xfId="2461"/>
    <cellStyle name="千位分隔 3 5 2" xfId="2462"/>
    <cellStyle name="千位分隔 3 6" xfId="2463"/>
    <cellStyle name="千位分隔 3 6 2" xfId="2464"/>
    <cellStyle name="千位分隔 3 7" xfId="2465"/>
    <cellStyle name="千位分隔 4" xfId="2466"/>
    <cellStyle name="千位分隔 4 2" xfId="2467"/>
    <cellStyle name="千位分隔 5" xfId="2468"/>
    <cellStyle name="千位分隔 5 2" xfId="2469"/>
    <cellStyle name="千位分隔 5 3" xfId="2470"/>
    <cellStyle name="千位分隔 6" xfId="2471"/>
    <cellStyle name="千位分隔 6 2" xfId="2472"/>
    <cellStyle name="千位分隔 6 3" xfId="2473"/>
    <cellStyle name="千位分隔[0] 2" xfId="2474"/>
    <cellStyle name="输入 2 4" xfId="2475"/>
    <cellStyle name="千位分隔[0] 2 2" xfId="2476"/>
    <cellStyle name="千位分隔[0] 3 2" xfId="2477"/>
    <cellStyle name="千位分隔[0] 3 2 2" xfId="2478"/>
    <cellStyle name="千位分隔[0] 4" xfId="2479"/>
    <cellStyle name="千位分隔[0] 5" xfId="2480"/>
    <cellStyle name="强调文字颜色 1 2 2" xfId="2481"/>
    <cellStyle name="强调文字颜色 1 2 2 2" xfId="2482"/>
    <cellStyle name="强调文字颜色 1 2 2 2 2" xfId="2483"/>
    <cellStyle name="强调文字颜色 1 2 4" xfId="2484"/>
    <cellStyle name="强调文字颜色 2 2" xfId="2485"/>
    <cellStyle name="强调文字颜色 2 2 2 3 2" xfId="2486"/>
    <cellStyle name="强调文字颜色 2 2 2 4" xfId="2487"/>
    <cellStyle name="强调文字颜色 2 2 2_2017年省对市(州)税收返还和转移支付预算" xfId="2488"/>
    <cellStyle name="强调文字颜色 2 2_四川省2017年省对市（州）税收返还和转移支付分地区预算（草案）--社保处" xfId="2489"/>
    <cellStyle name="强调文字颜色 2 3" xfId="2490"/>
    <cellStyle name="强调文字颜色 3 2" xfId="2491"/>
    <cellStyle name="强调文字颜色 3 2 2 2" xfId="2492"/>
    <cellStyle name="强调文字颜色 3 2 2 2 2" xfId="2493"/>
    <cellStyle name="强调文字颜色 3 2 2 3" xfId="2494"/>
    <cellStyle name="强调文字颜色 3 2 2 3 2" xfId="2495"/>
    <cellStyle name="强调文字颜色 3 2 2 4" xfId="2496"/>
    <cellStyle name="强调文字颜色 3 2 2_2017年省对市(州)税收返还和转移支付预算" xfId="2497"/>
    <cellStyle name="强调文字颜色 3 2 3" xfId="2498"/>
    <cellStyle name="强调文字颜色 3 2 4" xfId="2499"/>
    <cellStyle name="强调文字颜色 3 3" xfId="2500"/>
    <cellStyle name="强调文字颜色 4 2 2 2 2" xfId="2501"/>
    <cellStyle name="强调文字颜色 4 2 2 3 2" xfId="2502"/>
    <cellStyle name="强调文字颜色 4 2 2 4" xfId="2503"/>
    <cellStyle name="强调文字颜色 4 2 2_2017年省对市(州)税收返还和转移支付预算" xfId="2504"/>
    <cellStyle name="强调文字颜色 4 2 4" xfId="2505"/>
    <cellStyle name="强调文字颜色 4 2_四川省2017年省对市（州）税收返还和转移支付分地区预算（草案）--社保处" xfId="2506"/>
    <cellStyle name="强调文字颜色 5 2" xfId="2507"/>
    <cellStyle name="强调文字颜色 5 2 2" xfId="2508"/>
    <cellStyle name="强调文字颜色 5 2 2 2" xfId="2509"/>
    <cellStyle name="强调文字颜色 5 2 2 2 2" xfId="2510"/>
    <cellStyle name="强调文字颜色 5 2 2 3 2" xfId="2511"/>
    <cellStyle name="强调文字颜色 5 2 2 4" xfId="2512"/>
    <cellStyle name="强调文字颜色 5 2 2_2017年省对市(州)税收返还和转移支付预算" xfId="2513"/>
    <cellStyle name="强调文字颜色 5 2 3" xfId="2514"/>
    <cellStyle name="强调文字颜色 5 2 3 2" xfId="2515"/>
    <cellStyle name="强调文字颜色 5 2 4" xfId="2516"/>
    <cellStyle name="强调文字颜色 5 2_四川省2017年省对市（州）税收返还和转移支付分地区预算（草案）--社保处" xfId="2517"/>
    <cellStyle name="强调文字颜色 5 3" xfId="2518"/>
    <cellStyle name="强调文字颜色 6 2" xfId="2519"/>
    <cellStyle name="强调文字颜色 6 2 2" xfId="2520"/>
    <cellStyle name="强调文字颜色 6 2 2 2" xfId="2521"/>
    <cellStyle name="强调文字颜色 6 2 2 2 2" xfId="2522"/>
    <cellStyle name="强调文字颜色 6 2 2 3" xfId="2523"/>
    <cellStyle name="注释 2 2 6" xfId="2524"/>
    <cellStyle name="强调文字颜色 6 2 2 3 2" xfId="2525"/>
    <cellStyle name="强调文字颜色 6 2 2_2017年省对市(州)税收返还和转移支付预算" xfId="2526"/>
    <cellStyle name="强调文字颜色 6 2 3" xfId="2527"/>
    <cellStyle name="强调文字颜色 6 2 4" xfId="2528"/>
    <cellStyle name="强调文字颜色 6 2_四川省2017年省对市（州）税收返还和转移支付分地区预算（草案）--社保处" xfId="2529"/>
    <cellStyle name="强调文字颜色 6 3" xfId="2530"/>
    <cellStyle name="适中 2 2 3" xfId="2531"/>
    <cellStyle name="适中 2 2 4" xfId="2532"/>
    <cellStyle name="适中 2 2_2017年省对市(州)税收返还和转移支付预算" xfId="2533"/>
    <cellStyle name="适中 2 3" xfId="2534"/>
    <cellStyle name="适中 2 3 2" xfId="2535"/>
    <cellStyle name="适中 2_四川省2017年省对市（州）税收返还和转移支付分地区预算（草案）--社保处" xfId="2536"/>
    <cellStyle name="输出 2" xfId="2537"/>
    <cellStyle name="输出 2 2" xfId="2538"/>
    <cellStyle name="输出 2 2 2 2" xfId="2539"/>
    <cellStyle name="输出 2 2 2 2 2" xfId="2540"/>
    <cellStyle name="输出 2 2 2 3" xfId="2541"/>
    <cellStyle name="输出 2 2 2 4" xfId="2542"/>
    <cellStyle name="输出 2 2 2 5" xfId="2543"/>
    <cellStyle name="输出 2 2 3" xfId="2544"/>
    <cellStyle name="输出 2 2 3 2" xfId="2545"/>
    <cellStyle name="输出 2 2 3 2 2" xfId="2546"/>
    <cellStyle name="输出 2 2 3 2 3" xfId="2547"/>
    <cellStyle name="输出 2 2 3 3" xfId="2548"/>
    <cellStyle name="输出 2 2 3 4" xfId="2549"/>
    <cellStyle name="输出 2 2 3 5" xfId="2550"/>
    <cellStyle name="输出 2 2 4 3" xfId="2551"/>
    <cellStyle name="输出 2 2 5" xfId="2552"/>
    <cellStyle name="输出 2 2 6" xfId="2553"/>
    <cellStyle name="输入 2 2 2 4" xfId="2554"/>
    <cellStyle name="输出 2 2_2017年省对市(州)税收返还和转移支付预算" xfId="2555"/>
    <cellStyle name="输出 2 3" xfId="2556"/>
    <cellStyle name="输出 2 3 2 3" xfId="2557"/>
    <cellStyle name="输出 2 3 3" xfId="2558"/>
    <cellStyle name="输出 2 4" xfId="2559"/>
    <cellStyle name="输出 2 4 3" xfId="2560"/>
    <cellStyle name="输出 2 5" xfId="2561"/>
    <cellStyle name="输出 2 6" xfId="2562"/>
    <cellStyle name="输出 3" xfId="2563"/>
    <cellStyle name="输出 3 2" xfId="2564"/>
    <cellStyle name="输入 2 2" xfId="2565"/>
    <cellStyle name="输入 2 2 2 3" xfId="2566"/>
    <cellStyle name="输入 2 2 2 5" xfId="2567"/>
    <cellStyle name="输入 2 2 3 3" xfId="2568"/>
    <cellStyle name="输入 2 2 3 4" xfId="2569"/>
    <cellStyle name="输入 2 2 3 5" xfId="2570"/>
    <cellStyle name="输入 2 2 4" xfId="2571"/>
    <cellStyle name="输入 2 2 5" xfId="2572"/>
    <cellStyle name="输入 2 2 6" xfId="2573"/>
    <cellStyle name="输入 2 2 7" xfId="2574"/>
    <cellStyle name="输入 2 3" xfId="2575"/>
    <cellStyle name="输入 2 3 2" xfId="2576"/>
    <cellStyle name="输入 2 3 4" xfId="2577"/>
    <cellStyle name="输入 2 5" xfId="2578"/>
    <cellStyle name="输入 2 6" xfId="2579"/>
    <cellStyle name="输入 2_四川省2017年省对市（州）税收返还和转移支付分地区预算（草案）--社保处" xfId="2580"/>
    <cellStyle name="输入 3" xfId="2581"/>
    <cellStyle name="输入 3 2" xfId="2582"/>
    <cellStyle name="未定义" xfId="2583"/>
    <cellStyle name="未定义 2" xfId="2584"/>
    <cellStyle name="样式 1" xfId="2585"/>
    <cellStyle name="样式 1_2017年省对市(州)税收返还和转移支付预算" xfId="2586"/>
    <cellStyle name="注释 2" xfId="2587"/>
    <cellStyle name="注释 2 2 2" xfId="2588"/>
    <cellStyle name="注释 2 2 2 2" xfId="2589"/>
    <cellStyle name="注释 2 2 2 3" xfId="2590"/>
    <cellStyle name="注释 2 2 2 4" xfId="2591"/>
    <cellStyle name="注释 2 2 2 5" xfId="2592"/>
    <cellStyle name="注释 2 2 3" xfId="2593"/>
    <cellStyle name="注释 2 2 3 2" xfId="2594"/>
    <cellStyle name="注释 2 2 3 4" xfId="2595"/>
    <cellStyle name="注释 2 2 4" xfId="2596"/>
    <cellStyle name="注释 2 2 5" xfId="2597"/>
    <cellStyle name="注释 2 2 7" xfId="2598"/>
    <cellStyle name="注释 2 2_四川省2017年省对市（州）税收返还和转移支付分地区预算（草案）--社保处" xfId="2599"/>
    <cellStyle name="注释 2 3" xfId="2600"/>
    <cellStyle name="注释 2 3 2" xfId="2601"/>
    <cellStyle name="注释 2 3 3" xfId="2602"/>
    <cellStyle name="注释 2 3 4" xfId="2603"/>
    <cellStyle name="注释 2 4" xfId="2604"/>
    <cellStyle name="注释 2 5" xfId="2605"/>
    <cellStyle name="注释 2 6" xfId="2606"/>
    <cellStyle name="注释 2 7" xfId="2607"/>
    <cellStyle name="注释 2_四川省2017年省对市（州）税收返还和转移支付分地区预算（草案）--社保处" xfId="260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sharedStrings" Target="sharedStrings.xml"/><Relationship Id="rId98" Type="http://schemas.openxmlformats.org/officeDocument/2006/relationships/styles" Target="styles.xml"/><Relationship Id="rId97" Type="http://schemas.openxmlformats.org/officeDocument/2006/relationships/theme" Target="theme/theme1.xml"/><Relationship Id="rId96" Type="http://schemas.openxmlformats.org/officeDocument/2006/relationships/externalLink" Target="externalLinks/externalLink54.xml"/><Relationship Id="rId95" Type="http://schemas.openxmlformats.org/officeDocument/2006/relationships/externalLink" Target="externalLinks/externalLink53.xml"/><Relationship Id="rId94" Type="http://schemas.openxmlformats.org/officeDocument/2006/relationships/externalLink" Target="externalLinks/externalLink52.xml"/><Relationship Id="rId93" Type="http://schemas.openxmlformats.org/officeDocument/2006/relationships/externalLink" Target="externalLinks/externalLink51.xml"/><Relationship Id="rId92" Type="http://schemas.openxmlformats.org/officeDocument/2006/relationships/externalLink" Target="externalLinks/externalLink50.xml"/><Relationship Id="rId91" Type="http://schemas.openxmlformats.org/officeDocument/2006/relationships/externalLink" Target="externalLinks/externalLink49.xml"/><Relationship Id="rId90" Type="http://schemas.openxmlformats.org/officeDocument/2006/relationships/externalLink" Target="externalLinks/externalLink48.xml"/><Relationship Id="rId9" Type="http://schemas.openxmlformats.org/officeDocument/2006/relationships/worksheet" Target="worksheets/sheet9.xml"/><Relationship Id="rId89" Type="http://schemas.openxmlformats.org/officeDocument/2006/relationships/externalLink" Target="externalLinks/externalLink47.xml"/><Relationship Id="rId88" Type="http://schemas.openxmlformats.org/officeDocument/2006/relationships/externalLink" Target="externalLinks/externalLink46.xml"/><Relationship Id="rId87" Type="http://schemas.openxmlformats.org/officeDocument/2006/relationships/externalLink" Target="externalLinks/externalLink45.xml"/><Relationship Id="rId86" Type="http://schemas.openxmlformats.org/officeDocument/2006/relationships/externalLink" Target="externalLinks/externalLink44.xml"/><Relationship Id="rId85" Type="http://schemas.openxmlformats.org/officeDocument/2006/relationships/externalLink" Target="externalLinks/externalLink43.xml"/><Relationship Id="rId84" Type="http://schemas.openxmlformats.org/officeDocument/2006/relationships/externalLink" Target="externalLinks/externalLink42.xml"/><Relationship Id="rId83" Type="http://schemas.openxmlformats.org/officeDocument/2006/relationships/externalLink" Target="externalLinks/externalLink41.xml"/><Relationship Id="rId82" Type="http://schemas.openxmlformats.org/officeDocument/2006/relationships/externalLink" Target="externalLinks/externalLink40.xml"/><Relationship Id="rId81" Type="http://schemas.openxmlformats.org/officeDocument/2006/relationships/externalLink" Target="externalLinks/externalLink39.xml"/><Relationship Id="rId80" Type="http://schemas.openxmlformats.org/officeDocument/2006/relationships/externalLink" Target="externalLinks/externalLink38.xml"/><Relationship Id="rId8" Type="http://schemas.openxmlformats.org/officeDocument/2006/relationships/worksheet" Target="worksheets/sheet8.xml"/><Relationship Id="rId79" Type="http://schemas.openxmlformats.org/officeDocument/2006/relationships/externalLink" Target="externalLinks/externalLink37.xml"/><Relationship Id="rId78" Type="http://schemas.openxmlformats.org/officeDocument/2006/relationships/externalLink" Target="externalLinks/externalLink36.xml"/><Relationship Id="rId77" Type="http://schemas.openxmlformats.org/officeDocument/2006/relationships/externalLink" Target="externalLinks/externalLink35.xml"/><Relationship Id="rId76" Type="http://schemas.openxmlformats.org/officeDocument/2006/relationships/externalLink" Target="externalLinks/externalLink34.xml"/><Relationship Id="rId75" Type="http://schemas.openxmlformats.org/officeDocument/2006/relationships/externalLink" Target="externalLinks/externalLink33.xml"/><Relationship Id="rId74" Type="http://schemas.openxmlformats.org/officeDocument/2006/relationships/externalLink" Target="externalLinks/externalLink32.xml"/><Relationship Id="rId73" Type="http://schemas.openxmlformats.org/officeDocument/2006/relationships/externalLink" Target="externalLinks/externalLink31.xml"/><Relationship Id="rId72" Type="http://schemas.openxmlformats.org/officeDocument/2006/relationships/externalLink" Target="externalLinks/externalLink30.xml"/><Relationship Id="rId71" Type="http://schemas.openxmlformats.org/officeDocument/2006/relationships/externalLink" Target="externalLinks/externalLink29.xml"/><Relationship Id="rId70" Type="http://schemas.openxmlformats.org/officeDocument/2006/relationships/externalLink" Target="externalLinks/externalLink28.xml"/><Relationship Id="rId7" Type="http://schemas.openxmlformats.org/officeDocument/2006/relationships/worksheet" Target="worksheets/sheet7.xml"/><Relationship Id="rId69" Type="http://schemas.openxmlformats.org/officeDocument/2006/relationships/externalLink" Target="externalLinks/externalLink27.xml"/><Relationship Id="rId68" Type="http://schemas.openxmlformats.org/officeDocument/2006/relationships/externalLink" Target="externalLinks/externalLink26.xml"/><Relationship Id="rId67" Type="http://schemas.openxmlformats.org/officeDocument/2006/relationships/externalLink" Target="externalLinks/externalLink25.xml"/><Relationship Id="rId66" Type="http://schemas.openxmlformats.org/officeDocument/2006/relationships/externalLink" Target="externalLinks/externalLink24.xml"/><Relationship Id="rId65" Type="http://schemas.openxmlformats.org/officeDocument/2006/relationships/externalLink" Target="externalLinks/externalLink23.xml"/><Relationship Id="rId64" Type="http://schemas.openxmlformats.org/officeDocument/2006/relationships/externalLink" Target="externalLinks/externalLink22.xml"/><Relationship Id="rId63" Type="http://schemas.openxmlformats.org/officeDocument/2006/relationships/externalLink" Target="externalLinks/externalLink21.xml"/><Relationship Id="rId62" Type="http://schemas.openxmlformats.org/officeDocument/2006/relationships/externalLink" Target="externalLinks/externalLink20.xml"/><Relationship Id="rId61" Type="http://schemas.openxmlformats.org/officeDocument/2006/relationships/externalLink" Target="externalLinks/externalLink19.xml"/><Relationship Id="rId60" Type="http://schemas.openxmlformats.org/officeDocument/2006/relationships/externalLink" Target="externalLinks/externalLink18.xml"/><Relationship Id="rId6" Type="http://schemas.openxmlformats.org/officeDocument/2006/relationships/worksheet" Target="worksheets/sheet6.xml"/><Relationship Id="rId59" Type="http://schemas.openxmlformats.org/officeDocument/2006/relationships/externalLink" Target="externalLinks/externalLink17.xml"/><Relationship Id="rId58" Type="http://schemas.openxmlformats.org/officeDocument/2006/relationships/externalLink" Target="externalLinks/externalLink16.xml"/><Relationship Id="rId57" Type="http://schemas.openxmlformats.org/officeDocument/2006/relationships/externalLink" Target="externalLinks/externalLink15.xml"/><Relationship Id="rId56" Type="http://schemas.openxmlformats.org/officeDocument/2006/relationships/externalLink" Target="externalLinks/externalLink14.xml"/><Relationship Id="rId55" Type="http://schemas.openxmlformats.org/officeDocument/2006/relationships/externalLink" Target="externalLinks/externalLink13.xml"/><Relationship Id="rId54" Type="http://schemas.openxmlformats.org/officeDocument/2006/relationships/externalLink" Target="externalLinks/externalLink12.xml"/><Relationship Id="rId53" Type="http://schemas.openxmlformats.org/officeDocument/2006/relationships/externalLink" Target="externalLinks/externalLink11.xml"/><Relationship Id="rId52" Type="http://schemas.openxmlformats.org/officeDocument/2006/relationships/externalLink" Target="externalLinks/externalLink10.xml"/><Relationship Id="rId51" Type="http://schemas.openxmlformats.org/officeDocument/2006/relationships/externalLink" Target="externalLinks/externalLink9.xml"/><Relationship Id="rId50" Type="http://schemas.openxmlformats.org/officeDocument/2006/relationships/externalLink" Target="externalLinks/externalLink8.xml"/><Relationship Id="rId5" Type="http://schemas.openxmlformats.org/officeDocument/2006/relationships/worksheet" Target="worksheets/sheet5.xml"/><Relationship Id="rId49" Type="http://schemas.openxmlformats.org/officeDocument/2006/relationships/externalLink" Target="externalLinks/externalLink7.xml"/><Relationship Id="rId48" Type="http://schemas.openxmlformats.org/officeDocument/2006/relationships/externalLink" Target="externalLinks/externalLink6.xml"/><Relationship Id="rId47" Type="http://schemas.openxmlformats.org/officeDocument/2006/relationships/externalLink" Target="externalLinks/externalLink5.xml"/><Relationship Id="rId46" Type="http://schemas.openxmlformats.org/officeDocument/2006/relationships/externalLink" Target="externalLinks/externalLink4.xml"/><Relationship Id="rId45" Type="http://schemas.openxmlformats.org/officeDocument/2006/relationships/externalLink" Target="externalLinks/externalLink3.xml"/><Relationship Id="rId44" Type="http://schemas.openxmlformats.org/officeDocument/2006/relationships/externalLink" Target="externalLinks/externalLink2.xml"/><Relationship Id="rId43" Type="http://schemas.openxmlformats.org/officeDocument/2006/relationships/externalLink" Target="externalLinks/externalLink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1\AppData\Local\Temp\Rar$DIa0.119\RecoveredExternalLink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1\AppData\Local\Temp\Rar$DIa0.119\RecoveredExternalLink1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1\AppData\Local\Temp\Rar$DIa0.119\RecoveredExternalLink3"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1\AppData\Local\Temp\Rar$DIa0.119\RecoveredExternalLink4"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1\AppData\Local\Temp\Rar$DIa0.119\RecoveredExternalLink5"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Data\Personal\My%20RTX%20Files\&#36154;&#38064;&#23125;\RecoveredExternalLink2"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Data\Personal\My%20RTX%20Files\&#36154;&#38064;&#23125;\RecoveredExternalLink15"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Data\Personal\My%20RTX%20Files\&#36154;&#38064;&#23125;\RecoveredExternalLink3"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Data\Personal\My%20RTX%20Files\&#36154;&#38064;&#23125;\RecoveredExternalLink4"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Data\Personal\My%20RTX%20Files\&#36154;&#38064;&#23125;\RecoveredExternalLink5"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3&#24180;&#36164;&#26009;\2023&#20107;&#39033;\&#19977;&#20445;&#25903;&#20986;&#22635;&#25253;\RecoveredExternalLink2"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23&#24180;&#36164;&#26009;\2023&#20107;&#39033;\&#19977;&#20445;&#25903;&#20986;&#22635;&#25253;\RecoveredExternalLink15"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3&#24180;&#36164;&#26009;\2023&#20107;&#39033;\&#19977;&#20445;&#25903;&#20986;&#22635;&#25253;\RecoveredExternalLink3"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23&#24180;&#36164;&#26009;\2023&#20107;&#39033;\&#19977;&#20445;&#25903;&#20986;&#22635;&#25253;\RecoveredExternalLink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3&#24180;&#36164;&#26009;\2023&#20107;&#39033;\&#19977;&#20445;&#25903;&#20986;&#22635;&#25253;\RecoveredExternalLink5"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23&#24180;&#36164;&#26009;\&#27599;&#26376;&#19978;&#25253;\&#25253;&#24066;&#23616;\2023&#22320;&#26041;&#36130;&#25919;&#36816;&#34892;&#21450;&#8220;&#19977;&#20445;&#8221;&#24773;&#20917;&#32479;&#35745;&#34920;\&#19968;&#23395;&#24230;\RecoveredExternalLink2"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23&#24180;&#36164;&#26009;\&#27599;&#26376;&#19978;&#25253;\&#25253;&#24066;&#23616;\2023&#22320;&#26041;&#36130;&#25919;&#36816;&#34892;&#21450;&#8220;&#19977;&#20445;&#8221;&#24773;&#20917;&#32479;&#35745;&#34920;\&#19968;&#23395;&#24230;\RecoveredExternalLink15"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23&#24180;&#36164;&#26009;\&#27599;&#26376;&#19978;&#25253;\&#25253;&#24066;&#23616;\2023&#22320;&#26041;&#36130;&#25919;&#36816;&#34892;&#21450;&#8220;&#19977;&#20445;&#8221;&#24773;&#20917;&#32479;&#35745;&#34920;\&#19968;&#23395;&#24230;\RecoveredExternalLink3"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23&#24180;&#36164;&#26009;\&#27599;&#26376;&#19978;&#25253;\&#25253;&#24066;&#23616;\2023&#22320;&#26041;&#36130;&#25919;&#36816;&#34892;&#21450;&#8220;&#19977;&#20445;&#8221;&#24773;&#20917;&#32479;&#35745;&#34920;\&#19968;&#23395;&#24230;\RecoveredExternalLink4"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23&#24180;&#36164;&#26009;\&#27599;&#26376;&#19978;&#25253;\&#25253;&#24066;&#23616;\2023&#22320;&#26041;&#36130;&#25919;&#36816;&#34892;&#21450;&#8220;&#19977;&#20445;&#8221;&#24773;&#20917;&#32479;&#35745;&#34920;\&#19968;&#23395;&#24230;\RecoveredExternalLink5"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DMINI~1\AppData\Local\Temp\Rar$DIa0.578\RecoveredExternalLink2"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ADMINI~1\AppData\Local\Temp\Rar$DIa0.578\RecoveredExternalLink15"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1\AppData\Local\Temp\Rar$DIa0.578\RecoveredExternalLink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1\AppData\Local\Temp\Rar$DIa0.578\RecoveredExternalLink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1\AppData\Local\Temp\Rar$DIa0.578\RecoveredExternalLink5"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2"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15"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3"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4"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5"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8"/>
  <sheetViews>
    <sheetView workbookViewId="0">
      <selection activeCell="B18" sqref="B18"/>
    </sheetView>
  </sheetViews>
  <sheetFormatPr defaultColWidth="9" defaultRowHeight="18.75" outlineLevelCol="1"/>
  <cols>
    <col min="1" max="1" width="11.3333333333333" style="505" customWidth="1"/>
    <col min="2" max="2" width="100" style="505" customWidth="1"/>
    <col min="3" max="16384" width="9" style="505"/>
  </cols>
  <sheetData>
    <row r="1" ht="43.95" customHeight="1" spans="1:2">
      <c r="A1" s="506" t="s">
        <v>0</v>
      </c>
      <c r="B1" s="506"/>
    </row>
    <row r="2" ht="15" customHeight="1" spans="1:1">
      <c r="A2" s="507"/>
    </row>
    <row r="3" ht="25.05" customHeight="1" spans="1:2">
      <c r="A3" s="508" t="s">
        <v>1</v>
      </c>
      <c r="B3" s="505" t="s">
        <v>2</v>
      </c>
    </row>
    <row r="4" ht="25.05" customHeight="1" spans="1:2">
      <c r="A4" s="508" t="s">
        <v>3</v>
      </c>
      <c r="B4" s="505" t="s">
        <v>4</v>
      </c>
    </row>
    <row r="5" ht="25.05" customHeight="1" spans="1:2">
      <c r="A5" s="508" t="s">
        <v>5</v>
      </c>
      <c r="B5" s="505" t="s">
        <v>6</v>
      </c>
    </row>
    <row r="6" ht="25.05" customHeight="1" spans="1:2">
      <c r="A6" s="508" t="s">
        <v>7</v>
      </c>
      <c r="B6" s="505" t="s">
        <v>8</v>
      </c>
    </row>
    <row r="7" ht="25.05" customHeight="1" spans="1:2">
      <c r="A7" s="508" t="s">
        <v>9</v>
      </c>
      <c r="B7" s="505" t="s">
        <v>10</v>
      </c>
    </row>
    <row r="8" ht="25.05" customHeight="1" spans="1:2">
      <c r="A8" s="508" t="s">
        <v>11</v>
      </c>
      <c r="B8" s="505" t="s">
        <v>12</v>
      </c>
    </row>
    <row r="9" ht="25.05" customHeight="1" spans="1:2">
      <c r="A9" s="508" t="s">
        <v>13</v>
      </c>
      <c r="B9" s="505" t="s">
        <v>14</v>
      </c>
    </row>
    <row r="10" ht="25.05" customHeight="1" spans="1:2">
      <c r="A10" s="508" t="s">
        <v>15</v>
      </c>
      <c r="B10" s="505" t="s">
        <v>16</v>
      </c>
    </row>
    <row r="11" ht="25.05" customHeight="1" spans="1:2">
      <c r="A11" s="508" t="s">
        <v>17</v>
      </c>
      <c r="B11" s="505" t="s">
        <v>18</v>
      </c>
    </row>
    <row r="12" ht="25.05" customHeight="1" spans="1:2">
      <c r="A12" s="508" t="s">
        <v>19</v>
      </c>
      <c r="B12" s="505" t="s">
        <v>20</v>
      </c>
    </row>
    <row r="13" ht="25.05" customHeight="1" spans="1:2">
      <c r="A13" s="508" t="s">
        <v>21</v>
      </c>
      <c r="B13" s="505" t="s">
        <v>22</v>
      </c>
    </row>
    <row r="14" ht="25.05" customHeight="1" spans="1:2">
      <c r="A14" s="508" t="s">
        <v>23</v>
      </c>
      <c r="B14" s="505" t="s">
        <v>24</v>
      </c>
    </row>
    <row r="15" ht="25.05" customHeight="1" spans="1:2">
      <c r="A15" s="508" t="s">
        <v>25</v>
      </c>
      <c r="B15" s="505" t="s">
        <v>26</v>
      </c>
    </row>
    <row r="16" ht="25.05" customHeight="1" spans="1:2">
      <c r="A16" s="508" t="s">
        <v>27</v>
      </c>
      <c r="B16" s="505" t="s">
        <v>28</v>
      </c>
    </row>
    <row r="17" ht="25.05" customHeight="1" spans="1:2">
      <c r="A17" s="508" t="s">
        <v>29</v>
      </c>
      <c r="B17" s="505" t="s">
        <v>30</v>
      </c>
    </row>
    <row r="18" ht="25.05" customHeight="1" spans="1:2">
      <c r="A18" s="508" t="s">
        <v>31</v>
      </c>
      <c r="B18" s="505" t="s">
        <v>32</v>
      </c>
    </row>
    <row r="19" ht="25.05" customHeight="1" spans="1:2">
      <c r="A19" s="508" t="s">
        <v>33</v>
      </c>
      <c r="B19" s="505" t="s">
        <v>34</v>
      </c>
    </row>
    <row r="20" ht="25.05" customHeight="1" spans="1:2">
      <c r="A20" s="508" t="s">
        <v>35</v>
      </c>
      <c r="B20" s="505" t="s">
        <v>36</v>
      </c>
    </row>
    <row r="21" ht="25.05" customHeight="1" spans="1:2">
      <c r="A21" s="508" t="s">
        <v>37</v>
      </c>
      <c r="B21" s="505" t="s">
        <v>38</v>
      </c>
    </row>
    <row r="22" ht="25.05" customHeight="1" spans="1:2">
      <c r="A22" s="508" t="s">
        <v>39</v>
      </c>
      <c r="B22" s="505" t="s">
        <v>40</v>
      </c>
    </row>
    <row r="23" ht="25.05" customHeight="1" spans="1:2">
      <c r="A23" s="508" t="s">
        <v>41</v>
      </c>
      <c r="B23" s="505" t="s">
        <v>42</v>
      </c>
    </row>
    <row r="24" ht="25.05" customHeight="1" spans="1:2">
      <c r="A24" s="508" t="s">
        <v>43</v>
      </c>
      <c r="B24" s="505" t="s">
        <v>44</v>
      </c>
    </row>
    <row r="25" ht="25.05" customHeight="1" spans="1:2">
      <c r="A25" s="508" t="s">
        <v>45</v>
      </c>
      <c r="B25" s="505" t="s">
        <v>46</v>
      </c>
    </row>
    <row r="26" ht="25.05" customHeight="1" spans="1:2">
      <c r="A26" s="508" t="s">
        <v>47</v>
      </c>
      <c r="B26" s="505" t="s">
        <v>48</v>
      </c>
    </row>
    <row r="27" ht="25.05" customHeight="1" spans="1:2">
      <c r="A27" s="508" t="s">
        <v>49</v>
      </c>
      <c r="B27" s="505" t="s">
        <v>50</v>
      </c>
    </row>
    <row r="28" ht="25.05" customHeight="1" spans="1:2">
      <c r="A28" s="508" t="s">
        <v>51</v>
      </c>
      <c r="B28" s="505" t="s">
        <v>52</v>
      </c>
    </row>
    <row r="29" ht="25.05" customHeight="1" spans="1:2">
      <c r="A29" s="508" t="s">
        <v>53</v>
      </c>
      <c r="B29" s="505" t="s">
        <v>54</v>
      </c>
    </row>
    <row r="30" ht="25.05" customHeight="1" spans="1:2">
      <c r="A30" s="508" t="s">
        <v>55</v>
      </c>
      <c r="B30" s="505" t="s">
        <v>56</v>
      </c>
    </row>
    <row r="31" ht="25.05" customHeight="1" spans="1:2">
      <c r="A31" s="508" t="s">
        <v>57</v>
      </c>
      <c r="B31" s="505" t="s">
        <v>58</v>
      </c>
    </row>
    <row r="32" ht="25.05" customHeight="1" spans="1:2">
      <c r="A32" s="508" t="s">
        <v>59</v>
      </c>
      <c r="B32" s="505" t="s">
        <v>60</v>
      </c>
    </row>
    <row r="33" ht="25.05" customHeight="1" spans="1:2">
      <c r="A33" s="508" t="s">
        <v>61</v>
      </c>
      <c r="B33" s="505" t="s">
        <v>62</v>
      </c>
    </row>
    <row r="34" ht="25.05" customHeight="1" spans="1:2">
      <c r="A34" s="508" t="s">
        <v>63</v>
      </c>
      <c r="B34" s="505" t="s">
        <v>64</v>
      </c>
    </row>
    <row r="35" ht="25.05" customHeight="1" spans="1:2">
      <c r="A35" s="508" t="s">
        <v>65</v>
      </c>
      <c r="B35" s="505" t="s">
        <v>66</v>
      </c>
    </row>
    <row r="36" ht="25.05" customHeight="1" spans="1:2">
      <c r="A36" s="508" t="s">
        <v>67</v>
      </c>
      <c r="B36" s="505" t="s">
        <v>68</v>
      </c>
    </row>
    <row r="37" ht="25.05" customHeight="1" spans="1:2">
      <c r="A37" s="508" t="s">
        <v>69</v>
      </c>
      <c r="B37" s="505" t="s">
        <v>70</v>
      </c>
    </row>
    <row r="38" ht="25.05" customHeight="1" spans="1:2">
      <c r="A38" s="508" t="s">
        <v>71</v>
      </c>
      <c r="B38" s="505" t="s">
        <v>72</v>
      </c>
    </row>
    <row r="39" ht="25.05" customHeight="1" spans="1:2">
      <c r="A39" s="508" t="s">
        <v>73</v>
      </c>
      <c r="B39" s="505" t="s">
        <v>74</v>
      </c>
    </row>
    <row r="40" ht="25.05" customHeight="1" spans="1:2">
      <c r="A40" s="508" t="s">
        <v>75</v>
      </c>
      <c r="B40" s="505" t="s">
        <v>76</v>
      </c>
    </row>
    <row r="41" ht="25.05" customHeight="1" spans="1:2">
      <c r="A41" s="508" t="s">
        <v>77</v>
      </c>
      <c r="B41" s="505" t="s">
        <v>78</v>
      </c>
    </row>
    <row r="42" ht="25.05" customHeight="1" spans="1:2">
      <c r="A42" s="508" t="s">
        <v>79</v>
      </c>
      <c r="B42" s="505" t="s">
        <v>80</v>
      </c>
    </row>
    <row r="43" ht="25.05" customHeight="1"/>
    <row r="44" ht="25.05" customHeight="1"/>
    <row r="45" ht="25.05" customHeight="1"/>
    <row r="46" ht="25.05" customHeight="1"/>
    <row r="47" ht="25.05" customHeight="1"/>
    <row r="48" ht="25.05" customHeight="1"/>
  </sheetData>
  <mergeCells count="1">
    <mergeCell ref="A1:B1"/>
  </mergeCells>
  <printOptions horizontalCentered="1"/>
  <pageMargins left="0" right="0" top="0.748031496062992" bottom="0.748031496062992" header="0.31496062992126" footer="0.31496062992126"/>
  <pageSetup paperSize="9" scale="68"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29"/>
  <sheetViews>
    <sheetView workbookViewId="0">
      <pane ySplit="3" topLeftCell="A21" activePane="bottomLeft" state="frozen"/>
      <selection/>
      <selection pane="bottomLeft" activeCell="A1" sqref="$A1:$XFD1"/>
    </sheetView>
  </sheetViews>
  <sheetFormatPr defaultColWidth="9" defaultRowHeight="15"/>
  <cols>
    <col min="1" max="1" width="38.775" style="342" customWidth="1"/>
    <col min="2" max="2" width="13.2166666666667" style="486" customWidth="1"/>
    <col min="3" max="3" width="13.2166666666667" style="343" customWidth="1"/>
    <col min="4" max="4" width="13.2166666666667" style="487" customWidth="1"/>
    <col min="5" max="6" width="13.2166666666667" style="342" customWidth="1"/>
    <col min="7" max="7" width="7.775" style="342" customWidth="1"/>
    <col min="8" max="8" width="13.2166666666667" style="342" hidden="1" customWidth="1"/>
    <col min="9" max="9" width="9" style="342" hidden="1" customWidth="1"/>
    <col min="10" max="16384" width="9" style="342"/>
  </cols>
  <sheetData>
    <row r="1" ht="38.25" customHeight="1" spans="1:6">
      <c r="A1" s="345" t="s">
        <v>81</v>
      </c>
      <c r="B1" s="345"/>
      <c r="C1" s="345"/>
      <c r="D1" s="345"/>
      <c r="E1" s="345"/>
      <c r="F1" s="345"/>
    </row>
    <row r="2" ht="24.75" customHeight="1" spans="1:6">
      <c r="A2" s="346"/>
      <c r="B2" s="488"/>
      <c r="C2" s="347"/>
      <c r="D2" s="489"/>
      <c r="E2" s="490"/>
      <c r="F2" s="490" t="s">
        <v>82</v>
      </c>
    </row>
    <row r="3" ht="39.75" customHeight="1" spans="1:6">
      <c r="A3" s="349" t="s">
        <v>83</v>
      </c>
      <c r="B3" s="491" t="s">
        <v>84</v>
      </c>
      <c r="C3" s="350" t="s">
        <v>85</v>
      </c>
      <c r="D3" s="492" t="s">
        <v>86</v>
      </c>
      <c r="E3" s="349" t="s">
        <v>87</v>
      </c>
      <c r="F3" s="349" t="s">
        <v>88</v>
      </c>
    </row>
    <row r="4" ht="25.5" customHeight="1" spans="1:9">
      <c r="A4" s="493" t="s">
        <v>89</v>
      </c>
      <c r="B4" s="494">
        <f>SUM(B5:B17)</f>
        <v>81230</v>
      </c>
      <c r="C4" s="494">
        <f>SUM(C5:C17)</f>
        <v>79514</v>
      </c>
      <c r="D4" s="494">
        <f>SUM(D5:D18)</f>
        <v>81425</v>
      </c>
      <c r="E4" s="495">
        <f>D4/C4*100</f>
        <v>102.403350353397</v>
      </c>
      <c r="F4" s="495">
        <f>(D4/I4-1)*100</f>
        <v>8.93122316017605</v>
      </c>
      <c r="H4" s="342" t="s">
        <v>90</v>
      </c>
      <c r="I4" s="486">
        <f>SUM(I5:I18)</f>
        <v>74749</v>
      </c>
    </row>
    <row r="5" ht="25.5" customHeight="1" spans="1:9">
      <c r="A5" s="496" t="s">
        <v>91</v>
      </c>
      <c r="B5" s="497">
        <v>38382</v>
      </c>
      <c r="C5" s="497">
        <v>36587</v>
      </c>
      <c r="D5" s="498">
        <v>38491</v>
      </c>
      <c r="E5" s="499">
        <f t="shared" ref="E5:E28" si="0">D5/C5*100</f>
        <v>105.204034219805</v>
      </c>
      <c r="F5" s="499">
        <f t="shared" ref="F5:F20" si="1">(D5/I5-1)*100</f>
        <v>27.6269107065884</v>
      </c>
      <c r="H5" s="342" t="s">
        <v>92</v>
      </c>
      <c r="I5" s="498">
        <v>30159</v>
      </c>
    </row>
    <row r="6" ht="25.5" customHeight="1" spans="1:9">
      <c r="A6" s="496" t="s">
        <v>93</v>
      </c>
      <c r="B6" s="497">
        <v>4440</v>
      </c>
      <c r="C6" s="497">
        <v>6614</v>
      </c>
      <c r="D6" s="498">
        <v>6614</v>
      </c>
      <c r="E6" s="499">
        <f t="shared" si="0"/>
        <v>100</v>
      </c>
      <c r="F6" s="499">
        <f t="shared" si="1"/>
        <v>82.0533993944399</v>
      </c>
      <c r="H6" s="342" t="s">
        <v>94</v>
      </c>
      <c r="I6" s="498">
        <v>3633</v>
      </c>
    </row>
    <row r="7" ht="25.5" customHeight="1" spans="1:9">
      <c r="A7" s="496" t="s">
        <v>95</v>
      </c>
      <c r="B7" s="497">
        <v>1840</v>
      </c>
      <c r="C7" s="497">
        <v>1725</v>
      </c>
      <c r="D7" s="498">
        <v>1725</v>
      </c>
      <c r="E7" s="499">
        <f t="shared" si="0"/>
        <v>100</v>
      </c>
      <c r="F7" s="499">
        <f t="shared" si="1"/>
        <v>23.7446197991392</v>
      </c>
      <c r="H7" s="342" t="s">
        <v>96</v>
      </c>
      <c r="I7" s="498">
        <v>1394</v>
      </c>
    </row>
    <row r="8" ht="25.5" customHeight="1" spans="1:9">
      <c r="A8" s="496" t="s">
        <v>97</v>
      </c>
      <c r="B8" s="497">
        <v>1150</v>
      </c>
      <c r="C8" s="497">
        <v>641</v>
      </c>
      <c r="D8" s="498">
        <v>641</v>
      </c>
      <c r="E8" s="499">
        <f t="shared" si="0"/>
        <v>100</v>
      </c>
      <c r="F8" s="499">
        <f t="shared" si="1"/>
        <v>-38.8358778625954</v>
      </c>
      <c r="H8" s="342" t="s">
        <v>98</v>
      </c>
      <c r="I8" s="498">
        <v>1048</v>
      </c>
    </row>
    <row r="9" ht="25.5" customHeight="1" spans="1:9">
      <c r="A9" s="496" t="s">
        <v>99</v>
      </c>
      <c r="B9" s="497">
        <v>4875</v>
      </c>
      <c r="C9" s="497">
        <v>4511</v>
      </c>
      <c r="D9" s="498">
        <v>4511</v>
      </c>
      <c r="E9" s="499">
        <f t="shared" si="0"/>
        <v>100</v>
      </c>
      <c r="F9" s="499">
        <f t="shared" si="1"/>
        <v>20.2933333333333</v>
      </c>
      <c r="H9" s="342" t="s">
        <v>100</v>
      </c>
      <c r="I9" s="498">
        <v>3750</v>
      </c>
    </row>
    <row r="10" ht="25.5" customHeight="1" spans="1:9">
      <c r="A10" s="496" t="s">
        <v>101</v>
      </c>
      <c r="B10" s="497">
        <v>5106</v>
      </c>
      <c r="C10" s="497">
        <v>4309</v>
      </c>
      <c r="D10" s="498">
        <v>4309</v>
      </c>
      <c r="E10" s="499">
        <f t="shared" si="0"/>
        <v>100</v>
      </c>
      <c r="F10" s="499">
        <f t="shared" si="1"/>
        <v>17.7644165072424</v>
      </c>
      <c r="H10" s="342" t="s">
        <v>102</v>
      </c>
      <c r="I10" s="498">
        <v>3659</v>
      </c>
    </row>
    <row r="11" ht="25.5" customHeight="1" spans="1:9">
      <c r="A11" s="496" t="s">
        <v>103</v>
      </c>
      <c r="B11" s="497">
        <v>1886</v>
      </c>
      <c r="C11" s="497">
        <v>1964</v>
      </c>
      <c r="D11" s="498">
        <v>1964</v>
      </c>
      <c r="E11" s="499">
        <f t="shared" si="0"/>
        <v>100</v>
      </c>
      <c r="F11" s="499">
        <f t="shared" si="1"/>
        <v>16.97438951757</v>
      </c>
      <c r="H11" s="342" t="s">
        <v>104</v>
      </c>
      <c r="I11" s="498">
        <v>1679</v>
      </c>
    </row>
    <row r="12" ht="25.5" customHeight="1" spans="1:9">
      <c r="A12" s="496" t="s">
        <v>105</v>
      </c>
      <c r="B12" s="497">
        <v>6972</v>
      </c>
      <c r="C12" s="497">
        <v>8060</v>
      </c>
      <c r="D12" s="498">
        <v>8060</v>
      </c>
      <c r="E12" s="499">
        <f t="shared" si="0"/>
        <v>100</v>
      </c>
      <c r="F12" s="499">
        <f t="shared" si="1"/>
        <v>19.037069856742</v>
      </c>
      <c r="H12" s="342" t="s">
        <v>106</v>
      </c>
      <c r="I12" s="498">
        <v>6771</v>
      </c>
    </row>
    <row r="13" ht="24.75" customHeight="1" spans="1:9">
      <c r="A13" s="496" t="s">
        <v>107</v>
      </c>
      <c r="B13" s="497">
        <v>713</v>
      </c>
      <c r="C13" s="497">
        <v>506</v>
      </c>
      <c r="D13" s="498">
        <v>506</v>
      </c>
      <c r="E13" s="499">
        <f t="shared" si="0"/>
        <v>100</v>
      </c>
      <c r="F13" s="499">
        <f t="shared" si="1"/>
        <v>-36.6708385481852</v>
      </c>
      <c r="H13" s="342" t="s">
        <v>108</v>
      </c>
      <c r="I13" s="498">
        <v>799</v>
      </c>
    </row>
    <row r="14" ht="25.5" customHeight="1" spans="1:9">
      <c r="A14" s="496" t="s">
        <v>109</v>
      </c>
      <c r="B14" s="497">
        <v>4840</v>
      </c>
      <c r="C14" s="497">
        <v>4417</v>
      </c>
      <c r="D14" s="498">
        <v>4417</v>
      </c>
      <c r="E14" s="499">
        <f t="shared" si="0"/>
        <v>100</v>
      </c>
      <c r="F14" s="499">
        <f t="shared" si="1"/>
        <v>-63.7207392197125</v>
      </c>
      <c r="H14" s="342" t="s">
        <v>110</v>
      </c>
      <c r="I14" s="498">
        <v>12175</v>
      </c>
    </row>
    <row r="15" ht="25.5" customHeight="1" spans="1:9">
      <c r="A15" s="496" t="s">
        <v>111</v>
      </c>
      <c r="B15" s="497">
        <v>9561</v>
      </c>
      <c r="C15" s="497">
        <v>8515</v>
      </c>
      <c r="D15" s="498">
        <v>8515</v>
      </c>
      <c r="E15" s="499">
        <f t="shared" si="0"/>
        <v>100</v>
      </c>
      <c r="F15" s="499">
        <f t="shared" si="1"/>
        <v>5.71073867163252</v>
      </c>
      <c r="H15" s="342" t="s">
        <v>112</v>
      </c>
      <c r="I15" s="498">
        <v>8055</v>
      </c>
    </row>
    <row r="16" ht="25.5" customHeight="1" spans="1:9">
      <c r="A16" s="496" t="s">
        <v>113</v>
      </c>
      <c r="B16" s="497">
        <v>1200</v>
      </c>
      <c r="C16" s="497">
        <v>1380</v>
      </c>
      <c r="D16" s="498">
        <v>1380</v>
      </c>
      <c r="E16" s="499">
        <f t="shared" si="0"/>
        <v>100</v>
      </c>
      <c r="F16" s="499">
        <f t="shared" si="1"/>
        <v>16.4556962025316</v>
      </c>
      <c r="H16" s="342" t="s">
        <v>114</v>
      </c>
      <c r="I16" s="498">
        <v>1185</v>
      </c>
    </row>
    <row r="17" ht="26.25" customHeight="1" spans="1:9">
      <c r="A17" s="496" t="s">
        <v>115</v>
      </c>
      <c r="B17" s="497">
        <v>265</v>
      </c>
      <c r="C17" s="497">
        <v>285</v>
      </c>
      <c r="D17" s="498">
        <v>285</v>
      </c>
      <c r="E17" s="499">
        <f t="shared" si="0"/>
        <v>100</v>
      </c>
      <c r="F17" s="499">
        <f t="shared" si="1"/>
        <v>23.9130434782609</v>
      </c>
      <c r="H17" s="342" t="s">
        <v>116</v>
      </c>
      <c r="I17" s="498">
        <v>230</v>
      </c>
    </row>
    <row r="18" ht="26.25" customHeight="1" spans="1:9">
      <c r="A18" s="500" t="s">
        <v>117</v>
      </c>
      <c r="B18" s="501">
        <v>0</v>
      </c>
      <c r="C18" s="501">
        <v>0</v>
      </c>
      <c r="D18" s="498">
        <v>7</v>
      </c>
      <c r="E18" s="501">
        <v>0</v>
      </c>
      <c r="F18" s="499">
        <f t="shared" si="1"/>
        <v>-96.6981132075472</v>
      </c>
      <c r="H18" s="500" t="s">
        <v>117</v>
      </c>
      <c r="I18" s="498">
        <v>212</v>
      </c>
    </row>
    <row r="19" ht="25.5" customHeight="1" spans="1:9">
      <c r="A19" s="502" t="s">
        <v>118</v>
      </c>
      <c r="B19" s="359">
        <f>SUM(B20:B27)</f>
        <v>30870</v>
      </c>
      <c r="C19" s="359">
        <f>SUM(C20:C27)</f>
        <v>64566</v>
      </c>
      <c r="D19" s="359">
        <f>SUM(D20:D27)</f>
        <v>64589</v>
      </c>
      <c r="E19" s="495">
        <f t="shared" si="0"/>
        <v>100.035622463835</v>
      </c>
      <c r="F19" s="495">
        <f t="shared" si="1"/>
        <v>113.991319617003</v>
      </c>
      <c r="H19" s="342" t="s">
        <v>119</v>
      </c>
      <c r="I19" s="486">
        <f>SUM(I20:I27)</f>
        <v>30183</v>
      </c>
    </row>
    <row r="20" ht="25.5" customHeight="1" spans="1:9">
      <c r="A20" s="500" t="s">
        <v>120</v>
      </c>
      <c r="B20" s="497">
        <v>4940</v>
      </c>
      <c r="C20" s="497">
        <v>5474</v>
      </c>
      <c r="D20" s="498">
        <v>5497</v>
      </c>
      <c r="E20" s="499">
        <f t="shared" si="0"/>
        <v>100.420168067227</v>
      </c>
      <c r="F20" s="499">
        <f t="shared" si="1"/>
        <v>6.51036620809922</v>
      </c>
      <c r="H20" s="500" t="s">
        <v>120</v>
      </c>
      <c r="I20" s="498">
        <v>5161</v>
      </c>
    </row>
    <row r="21" ht="25.5" customHeight="1" spans="1:9">
      <c r="A21" s="500" t="s">
        <v>121</v>
      </c>
      <c r="B21" s="497">
        <v>1073</v>
      </c>
      <c r="C21" s="497">
        <v>1572</v>
      </c>
      <c r="D21" s="498">
        <v>1572</v>
      </c>
      <c r="E21" s="499">
        <f t="shared" si="0"/>
        <v>100</v>
      </c>
      <c r="F21" s="499">
        <f t="shared" ref="F21:F27" si="2">(D21/I21-1)*100</f>
        <v>45.9610027855153</v>
      </c>
      <c r="H21" s="500" t="s">
        <v>121</v>
      </c>
      <c r="I21" s="498">
        <v>1077</v>
      </c>
    </row>
    <row r="22" ht="25.5" customHeight="1" spans="1:9">
      <c r="A22" s="500" t="s">
        <v>122</v>
      </c>
      <c r="B22" s="497">
        <v>1021</v>
      </c>
      <c r="C22" s="497">
        <v>1670</v>
      </c>
      <c r="D22" s="498">
        <v>1670</v>
      </c>
      <c r="E22" s="499">
        <f t="shared" si="0"/>
        <v>100</v>
      </c>
      <c r="F22" s="499">
        <f t="shared" si="2"/>
        <v>22.3443223443224</v>
      </c>
      <c r="H22" s="500" t="s">
        <v>122</v>
      </c>
      <c r="I22" s="498">
        <v>1365</v>
      </c>
    </row>
    <row r="23" ht="25.5" customHeight="1" spans="1:9">
      <c r="A23" s="500" t="s">
        <v>123</v>
      </c>
      <c r="B23" s="501">
        <v>0</v>
      </c>
      <c r="C23" s="497">
        <v>30190</v>
      </c>
      <c r="D23" s="498">
        <v>30190</v>
      </c>
      <c r="E23" s="499">
        <f t="shared" si="0"/>
        <v>100</v>
      </c>
      <c r="F23" s="501">
        <v>0</v>
      </c>
      <c r="H23" s="500" t="s">
        <v>123</v>
      </c>
      <c r="I23" s="498"/>
    </row>
    <row r="24" ht="25.5" customHeight="1" spans="1:9">
      <c r="A24" s="500" t="s">
        <v>124</v>
      </c>
      <c r="B24" s="497">
        <v>13771</v>
      </c>
      <c r="C24" s="497">
        <v>22214</v>
      </c>
      <c r="D24" s="498">
        <v>22214</v>
      </c>
      <c r="E24" s="499">
        <f t="shared" si="0"/>
        <v>100</v>
      </c>
      <c r="F24" s="499">
        <f t="shared" si="2"/>
        <v>48.8375209380234</v>
      </c>
      <c r="H24" s="500" t="s">
        <v>124</v>
      </c>
      <c r="I24" s="498">
        <v>14925</v>
      </c>
    </row>
    <row r="25" ht="25.5" customHeight="1" spans="1:9">
      <c r="A25" s="500" t="s">
        <v>125</v>
      </c>
      <c r="B25" s="501">
        <v>0</v>
      </c>
      <c r="C25" s="497">
        <v>72</v>
      </c>
      <c r="D25" s="498">
        <v>72</v>
      </c>
      <c r="E25" s="499">
        <f t="shared" si="0"/>
        <v>100</v>
      </c>
      <c r="F25" s="499">
        <f t="shared" si="2"/>
        <v>200</v>
      </c>
      <c r="H25" s="500" t="s">
        <v>125</v>
      </c>
      <c r="I25" s="498">
        <v>24</v>
      </c>
    </row>
    <row r="26" ht="25.5" customHeight="1" spans="1:9">
      <c r="A26" s="500" t="s">
        <v>126</v>
      </c>
      <c r="B26" s="497">
        <v>152</v>
      </c>
      <c r="C26" s="497">
        <v>36</v>
      </c>
      <c r="D26" s="498">
        <v>36</v>
      </c>
      <c r="E26" s="499">
        <f t="shared" si="0"/>
        <v>100</v>
      </c>
      <c r="F26" s="499">
        <f t="shared" si="2"/>
        <v>-76.3157894736842</v>
      </c>
      <c r="H26" s="500" t="s">
        <v>126</v>
      </c>
      <c r="I26" s="498">
        <v>152</v>
      </c>
    </row>
    <row r="27" ht="25.5" customHeight="1" spans="1:9">
      <c r="A27" s="500" t="s">
        <v>127</v>
      </c>
      <c r="B27" s="497">
        <v>9913</v>
      </c>
      <c r="C27" s="497">
        <v>3338</v>
      </c>
      <c r="D27" s="498">
        <v>3338</v>
      </c>
      <c r="E27" s="499">
        <f t="shared" si="0"/>
        <v>100</v>
      </c>
      <c r="F27" s="499">
        <f t="shared" si="2"/>
        <v>-55.3683647546464</v>
      </c>
      <c r="H27" s="500" t="s">
        <v>127</v>
      </c>
      <c r="I27" s="498">
        <v>7479</v>
      </c>
    </row>
    <row r="28" ht="32.25" customHeight="1" spans="1:9">
      <c r="A28" s="349" t="s">
        <v>128</v>
      </c>
      <c r="B28" s="503">
        <f>SUM(B4+B19)</f>
        <v>112100</v>
      </c>
      <c r="C28" s="504">
        <f>SUM(C4+C19)</f>
        <v>144080</v>
      </c>
      <c r="D28" s="494">
        <f>SUM(D4+D19)</f>
        <v>146014</v>
      </c>
      <c r="E28" s="495">
        <f t="shared" si="0"/>
        <v>101.342309827873</v>
      </c>
      <c r="F28" s="495">
        <f>(D28/I29-1)*100</f>
        <v>39.1510692639042</v>
      </c>
      <c r="I28" s="342">
        <v>18422</v>
      </c>
    </row>
    <row r="29" spans="9:9">
      <c r="I29" s="342">
        <f>SUM(I4,I19)</f>
        <v>104932</v>
      </c>
    </row>
  </sheetData>
  <mergeCells count="1">
    <mergeCell ref="A1:F1"/>
  </mergeCells>
  <printOptions horizontalCentered="1"/>
  <pageMargins left="0.708661417322835" right="0.708661417322835" top="0.78740157480315" bottom="0.78740157480315" header="0.31496062992126" footer="0.31496062992126"/>
  <pageSetup paperSize="9" scale="8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N840"/>
  <sheetViews>
    <sheetView zoomScale="90" zoomScaleNormal="90" workbookViewId="0">
      <pane ySplit="3" topLeftCell="A5" activePane="bottomLeft" state="frozen"/>
      <selection/>
      <selection pane="bottomLeft" activeCell="A1" sqref="$A1:$XFD1"/>
    </sheetView>
  </sheetViews>
  <sheetFormatPr defaultColWidth="9" defaultRowHeight="15"/>
  <cols>
    <col min="1" max="1" width="7.66666666666667" style="433" hidden="1" customWidth="1"/>
    <col min="2" max="2" width="41.4416666666667" style="434" customWidth="1"/>
    <col min="3" max="3" width="11.1083333333333" style="435" customWidth="1"/>
    <col min="4" max="4" width="11.1083333333333" style="302" customWidth="1"/>
    <col min="5" max="5" width="11.1083333333333" style="435" customWidth="1"/>
    <col min="6" max="7" width="11.1083333333333" style="436" customWidth="1"/>
    <col min="8" max="8" width="2.21666666666667" style="432" customWidth="1"/>
    <col min="9" max="9" width="11.1083333333333" style="437" hidden="1" customWidth="1"/>
    <col min="10" max="10" width="9" style="432" hidden="1" customWidth="1"/>
    <col min="11" max="11" width="22.2166666666667" style="432" hidden="1" customWidth="1"/>
    <col min="12" max="12" width="9" style="432" hidden="1" customWidth="1"/>
    <col min="13" max="13" width="11.5583333333333" style="438" hidden="1" customWidth="1"/>
    <col min="14" max="16" width="9" style="432" hidden="1" customWidth="1"/>
    <col min="17" max="16384" width="9" style="432"/>
  </cols>
  <sheetData>
    <row r="1" ht="22.5" spans="1:7">
      <c r="A1" s="439"/>
      <c r="B1" s="440" t="s">
        <v>129</v>
      </c>
      <c r="C1" s="440"/>
      <c r="D1" s="440"/>
      <c r="E1" s="440"/>
      <c r="F1" s="440"/>
      <c r="G1" s="440"/>
    </row>
    <row r="2" ht="18.75" spans="1:7">
      <c r="A2" s="439"/>
      <c r="B2" s="441"/>
      <c r="C2" s="442"/>
      <c r="D2" s="307"/>
      <c r="E2" s="442"/>
      <c r="G2" s="436" t="s">
        <v>130</v>
      </c>
    </row>
    <row r="3" ht="39" customHeight="1" spans="1:7">
      <c r="A3" s="443"/>
      <c r="B3" s="444" t="s">
        <v>131</v>
      </c>
      <c r="C3" s="445" t="s">
        <v>132</v>
      </c>
      <c r="D3" s="446" t="s">
        <v>133</v>
      </c>
      <c r="E3" s="445" t="s">
        <v>134</v>
      </c>
      <c r="F3" s="447" t="s">
        <v>135</v>
      </c>
      <c r="G3" s="447" t="s">
        <v>136</v>
      </c>
    </row>
    <row r="4" s="431" customFormat="1" ht="19.5" customHeight="1" spans="1:13">
      <c r="A4" s="448">
        <v>201</v>
      </c>
      <c r="B4" s="449" t="s">
        <v>137</v>
      </c>
      <c r="C4" s="450">
        <v>24919</v>
      </c>
      <c r="D4" s="451">
        <v>23384</v>
      </c>
      <c r="E4" s="450">
        <v>22806</v>
      </c>
      <c r="F4" s="452">
        <f t="shared" ref="F4:F65" si="0">E4/D4*100</f>
        <v>97.5282244269586</v>
      </c>
      <c r="G4" s="452">
        <f>(E4/I4-1)*100</f>
        <v>-5.97402597402598</v>
      </c>
      <c r="I4" s="461">
        <v>24255</v>
      </c>
      <c r="K4" s="431" t="s">
        <v>138</v>
      </c>
      <c r="L4" s="431" t="s">
        <v>139</v>
      </c>
      <c r="M4" s="462"/>
    </row>
    <row r="5" s="431" customFormat="1" ht="19.5" customHeight="1" spans="1:13">
      <c r="A5" s="448">
        <v>20101</v>
      </c>
      <c r="B5" s="449" t="s">
        <v>140</v>
      </c>
      <c r="C5" s="453">
        <v>1158</v>
      </c>
      <c r="D5" s="454">
        <v>1087</v>
      </c>
      <c r="E5" s="453">
        <v>1082</v>
      </c>
      <c r="F5" s="452">
        <f t="shared" si="0"/>
        <v>99.540018399264</v>
      </c>
      <c r="G5" s="452"/>
      <c r="I5" s="461"/>
      <c r="K5" s="431" t="s">
        <v>141</v>
      </c>
      <c r="L5" s="431">
        <v>373545.1</v>
      </c>
      <c r="M5" s="462">
        <f>L5/10000</f>
        <v>37.35451</v>
      </c>
    </row>
    <row r="6" s="432" customFormat="1" ht="19.5" customHeight="1" spans="1:13">
      <c r="A6" s="455">
        <v>2010101</v>
      </c>
      <c r="B6" s="456" t="s">
        <v>142</v>
      </c>
      <c r="C6" s="457">
        <v>812</v>
      </c>
      <c r="D6" s="458">
        <v>752</v>
      </c>
      <c r="E6" s="457">
        <v>752</v>
      </c>
      <c r="F6" s="459">
        <f t="shared" si="0"/>
        <v>100</v>
      </c>
      <c r="G6" s="459"/>
      <c r="I6" s="437"/>
      <c r="L6" s="431"/>
      <c r="M6" s="438"/>
    </row>
    <row r="7" s="432" customFormat="1" ht="19.5" customHeight="1" spans="1:13">
      <c r="A7" s="455">
        <v>2010102</v>
      </c>
      <c r="B7" s="456" t="s">
        <v>143</v>
      </c>
      <c r="C7" s="457">
        <v>47</v>
      </c>
      <c r="D7" s="458">
        <v>43</v>
      </c>
      <c r="E7" s="457">
        <v>38</v>
      </c>
      <c r="F7" s="459">
        <f t="shared" si="0"/>
        <v>88.3720930232558</v>
      </c>
      <c r="G7" s="459"/>
      <c r="I7" s="437"/>
      <c r="J7" s="432">
        <v>5</v>
      </c>
      <c r="L7" s="431"/>
      <c r="M7" s="438"/>
    </row>
    <row r="8" s="432" customFormat="1" ht="19.5" customHeight="1" spans="1:13">
      <c r="A8" s="455">
        <v>2010104</v>
      </c>
      <c r="B8" s="456" t="s">
        <v>144</v>
      </c>
      <c r="C8" s="457">
        <v>119</v>
      </c>
      <c r="D8" s="458">
        <v>77</v>
      </c>
      <c r="E8" s="457">
        <v>77</v>
      </c>
      <c r="F8" s="459">
        <f t="shared" si="0"/>
        <v>100</v>
      </c>
      <c r="G8" s="459"/>
      <c r="I8" s="437"/>
      <c r="L8" s="431"/>
      <c r="M8" s="438"/>
    </row>
    <row r="9" s="432" customFormat="1" ht="19.5" customHeight="1" spans="1:13">
      <c r="A9" s="455">
        <v>2010105</v>
      </c>
      <c r="B9" s="456" t="s">
        <v>145</v>
      </c>
      <c r="C9" s="457"/>
      <c r="D9" s="458">
        <v>1</v>
      </c>
      <c r="E9" s="457">
        <v>1</v>
      </c>
      <c r="F9" s="459">
        <f t="shared" si="0"/>
        <v>100</v>
      </c>
      <c r="G9" s="459"/>
      <c r="I9" s="437"/>
      <c r="L9" s="431"/>
      <c r="M9" s="438"/>
    </row>
    <row r="10" s="432" customFormat="1" ht="19.5" customHeight="1" spans="1:13">
      <c r="A10" s="455">
        <v>2010107</v>
      </c>
      <c r="B10" s="456" t="s">
        <v>146</v>
      </c>
      <c r="C10" s="457">
        <v>30</v>
      </c>
      <c r="D10" s="458">
        <v>9</v>
      </c>
      <c r="E10" s="457">
        <v>9</v>
      </c>
      <c r="F10" s="459">
        <f t="shared" si="0"/>
        <v>100</v>
      </c>
      <c r="G10" s="459"/>
      <c r="I10" s="437"/>
      <c r="L10" s="431"/>
      <c r="M10" s="438"/>
    </row>
    <row r="11" s="432" customFormat="1" ht="19.5" customHeight="1" spans="1:13">
      <c r="A11" s="455">
        <v>2010108</v>
      </c>
      <c r="B11" s="456" t="s">
        <v>147</v>
      </c>
      <c r="C11" s="457">
        <v>134</v>
      </c>
      <c r="D11" s="458">
        <v>189</v>
      </c>
      <c r="E11" s="457">
        <v>189</v>
      </c>
      <c r="F11" s="459">
        <f t="shared" si="0"/>
        <v>100</v>
      </c>
      <c r="G11" s="459"/>
      <c r="I11" s="437"/>
      <c r="L11" s="431"/>
      <c r="M11" s="438"/>
    </row>
    <row r="12" s="432" customFormat="1" ht="19.5" customHeight="1" spans="1:13">
      <c r="A12" s="455">
        <v>2010150</v>
      </c>
      <c r="B12" s="456" t="s">
        <v>148</v>
      </c>
      <c r="C12" s="457">
        <v>16</v>
      </c>
      <c r="D12" s="458">
        <v>16</v>
      </c>
      <c r="E12" s="457">
        <v>16</v>
      </c>
      <c r="F12" s="459">
        <f t="shared" si="0"/>
        <v>100</v>
      </c>
      <c r="G12" s="459"/>
      <c r="I12" s="437"/>
      <c r="L12" s="431"/>
      <c r="M12" s="438"/>
    </row>
    <row r="13" s="431" customFormat="1" ht="19.5" customHeight="1" spans="1:13">
      <c r="A13" s="448">
        <v>20102</v>
      </c>
      <c r="B13" s="449" t="s">
        <v>149</v>
      </c>
      <c r="C13" s="453">
        <v>537</v>
      </c>
      <c r="D13" s="454">
        <v>523</v>
      </c>
      <c r="E13" s="453">
        <v>523</v>
      </c>
      <c r="F13" s="452">
        <f t="shared" si="0"/>
        <v>100</v>
      </c>
      <c r="G13" s="452"/>
      <c r="I13" s="461"/>
      <c r="M13" s="462"/>
    </row>
    <row r="14" s="432" customFormat="1" ht="19.5" customHeight="1" spans="1:13">
      <c r="A14" s="455">
        <v>2010201</v>
      </c>
      <c r="B14" s="456" t="s">
        <v>142</v>
      </c>
      <c r="C14" s="457">
        <v>398</v>
      </c>
      <c r="D14" s="458">
        <v>402</v>
      </c>
      <c r="E14" s="457">
        <v>402</v>
      </c>
      <c r="F14" s="459">
        <f t="shared" si="0"/>
        <v>100</v>
      </c>
      <c r="G14" s="459"/>
      <c r="I14" s="437"/>
      <c r="L14" s="431"/>
      <c r="M14" s="438"/>
    </row>
    <row r="15" s="432" customFormat="1" ht="19.5" customHeight="1" spans="1:13">
      <c r="A15" s="455">
        <v>2010202</v>
      </c>
      <c r="B15" s="456" t="s">
        <v>143</v>
      </c>
      <c r="C15" s="457">
        <v>22</v>
      </c>
      <c r="D15" s="458">
        <v>28</v>
      </c>
      <c r="E15" s="457">
        <v>28</v>
      </c>
      <c r="F15" s="459">
        <f t="shared" si="0"/>
        <v>100</v>
      </c>
      <c r="G15" s="459"/>
      <c r="I15" s="437"/>
      <c r="L15" s="431"/>
      <c r="M15" s="438"/>
    </row>
    <row r="16" s="432" customFormat="1" ht="19.5" customHeight="1" spans="1:13">
      <c r="A16" s="455">
        <v>2010204</v>
      </c>
      <c r="B16" s="456" t="s">
        <v>150</v>
      </c>
      <c r="C16" s="457">
        <v>50</v>
      </c>
      <c r="D16" s="458">
        <v>41</v>
      </c>
      <c r="E16" s="457">
        <v>41</v>
      </c>
      <c r="F16" s="459">
        <f t="shared" si="0"/>
        <v>100</v>
      </c>
      <c r="G16" s="459"/>
      <c r="I16" s="437"/>
      <c r="L16" s="431"/>
      <c r="M16" s="438"/>
    </row>
    <row r="17" s="432" customFormat="1" ht="19.5" customHeight="1" spans="1:13">
      <c r="A17" s="455">
        <v>2010205</v>
      </c>
      <c r="B17" s="456" t="s">
        <v>151</v>
      </c>
      <c r="C17" s="457">
        <v>37</v>
      </c>
      <c r="D17" s="458">
        <v>10</v>
      </c>
      <c r="E17" s="457">
        <v>10</v>
      </c>
      <c r="F17" s="459">
        <f t="shared" si="0"/>
        <v>100</v>
      </c>
      <c r="G17" s="459"/>
      <c r="I17" s="437"/>
      <c r="L17" s="431"/>
      <c r="M17" s="438"/>
    </row>
    <row r="18" s="432" customFormat="1" ht="19.5" customHeight="1" spans="1:13">
      <c r="A18" s="455">
        <v>2010206</v>
      </c>
      <c r="B18" s="456" t="s">
        <v>152</v>
      </c>
      <c r="C18" s="457">
        <v>12</v>
      </c>
      <c r="D18" s="458">
        <v>5</v>
      </c>
      <c r="E18" s="457">
        <v>5</v>
      </c>
      <c r="F18" s="459">
        <f t="shared" si="0"/>
        <v>100</v>
      </c>
      <c r="G18" s="459"/>
      <c r="I18" s="437"/>
      <c r="L18" s="431"/>
      <c r="M18" s="438"/>
    </row>
    <row r="19" s="432" customFormat="1" ht="19.5" customHeight="1" spans="1:13">
      <c r="A19" s="455">
        <v>2010250</v>
      </c>
      <c r="B19" s="456" t="s">
        <v>148</v>
      </c>
      <c r="C19" s="457">
        <v>18</v>
      </c>
      <c r="D19" s="458">
        <v>19</v>
      </c>
      <c r="E19" s="457">
        <v>19</v>
      </c>
      <c r="F19" s="459">
        <f t="shared" si="0"/>
        <v>100</v>
      </c>
      <c r="G19" s="459"/>
      <c r="I19" s="437"/>
      <c r="L19" s="431"/>
      <c r="M19" s="438"/>
    </row>
    <row r="20" s="432" customFormat="1" ht="19.5" customHeight="1" spans="1:13">
      <c r="A20" s="455">
        <v>2010299</v>
      </c>
      <c r="B20" s="456" t="s">
        <v>153</v>
      </c>
      <c r="C20" s="457" t="s">
        <v>154</v>
      </c>
      <c r="D20" s="458">
        <v>18</v>
      </c>
      <c r="E20" s="457">
        <v>18</v>
      </c>
      <c r="F20" s="459">
        <f t="shared" si="0"/>
        <v>100</v>
      </c>
      <c r="G20" s="459"/>
      <c r="I20" s="437"/>
      <c r="L20" s="431"/>
      <c r="M20" s="438"/>
    </row>
    <row r="21" s="431" customFormat="1" ht="19.5" customHeight="1" spans="1:13">
      <c r="A21" s="448">
        <v>20103</v>
      </c>
      <c r="B21" s="449" t="s">
        <v>155</v>
      </c>
      <c r="C21" s="453">
        <v>8531</v>
      </c>
      <c r="D21" s="454">
        <f>SUM(D22:D30)</f>
        <v>8860</v>
      </c>
      <c r="E21" s="453">
        <v>8502</v>
      </c>
      <c r="F21" s="452">
        <f t="shared" si="0"/>
        <v>95.9593679458239</v>
      </c>
      <c r="G21" s="452"/>
      <c r="I21" s="461"/>
      <c r="K21" s="431" t="s">
        <v>156</v>
      </c>
      <c r="L21" s="432">
        <v>30383.6</v>
      </c>
      <c r="M21" s="462">
        <f t="shared" ref="M21:M270" si="1">L21/10000</f>
        <v>3.03836</v>
      </c>
    </row>
    <row r="22" s="432" customFormat="1" ht="19.5" customHeight="1" spans="1:13">
      <c r="A22" s="455">
        <v>2010301</v>
      </c>
      <c r="B22" s="456" t="s">
        <v>142</v>
      </c>
      <c r="C22" s="457">
        <v>4506</v>
      </c>
      <c r="D22" s="458">
        <v>4277</v>
      </c>
      <c r="E22" s="457">
        <v>4277</v>
      </c>
      <c r="F22" s="459">
        <f t="shared" si="0"/>
        <v>100</v>
      </c>
      <c r="G22" s="459"/>
      <c r="I22" s="437"/>
      <c r="K22" s="432" t="s">
        <v>157</v>
      </c>
      <c r="L22" s="432">
        <v>284400</v>
      </c>
      <c r="M22" s="438">
        <f t="shared" si="1"/>
        <v>28.44</v>
      </c>
    </row>
    <row r="23" s="432" customFormat="1" ht="19.5" customHeight="1" spans="1:13">
      <c r="A23" s="455">
        <v>2010302</v>
      </c>
      <c r="B23" s="456" t="s">
        <v>143</v>
      </c>
      <c r="C23" s="457">
        <v>350</v>
      </c>
      <c r="D23" s="458">
        <v>294</v>
      </c>
      <c r="E23" s="457">
        <v>230</v>
      </c>
      <c r="F23" s="459">
        <f t="shared" si="0"/>
        <v>78.2312925170068</v>
      </c>
      <c r="G23" s="459"/>
      <c r="I23" s="437"/>
      <c r="J23" s="432">
        <v>64</v>
      </c>
      <c r="K23" s="432" t="s">
        <v>158</v>
      </c>
      <c r="L23" s="432">
        <v>100000</v>
      </c>
      <c r="M23" s="438">
        <f t="shared" si="1"/>
        <v>10</v>
      </c>
    </row>
    <row r="24" s="432" customFormat="1" ht="19.5" customHeight="1" spans="1:13">
      <c r="A24" s="455">
        <v>2010303</v>
      </c>
      <c r="B24" s="456" t="s">
        <v>159</v>
      </c>
      <c r="C24" s="457">
        <v>1000</v>
      </c>
      <c r="D24" s="458">
        <v>1072</v>
      </c>
      <c r="E24" s="457">
        <v>1062</v>
      </c>
      <c r="F24" s="459">
        <f t="shared" si="0"/>
        <v>99.0671641791045</v>
      </c>
      <c r="G24" s="459"/>
      <c r="I24" s="437"/>
      <c r="J24" s="432">
        <v>10</v>
      </c>
      <c r="K24" s="432" t="s">
        <v>160</v>
      </c>
      <c r="L24" s="432">
        <v>259409.2</v>
      </c>
      <c r="M24" s="438">
        <f t="shared" si="1"/>
        <v>25.94092</v>
      </c>
    </row>
    <row r="25" s="432" customFormat="1" ht="19.5" customHeight="1" spans="1:13">
      <c r="A25" s="455">
        <v>2010304</v>
      </c>
      <c r="B25" s="456" t="s">
        <v>161</v>
      </c>
      <c r="C25" s="457">
        <v>11</v>
      </c>
      <c r="D25" s="458">
        <v>0</v>
      </c>
      <c r="E25" s="457">
        <v>0</v>
      </c>
      <c r="F25" s="459">
        <v>0</v>
      </c>
      <c r="G25" s="459"/>
      <c r="I25" s="437"/>
      <c r="K25" s="432" t="s">
        <v>162</v>
      </c>
      <c r="L25" s="432">
        <v>5210257.39</v>
      </c>
      <c r="M25" s="438">
        <f t="shared" si="1"/>
        <v>521.025739</v>
      </c>
    </row>
    <row r="26" s="432" customFormat="1" ht="19.5" customHeight="1" spans="1:13">
      <c r="A26" s="455">
        <v>2010305</v>
      </c>
      <c r="B26" s="456" t="s">
        <v>163</v>
      </c>
      <c r="C26" s="457">
        <v>34</v>
      </c>
      <c r="D26" s="458">
        <v>0</v>
      </c>
      <c r="E26" s="457">
        <v>0</v>
      </c>
      <c r="F26" s="459">
        <v>0</v>
      </c>
      <c r="G26" s="459"/>
      <c r="I26" s="437"/>
      <c r="M26" s="438"/>
    </row>
    <row r="27" s="432" customFormat="1" ht="19.5" customHeight="1" spans="1:13">
      <c r="A27" s="455">
        <v>2010306</v>
      </c>
      <c r="B27" s="456" t="s">
        <v>164</v>
      </c>
      <c r="C27" s="457">
        <v>333</v>
      </c>
      <c r="D27" s="458">
        <v>258</v>
      </c>
      <c r="E27" s="457">
        <v>258</v>
      </c>
      <c r="F27" s="459">
        <f t="shared" si="0"/>
        <v>100</v>
      </c>
      <c r="G27" s="459"/>
      <c r="I27" s="437"/>
      <c r="M27" s="438"/>
    </row>
    <row r="28" s="432" customFormat="1" ht="19.5" customHeight="1" spans="1:13">
      <c r="A28" s="455">
        <v>2010308</v>
      </c>
      <c r="B28" s="456" t="s">
        <v>165</v>
      </c>
      <c r="C28" s="457">
        <v>95</v>
      </c>
      <c r="D28" s="458">
        <v>168</v>
      </c>
      <c r="E28" s="457">
        <v>142</v>
      </c>
      <c r="F28" s="459">
        <f t="shared" si="0"/>
        <v>84.5238095238095</v>
      </c>
      <c r="G28" s="459"/>
      <c r="I28" s="437"/>
      <c r="J28" s="432">
        <v>26</v>
      </c>
      <c r="M28" s="438"/>
    </row>
    <row r="29" s="432" customFormat="1" ht="19.5" customHeight="1" spans="1:13">
      <c r="A29" s="455">
        <v>2010350</v>
      </c>
      <c r="B29" s="456" t="s">
        <v>148</v>
      </c>
      <c r="C29" s="457">
        <v>1065</v>
      </c>
      <c r="D29" s="458">
        <v>1068</v>
      </c>
      <c r="E29" s="457">
        <v>1068</v>
      </c>
      <c r="F29" s="459">
        <f t="shared" si="0"/>
        <v>100</v>
      </c>
      <c r="G29" s="459"/>
      <c r="I29" s="437"/>
      <c r="M29" s="438"/>
    </row>
    <row r="30" s="432" customFormat="1" ht="19.5" customHeight="1" spans="1:13">
      <c r="A30" s="455">
        <v>2010399</v>
      </c>
      <c r="B30" s="456" t="s">
        <v>166</v>
      </c>
      <c r="C30" s="457">
        <v>1137</v>
      </c>
      <c r="D30" s="458">
        <v>1723</v>
      </c>
      <c r="E30" s="457">
        <v>1465</v>
      </c>
      <c r="F30" s="459">
        <f t="shared" si="0"/>
        <v>85.0261172373767</v>
      </c>
      <c r="G30" s="459"/>
      <c r="I30" s="437"/>
      <c r="J30" s="432">
        <v>258</v>
      </c>
      <c r="M30" s="438"/>
    </row>
    <row r="31" s="431" customFormat="1" ht="19.5" customHeight="1" spans="1:13">
      <c r="A31" s="448">
        <v>20104</v>
      </c>
      <c r="B31" s="449" t="s">
        <v>167</v>
      </c>
      <c r="C31" s="453">
        <v>479</v>
      </c>
      <c r="D31" s="454">
        <v>1027</v>
      </c>
      <c r="E31" s="453">
        <v>1027</v>
      </c>
      <c r="F31" s="452">
        <f t="shared" si="0"/>
        <v>100</v>
      </c>
      <c r="G31" s="452"/>
      <c r="I31" s="461"/>
      <c r="L31" s="432"/>
      <c r="M31" s="462"/>
    </row>
    <row r="32" s="432" customFormat="1" ht="19.5" customHeight="1" spans="1:13">
      <c r="A32" s="455">
        <v>2010401</v>
      </c>
      <c r="B32" s="456" t="s">
        <v>142</v>
      </c>
      <c r="C32" s="460">
        <v>323</v>
      </c>
      <c r="D32" s="458">
        <v>321</v>
      </c>
      <c r="E32" s="460">
        <v>321</v>
      </c>
      <c r="F32" s="459">
        <f t="shared" si="0"/>
        <v>100</v>
      </c>
      <c r="G32" s="459"/>
      <c r="I32" s="437"/>
      <c r="M32" s="438"/>
    </row>
    <row r="33" s="432" customFormat="1" ht="19.5" customHeight="1" spans="1:13">
      <c r="A33" s="455">
        <v>2010402</v>
      </c>
      <c r="B33" s="456" t="s">
        <v>143</v>
      </c>
      <c r="C33" s="460">
        <v>26</v>
      </c>
      <c r="D33" s="458">
        <v>92</v>
      </c>
      <c r="E33" s="460">
        <v>92</v>
      </c>
      <c r="F33" s="459">
        <f t="shared" si="0"/>
        <v>100</v>
      </c>
      <c r="G33" s="459"/>
      <c r="I33" s="437"/>
      <c r="M33" s="438"/>
    </row>
    <row r="34" s="432" customFormat="1" ht="19.5" customHeight="1" spans="1:13">
      <c r="A34" s="455">
        <v>2010450</v>
      </c>
      <c r="B34" s="456" t="s">
        <v>148</v>
      </c>
      <c r="C34" s="457">
        <v>130</v>
      </c>
      <c r="D34" s="458">
        <v>129</v>
      </c>
      <c r="E34" s="460">
        <v>129</v>
      </c>
      <c r="F34" s="459">
        <f t="shared" si="0"/>
        <v>100</v>
      </c>
      <c r="G34" s="459"/>
      <c r="I34" s="437"/>
      <c r="M34" s="438"/>
    </row>
    <row r="35" s="432" customFormat="1" ht="19.5" customHeight="1" spans="1:13">
      <c r="A35" s="455">
        <v>2010499</v>
      </c>
      <c r="B35" s="456" t="s">
        <v>168</v>
      </c>
      <c r="C35" s="457"/>
      <c r="D35" s="458">
        <v>485</v>
      </c>
      <c r="E35" s="457">
        <v>485</v>
      </c>
      <c r="F35" s="459">
        <f t="shared" si="0"/>
        <v>100</v>
      </c>
      <c r="G35" s="459"/>
      <c r="I35" s="437"/>
      <c r="M35" s="438"/>
    </row>
    <row r="36" s="431" customFormat="1" ht="19.5" customHeight="1" spans="1:13">
      <c r="A36" s="448">
        <v>20105</v>
      </c>
      <c r="B36" s="449" t="s">
        <v>169</v>
      </c>
      <c r="C36" s="450">
        <v>533</v>
      </c>
      <c r="D36" s="454">
        <v>454</v>
      </c>
      <c r="E36" s="450">
        <v>454</v>
      </c>
      <c r="F36" s="452">
        <f t="shared" si="0"/>
        <v>100</v>
      </c>
      <c r="G36" s="452"/>
      <c r="I36" s="461"/>
      <c r="L36" s="432"/>
      <c r="M36" s="462"/>
    </row>
    <row r="37" s="432" customFormat="1" ht="19.5" customHeight="1" spans="1:13">
      <c r="A37" s="455">
        <v>2010501</v>
      </c>
      <c r="B37" s="456" t="s">
        <v>142</v>
      </c>
      <c r="C37" s="460">
        <v>235</v>
      </c>
      <c r="D37" s="458">
        <v>184</v>
      </c>
      <c r="E37" s="460">
        <v>184</v>
      </c>
      <c r="F37" s="459">
        <f t="shared" si="0"/>
        <v>100</v>
      </c>
      <c r="G37" s="459"/>
      <c r="I37" s="437"/>
      <c r="M37" s="438"/>
    </row>
    <row r="38" s="432" customFormat="1" ht="19.5" customHeight="1" spans="1:13">
      <c r="A38" s="455">
        <v>2010502</v>
      </c>
      <c r="B38" s="456" t="s">
        <v>143</v>
      </c>
      <c r="C38" s="460"/>
      <c r="D38" s="458">
        <v>9</v>
      </c>
      <c r="E38" s="460">
        <v>9</v>
      </c>
      <c r="F38" s="459">
        <f t="shared" si="0"/>
        <v>100</v>
      </c>
      <c r="G38" s="459"/>
      <c r="I38" s="437"/>
      <c r="M38" s="438"/>
    </row>
    <row r="39" s="432" customFormat="1" ht="19.5" customHeight="1" spans="1:13">
      <c r="A39" s="455">
        <v>2010505</v>
      </c>
      <c r="B39" s="456" t="s">
        <v>170</v>
      </c>
      <c r="C39" s="460">
        <v>78</v>
      </c>
      <c r="D39" s="458">
        <v>79</v>
      </c>
      <c r="E39" s="460">
        <v>79</v>
      </c>
      <c r="F39" s="459">
        <f t="shared" si="0"/>
        <v>100</v>
      </c>
      <c r="G39" s="459"/>
      <c r="I39" s="437"/>
      <c r="M39" s="438"/>
    </row>
    <row r="40" s="432" customFormat="1" ht="19.5" customHeight="1" spans="1:13">
      <c r="A40" s="455">
        <v>2010507</v>
      </c>
      <c r="B40" s="456" t="s">
        <v>171</v>
      </c>
      <c r="C40" s="457">
        <v>21</v>
      </c>
      <c r="D40" s="458">
        <v>16</v>
      </c>
      <c r="E40" s="460">
        <v>16</v>
      </c>
      <c r="F40" s="459">
        <f t="shared" si="0"/>
        <v>100</v>
      </c>
      <c r="G40" s="459"/>
      <c r="I40" s="437"/>
      <c r="M40" s="438"/>
    </row>
    <row r="41" s="432" customFormat="1" ht="19.5" customHeight="1" spans="1:13">
      <c r="A41" s="455">
        <v>2010508</v>
      </c>
      <c r="B41" s="456" t="s">
        <v>172</v>
      </c>
      <c r="C41" s="460">
        <v>11</v>
      </c>
      <c r="D41" s="458">
        <v>20</v>
      </c>
      <c r="E41" s="460">
        <v>20</v>
      </c>
      <c r="F41" s="459">
        <f t="shared" si="0"/>
        <v>100</v>
      </c>
      <c r="G41" s="459"/>
      <c r="I41" s="437"/>
      <c r="M41" s="438"/>
    </row>
    <row r="42" s="432" customFormat="1" ht="19.5" customHeight="1" spans="1:13">
      <c r="A42" s="455">
        <v>2010550</v>
      </c>
      <c r="B42" s="456" t="s">
        <v>148</v>
      </c>
      <c r="C42" s="457">
        <v>188</v>
      </c>
      <c r="D42" s="458">
        <v>146</v>
      </c>
      <c r="E42" s="457">
        <v>146</v>
      </c>
      <c r="F42" s="459">
        <f t="shared" si="0"/>
        <v>100</v>
      </c>
      <c r="G42" s="459"/>
      <c r="I42" s="437"/>
      <c r="M42" s="438"/>
    </row>
    <row r="43" s="431" customFormat="1" ht="19.5" customHeight="1" spans="1:13">
      <c r="A43" s="448">
        <v>20106</v>
      </c>
      <c r="B43" s="449" t="s">
        <v>173</v>
      </c>
      <c r="C43" s="450">
        <v>1419</v>
      </c>
      <c r="D43" s="454">
        <v>1506</v>
      </c>
      <c r="E43" s="450">
        <v>1473</v>
      </c>
      <c r="F43" s="452">
        <f t="shared" si="0"/>
        <v>97.808764940239</v>
      </c>
      <c r="G43" s="452"/>
      <c r="I43" s="461"/>
      <c r="K43" s="431" t="s">
        <v>174</v>
      </c>
      <c r="L43" s="432">
        <v>334384.63</v>
      </c>
      <c r="M43" s="462">
        <f t="shared" si="1"/>
        <v>33.438463</v>
      </c>
    </row>
    <row r="44" s="432" customFormat="1" ht="19.5" customHeight="1" spans="1:13">
      <c r="A44" s="455">
        <v>2010601</v>
      </c>
      <c r="B44" s="456" t="s">
        <v>142</v>
      </c>
      <c r="C44" s="460">
        <v>571</v>
      </c>
      <c r="D44" s="458">
        <v>569</v>
      </c>
      <c r="E44" s="460">
        <v>569</v>
      </c>
      <c r="F44" s="459">
        <f t="shared" si="0"/>
        <v>100</v>
      </c>
      <c r="G44" s="459"/>
      <c r="I44" s="437"/>
      <c r="K44" s="463" t="s">
        <v>175</v>
      </c>
      <c r="L44" s="463">
        <v>904069.8</v>
      </c>
      <c r="M44" s="464">
        <f t="shared" si="1"/>
        <v>90.40698</v>
      </c>
    </row>
    <row r="45" s="432" customFormat="1" ht="19.5" customHeight="1" spans="1:13">
      <c r="A45" s="455">
        <v>2010602</v>
      </c>
      <c r="B45" s="456" t="s">
        <v>143</v>
      </c>
      <c r="C45" s="460"/>
      <c r="D45" s="458">
        <v>26</v>
      </c>
      <c r="E45" s="460">
        <v>26</v>
      </c>
      <c r="F45" s="459">
        <f t="shared" si="0"/>
        <v>100</v>
      </c>
      <c r="G45" s="459"/>
      <c r="I45" s="437"/>
      <c r="K45" s="463"/>
      <c r="L45" s="463"/>
      <c r="M45" s="464"/>
    </row>
    <row r="46" s="432" customFormat="1" ht="19.5" customHeight="1" spans="1:13">
      <c r="A46" s="455">
        <v>2010607</v>
      </c>
      <c r="B46" s="456" t="s">
        <v>176</v>
      </c>
      <c r="C46" s="460">
        <v>60</v>
      </c>
      <c r="D46" s="458">
        <v>57</v>
      </c>
      <c r="E46" s="460">
        <v>57</v>
      </c>
      <c r="F46" s="459">
        <f t="shared" si="0"/>
        <v>100</v>
      </c>
      <c r="G46" s="459"/>
      <c r="I46" s="437"/>
      <c r="K46" s="463"/>
      <c r="L46" s="463"/>
      <c r="M46" s="464"/>
    </row>
    <row r="47" s="432" customFormat="1" ht="19.5" customHeight="1" spans="1:13">
      <c r="A47" s="455">
        <v>2010608</v>
      </c>
      <c r="B47" s="456" t="s">
        <v>177</v>
      </c>
      <c r="C47" s="457">
        <v>333</v>
      </c>
      <c r="D47" s="458">
        <v>355</v>
      </c>
      <c r="E47" s="457">
        <v>355</v>
      </c>
      <c r="F47" s="459">
        <f t="shared" si="0"/>
        <v>100</v>
      </c>
      <c r="G47" s="459"/>
      <c r="I47" s="437"/>
      <c r="K47" s="463"/>
      <c r="L47" s="463"/>
      <c r="M47" s="464"/>
    </row>
    <row r="48" s="432" customFormat="1" ht="19.5" customHeight="1" spans="1:13">
      <c r="A48" s="455">
        <v>2010650</v>
      </c>
      <c r="B48" s="456" t="s">
        <v>148</v>
      </c>
      <c r="C48" s="460">
        <v>447</v>
      </c>
      <c r="D48" s="458">
        <v>454</v>
      </c>
      <c r="E48" s="460">
        <v>454</v>
      </c>
      <c r="F48" s="459">
        <f t="shared" si="0"/>
        <v>100</v>
      </c>
      <c r="G48" s="459"/>
      <c r="I48" s="437"/>
      <c r="K48" s="463"/>
      <c r="L48" s="463"/>
      <c r="M48" s="464"/>
    </row>
    <row r="49" s="432" customFormat="1" ht="19.5" customHeight="1" spans="1:13">
      <c r="A49" s="455">
        <v>2010699</v>
      </c>
      <c r="B49" s="456" t="s">
        <v>178</v>
      </c>
      <c r="C49" s="460">
        <v>8</v>
      </c>
      <c r="D49" s="458">
        <v>45</v>
      </c>
      <c r="E49" s="460">
        <v>12</v>
      </c>
      <c r="F49" s="459">
        <f t="shared" si="0"/>
        <v>26.6666666666667</v>
      </c>
      <c r="G49" s="459"/>
      <c r="I49" s="437"/>
      <c r="J49" s="432">
        <v>33</v>
      </c>
      <c r="K49" s="463"/>
      <c r="L49" s="463"/>
      <c r="M49" s="464"/>
    </row>
    <row r="50" s="431" customFormat="1" ht="19.5" customHeight="1" spans="1:13">
      <c r="A50" s="448">
        <v>20107</v>
      </c>
      <c r="B50" s="449" t="s">
        <v>179</v>
      </c>
      <c r="C50" s="453">
        <v>300</v>
      </c>
      <c r="D50" s="454">
        <v>1046</v>
      </c>
      <c r="E50" s="450">
        <v>1046</v>
      </c>
      <c r="F50" s="452">
        <f t="shared" si="0"/>
        <v>100</v>
      </c>
      <c r="G50" s="452"/>
      <c r="I50" s="461"/>
      <c r="K50" s="465"/>
      <c r="L50" s="463"/>
      <c r="M50" s="466"/>
    </row>
    <row r="51" s="432" customFormat="1" ht="19.5" customHeight="1" spans="1:13">
      <c r="A51" s="455">
        <v>2010799</v>
      </c>
      <c r="B51" s="456" t="s">
        <v>180</v>
      </c>
      <c r="C51" s="457">
        <v>300</v>
      </c>
      <c r="D51" s="458">
        <v>1046</v>
      </c>
      <c r="E51" s="460">
        <v>1046</v>
      </c>
      <c r="F51" s="459">
        <f t="shared" si="0"/>
        <v>100</v>
      </c>
      <c r="G51" s="459"/>
      <c r="I51" s="437"/>
      <c r="K51" s="463"/>
      <c r="L51" s="463"/>
      <c r="M51" s="464"/>
    </row>
    <row r="52" s="431" customFormat="1" ht="19.5" customHeight="1" spans="1:13">
      <c r="A52" s="448">
        <v>20108</v>
      </c>
      <c r="B52" s="449" t="s">
        <v>181</v>
      </c>
      <c r="C52" s="450">
        <v>273</v>
      </c>
      <c r="D52" s="454">
        <v>268</v>
      </c>
      <c r="E52" s="450">
        <v>268</v>
      </c>
      <c r="F52" s="452">
        <f t="shared" si="0"/>
        <v>100</v>
      </c>
      <c r="G52" s="452"/>
      <c r="I52" s="461"/>
      <c r="K52" s="465"/>
      <c r="L52" s="463"/>
      <c r="M52" s="466"/>
    </row>
    <row r="53" s="432" customFormat="1" ht="19.5" customHeight="1" spans="1:13">
      <c r="A53" s="455">
        <v>2010801</v>
      </c>
      <c r="B53" s="456" t="s">
        <v>142</v>
      </c>
      <c r="C53" s="460">
        <v>156</v>
      </c>
      <c r="D53" s="458">
        <v>146</v>
      </c>
      <c r="E53" s="460">
        <v>146</v>
      </c>
      <c r="F53" s="459">
        <f t="shared" si="0"/>
        <v>100</v>
      </c>
      <c r="G53" s="459"/>
      <c r="I53" s="437"/>
      <c r="K53" s="463"/>
      <c r="L53" s="463"/>
      <c r="M53" s="464"/>
    </row>
    <row r="54" s="432" customFormat="1" ht="19.5" customHeight="1" spans="1:13">
      <c r="A54" s="455">
        <v>2010804</v>
      </c>
      <c r="B54" s="456" t="s">
        <v>182</v>
      </c>
      <c r="C54" s="460">
        <v>65</v>
      </c>
      <c r="D54" s="458">
        <v>56</v>
      </c>
      <c r="E54" s="460">
        <v>56</v>
      </c>
      <c r="F54" s="459">
        <f t="shared" si="0"/>
        <v>100</v>
      </c>
      <c r="G54" s="459"/>
      <c r="I54" s="437"/>
      <c r="K54" s="463"/>
      <c r="L54" s="463"/>
      <c r="M54" s="464"/>
    </row>
    <row r="55" s="432" customFormat="1" ht="19.5" customHeight="1" spans="1:13">
      <c r="A55" s="455">
        <v>2010806</v>
      </c>
      <c r="B55" s="456" t="s">
        <v>176</v>
      </c>
      <c r="C55" s="460">
        <v>3</v>
      </c>
      <c r="D55" s="458">
        <v>3</v>
      </c>
      <c r="E55" s="460">
        <v>3</v>
      </c>
      <c r="F55" s="459">
        <f t="shared" si="0"/>
        <v>100</v>
      </c>
      <c r="G55" s="459"/>
      <c r="I55" s="437"/>
      <c r="K55" s="463"/>
      <c r="L55" s="463"/>
      <c r="M55" s="464"/>
    </row>
    <row r="56" s="432" customFormat="1" ht="19.5" customHeight="1" spans="1:13">
      <c r="A56" s="455">
        <v>2010850</v>
      </c>
      <c r="B56" s="456" t="s">
        <v>148</v>
      </c>
      <c r="C56" s="457">
        <v>49</v>
      </c>
      <c r="D56" s="458">
        <v>63</v>
      </c>
      <c r="E56" s="460">
        <v>63</v>
      </c>
      <c r="F56" s="459">
        <f t="shared" si="0"/>
        <v>100</v>
      </c>
      <c r="G56" s="459"/>
      <c r="I56" s="437"/>
      <c r="K56" s="463"/>
      <c r="L56" s="463"/>
      <c r="M56" s="464"/>
    </row>
    <row r="57" s="431" customFormat="1" ht="19.5" customHeight="1" spans="1:13">
      <c r="A57" s="448">
        <v>20111</v>
      </c>
      <c r="B57" s="449" t="s">
        <v>183</v>
      </c>
      <c r="C57" s="450">
        <v>1136</v>
      </c>
      <c r="D57" s="454">
        <v>1163</v>
      </c>
      <c r="E57" s="450">
        <v>1153</v>
      </c>
      <c r="F57" s="452">
        <f t="shared" si="0"/>
        <v>99.140154772141</v>
      </c>
      <c r="G57" s="452"/>
      <c r="I57" s="461"/>
      <c r="K57" s="465"/>
      <c r="L57" s="463"/>
      <c r="M57" s="466"/>
    </row>
    <row r="58" s="432" customFormat="1" ht="19.5" customHeight="1" spans="1:13">
      <c r="A58" s="455">
        <v>2011101</v>
      </c>
      <c r="B58" s="456" t="s">
        <v>142</v>
      </c>
      <c r="C58" s="460">
        <v>675</v>
      </c>
      <c r="D58" s="458">
        <v>695</v>
      </c>
      <c r="E58" s="460">
        <v>695</v>
      </c>
      <c r="F58" s="459">
        <f t="shared" si="0"/>
        <v>100</v>
      </c>
      <c r="G58" s="459"/>
      <c r="I58" s="437"/>
      <c r="K58" s="463"/>
      <c r="L58" s="463"/>
      <c r="M58" s="464"/>
    </row>
    <row r="59" s="432" customFormat="1" ht="19.5" customHeight="1" spans="1:13">
      <c r="A59" s="455">
        <v>2011102</v>
      </c>
      <c r="B59" s="456" t="s">
        <v>143</v>
      </c>
      <c r="C59" s="457">
        <v>390</v>
      </c>
      <c r="D59" s="458">
        <v>275</v>
      </c>
      <c r="E59" s="460">
        <v>275</v>
      </c>
      <c r="F59" s="459">
        <f t="shared" si="0"/>
        <v>100</v>
      </c>
      <c r="G59" s="459"/>
      <c r="I59" s="437"/>
      <c r="K59" s="463"/>
      <c r="L59" s="463"/>
      <c r="M59" s="464"/>
    </row>
    <row r="60" s="432" customFormat="1" ht="19.5" customHeight="1" spans="1:13">
      <c r="A60" s="455">
        <v>2011150</v>
      </c>
      <c r="B60" s="456" t="s">
        <v>148</v>
      </c>
      <c r="C60" s="460">
        <v>51</v>
      </c>
      <c r="D60" s="458">
        <v>46</v>
      </c>
      <c r="E60" s="460">
        <v>46</v>
      </c>
      <c r="F60" s="459">
        <f t="shared" si="0"/>
        <v>100</v>
      </c>
      <c r="G60" s="459"/>
      <c r="I60" s="437"/>
      <c r="K60" s="463"/>
      <c r="L60" s="463"/>
      <c r="M60" s="464"/>
    </row>
    <row r="61" s="432" customFormat="1" ht="19.5" customHeight="1" spans="1:13">
      <c r="A61" s="455">
        <v>2011199</v>
      </c>
      <c r="B61" s="456" t="s">
        <v>184</v>
      </c>
      <c r="C61" s="457">
        <v>20</v>
      </c>
      <c r="D61" s="458">
        <v>147</v>
      </c>
      <c r="E61" s="460">
        <v>137</v>
      </c>
      <c r="F61" s="459">
        <f t="shared" si="0"/>
        <v>93.1972789115646</v>
      </c>
      <c r="G61" s="459"/>
      <c r="I61" s="437"/>
      <c r="J61" s="432">
        <v>10</v>
      </c>
      <c r="K61" s="463"/>
      <c r="L61" s="463"/>
      <c r="M61" s="464"/>
    </row>
    <row r="62" s="431" customFormat="1" ht="19.5" customHeight="1" spans="1:13">
      <c r="A62" s="448">
        <v>20113</v>
      </c>
      <c r="B62" s="449" t="s">
        <v>185</v>
      </c>
      <c r="C62" s="450">
        <v>835</v>
      </c>
      <c r="D62" s="454">
        <v>1389</v>
      </c>
      <c r="E62" s="450">
        <v>1389</v>
      </c>
      <c r="F62" s="452">
        <f t="shared" si="0"/>
        <v>100</v>
      </c>
      <c r="G62" s="452"/>
      <c r="I62" s="461"/>
      <c r="K62" s="465"/>
      <c r="L62" s="463"/>
      <c r="M62" s="466"/>
    </row>
    <row r="63" s="432" customFormat="1" ht="19.5" customHeight="1" spans="1:13">
      <c r="A63" s="455">
        <v>2011301</v>
      </c>
      <c r="B63" s="456" t="s">
        <v>142</v>
      </c>
      <c r="C63" s="460">
        <v>372</v>
      </c>
      <c r="D63" s="458">
        <v>361</v>
      </c>
      <c r="E63" s="460">
        <v>361</v>
      </c>
      <c r="F63" s="459">
        <f t="shared" si="0"/>
        <v>100</v>
      </c>
      <c r="G63" s="459"/>
      <c r="I63" s="437"/>
      <c r="K63" s="463"/>
      <c r="L63" s="463"/>
      <c r="M63" s="464"/>
    </row>
    <row r="64" s="432" customFormat="1" ht="19.5" customHeight="1" spans="1:13">
      <c r="A64" s="455">
        <v>2011302</v>
      </c>
      <c r="B64" s="456" t="s">
        <v>143</v>
      </c>
      <c r="C64" s="460">
        <v>8</v>
      </c>
      <c r="D64" s="458">
        <v>16</v>
      </c>
      <c r="E64" s="460">
        <v>16</v>
      </c>
      <c r="F64" s="459">
        <f t="shared" si="0"/>
        <v>100</v>
      </c>
      <c r="G64" s="459"/>
      <c r="I64" s="437"/>
      <c r="K64" s="463"/>
      <c r="L64" s="463"/>
      <c r="M64" s="464"/>
    </row>
    <row r="65" s="432" customFormat="1" ht="19.5" customHeight="1" spans="1:13">
      <c r="A65" s="455">
        <v>2011308</v>
      </c>
      <c r="B65" s="456" t="s">
        <v>186</v>
      </c>
      <c r="C65" s="460">
        <v>100</v>
      </c>
      <c r="D65" s="458">
        <v>649</v>
      </c>
      <c r="E65" s="460">
        <v>649</v>
      </c>
      <c r="F65" s="459">
        <f t="shared" si="0"/>
        <v>100</v>
      </c>
      <c r="G65" s="459"/>
      <c r="I65" s="437"/>
      <c r="K65" s="463"/>
      <c r="L65" s="463"/>
      <c r="M65" s="464"/>
    </row>
    <row r="66" s="432" customFormat="1" ht="19.5" customHeight="1" spans="1:13">
      <c r="A66" s="455">
        <v>2011350</v>
      </c>
      <c r="B66" s="456" t="s">
        <v>148</v>
      </c>
      <c r="C66" s="457">
        <v>355</v>
      </c>
      <c r="D66" s="458">
        <v>363</v>
      </c>
      <c r="E66" s="460">
        <v>363</v>
      </c>
      <c r="F66" s="459">
        <f t="shared" ref="F66:F121" si="2">E66/D66*100</f>
        <v>100</v>
      </c>
      <c r="G66" s="459"/>
      <c r="I66" s="437"/>
      <c r="K66" s="463"/>
      <c r="L66" s="463"/>
      <c r="M66" s="464"/>
    </row>
    <row r="67" s="431" customFormat="1" ht="19.5" customHeight="1" spans="1:13">
      <c r="A67" s="448">
        <v>20123</v>
      </c>
      <c r="B67" s="449" t="s">
        <v>187</v>
      </c>
      <c r="C67" s="450">
        <v>439</v>
      </c>
      <c r="D67" s="454">
        <v>302</v>
      </c>
      <c r="E67" s="450">
        <v>293</v>
      </c>
      <c r="F67" s="452">
        <f t="shared" si="2"/>
        <v>97.0198675496689</v>
      </c>
      <c r="G67" s="452"/>
      <c r="I67" s="461"/>
      <c r="K67" s="431" t="s">
        <v>188</v>
      </c>
      <c r="L67" s="432">
        <v>87000</v>
      </c>
      <c r="M67" s="462">
        <f t="shared" si="1"/>
        <v>8.7</v>
      </c>
    </row>
    <row r="68" s="432" customFormat="1" ht="19.5" customHeight="1" spans="1:13">
      <c r="A68" s="455">
        <v>2012301</v>
      </c>
      <c r="B68" s="456" t="s">
        <v>142</v>
      </c>
      <c r="C68" s="460">
        <v>91</v>
      </c>
      <c r="D68" s="458">
        <v>90</v>
      </c>
      <c r="E68" s="460">
        <v>90</v>
      </c>
      <c r="F68" s="459">
        <f t="shared" si="2"/>
        <v>100</v>
      </c>
      <c r="G68" s="459"/>
      <c r="I68" s="437"/>
      <c r="M68" s="438"/>
    </row>
    <row r="69" s="432" customFormat="1" ht="19.5" customHeight="1" spans="1:13">
      <c r="A69" s="455">
        <v>2012302</v>
      </c>
      <c r="B69" s="456" t="s">
        <v>143</v>
      </c>
      <c r="C69" s="460">
        <v>4</v>
      </c>
      <c r="D69" s="458">
        <v>3</v>
      </c>
      <c r="E69" s="460">
        <v>3</v>
      </c>
      <c r="F69" s="459">
        <f t="shared" si="2"/>
        <v>100</v>
      </c>
      <c r="G69" s="459"/>
      <c r="I69" s="437"/>
      <c r="M69" s="438"/>
    </row>
    <row r="70" s="432" customFormat="1" ht="19.5" customHeight="1" spans="1:13">
      <c r="A70" s="455">
        <v>2012304</v>
      </c>
      <c r="B70" s="456" t="s">
        <v>189</v>
      </c>
      <c r="C70" s="460">
        <v>310</v>
      </c>
      <c r="D70" s="458">
        <v>152</v>
      </c>
      <c r="E70" s="460">
        <v>143</v>
      </c>
      <c r="F70" s="459">
        <f t="shared" si="2"/>
        <v>94.0789473684211</v>
      </c>
      <c r="G70" s="459"/>
      <c r="I70" s="437"/>
      <c r="J70" s="432">
        <v>9</v>
      </c>
      <c r="M70" s="438"/>
    </row>
    <row r="71" s="432" customFormat="1" ht="19.5" customHeight="1" spans="1:13">
      <c r="A71" s="455">
        <v>2012350</v>
      </c>
      <c r="B71" s="456" t="s">
        <v>148</v>
      </c>
      <c r="C71" s="457">
        <v>34</v>
      </c>
      <c r="D71" s="458">
        <v>32</v>
      </c>
      <c r="E71" s="460">
        <v>32</v>
      </c>
      <c r="F71" s="459">
        <f t="shared" si="2"/>
        <v>100</v>
      </c>
      <c r="G71" s="459"/>
      <c r="I71" s="437"/>
      <c r="M71" s="438"/>
    </row>
    <row r="72" s="432" customFormat="1" ht="19.5" customHeight="1" spans="1:13">
      <c r="A72" s="455">
        <v>2012399</v>
      </c>
      <c r="B72" s="456" t="s">
        <v>190</v>
      </c>
      <c r="C72" s="460"/>
      <c r="D72" s="458">
        <v>25</v>
      </c>
      <c r="E72" s="460">
        <v>25</v>
      </c>
      <c r="F72" s="459">
        <f t="shared" si="2"/>
        <v>100</v>
      </c>
      <c r="G72" s="459"/>
      <c r="I72" s="437"/>
      <c r="M72" s="438"/>
    </row>
    <row r="73" s="431" customFormat="1" ht="19.5" customHeight="1" spans="1:13">
      <c r="A73" s="448">
        <v>20126</v>
      </c>
      <c r="B73" s="449" t="s">
        <v>191</v>
      </c>
      <c r="C73" s="450">
        <v>131</v>
      </c>
      <c r="D73" s="454">
        <v>103</v>
      </c>
      <c r="E73" s="450">
        <v>103</v>
      </c>
      <c r="F73" s="452">
        <f t="shared" si="2"/>
        <v>100</v>
      </c>
      <c r="G73" s="452"/>
      <c r="I73" s="461"/>
      <c r="L73" s="432"/>
      <c r="M73" s="462"/>
    </row>
    <row r="74" s="432" customFormat="1" ht="19.5" customHeight="1" spans="1:13">
      <c r="A74" s="455">
        <v>2012601</v>
      </c>
      <c r="B74" s="456" t="s">
        <v>142</v>
      </c>
      <c r="C74" s="457">
        <v>86</v>
      </c>
      <c r="D74" s="458">
        <v>89</v>
      </c>
      <c r="E74" s="460">
        <v>89</v>
      </c>
      <c r="F74" s="459">
        <f t="shared" si="2"/>
        <v>100</v>
      </c>
      <c r="G74" s="459"/>
      <c r="I74" s="437"/>
      <c r="M74" s="438"/>
    </row>
    <row r="75" s="432" customFormat="1" ht="19.5" customHeight="1" spans="1:13">
      <c r="A75" s="455">
        <v>2012604</v>
      </c>
      <c r="B75" s="456" t="s">
        <v>192</v>
      </c>
      <c r="C75" s="460">
        <v>45</v>
      </c>
      <c r="D75" s="458">
        <v>14</v>
      </c>
      <c r="E75" s="460">
        <v>14</v>
      </c>
      <c r="F75" s="459">
        <f t="shared" si="2"/>
        <v>100</v>
      </c>
      <c r="G75" s="459"/>
      <c r="I75" s="437"/>
      <c r="M75" s="438"/>
    </row>
    <row r="76" s="431" customFormat="1" ht="19.5" customHeight="1" spans="1:13">
      <c r="A76" s="448">
        <v>20128</v>
      </c>
      <c r="B76" s="449" t="s">
        <v>193</v>
      </c>
      <c r="C76" s="450">
        <v>73</v>
      </c>
      <c r="D76" s="454">
        <v>64</v>
      </c>
      <c r="E76" s="450">
        <v>64</v>
      </c>
      <c r="F76" s="452">
        <f t="shared" si="2"/>
        <v>100</v>
      </c>
      <c r="G76" s="452"/>
      <c r="I76" s="461"/>
      <c r="L76" s="432"/>
      <c r="M76" s="462"/>
    </row>
    <row r="77" s="432" customFormat="1" ht="19.5" customHeight="1" spans="1:13">
      <c r="A77" s="455">
        <v>2012801</v>
      </c>
      <c r="B77" s="456" t="s">
        <v>142</v>
      </c>
      <c r="C77" s="457">
        <v>67</v>
      </c>
      <c r="D77" s="458">
        <v>60</v>
      </c>
      <c r="E77" s="460">
        <v>60</v>
      </c>
      <c r="F77" s="459">
        <f t="shared" si="2"/>
        <v>100</v>
      </c>
      <c r="G77" s="459"/>
      <c r="I77" s="437"/>
      <c r="M77" s="438"/>
    </row>
    <row r="78" s="432" customFormat="1" ht="19.5" customHeight="1" spans="1:13">
      <c r="A78" s="455">
        <v>2012899</v>
      </c>
      <c r="B78" s="456" t="s">
        <v>194</v>
      </c>
      <c r="C78" s="460">
        <v>6</v>
      </c>
      <c r="D78" s="458">
        <v>4</v>
      </c>
      <c r="E78" s="460">
        <v>4</v>
      </c>
      <c r="F78" s="459">
        <f t="shared" si="2"/>
        <v>100</v>
      </c>
      <c r="G78" s="459"/>
      <c r="I78" s="437"/>
      <c r="M78" s="438"/>
    </row>
    <row r="79" s="431" customFormat="1" ht="19.5" customHeight="1" spans="1:13">
      <c r="A79" s="448">
        <v>20129</v>
      </c>
      <c r="B79" s="449" t="s">
        <v>195</v>
      </c>
      <c r="C79" s="450">
        <v>276</v>
      </c>
      <c r="D79" s="454">
        <v>280</v>
      </c>
      <c r="E79" s="450">
        <v>237</v>
      </c>
      <c r="F79" s="452">
        <f t="shared" si="2"/>
        <v>84.6428571428571</v>
      </c>
      <c r="G79" s="452"/>
      <c r="I79" s="461"/>
      <c r="K79" s="431" t="s">
        <v>196</v>
      </c>
      <c r="L79" s="431">
        <v>54930.52</v>
      </c>
      <c r="M79" s="462">
        <f t="shared" si="1"/>
        <v>5.493052</v>
      </c>
    </row>
    <row r="80" s="432" customFormat="1" ht="19.5" customHeight="1" spans="1:13">
      <c r="A80" s="455">
        <v>2012901</v>
      </c>
      <c r="B80" s="456" t="s">
        <v>142</v>
      </c>
      <c r="C80" s="460">
        <v>187</v>
      </c>
      <c r="D80" s="458">
        <v>169</v>
      </c>
      <c r="E80" s="460">
        <v>169</v>
      </c>
      <c r="F80" s="459">
        <f t="shared" si="2"/>
        <v>100</v>
      </c>
      <c r="G80" s="459"/>
      <c r="I80" s="437"/>
      <c r="K80" s="432" t="s">
        <v>197</v>
      </c>
      <c r="L80" s="432">
        <v>380855.4</v>
      </c>
      <c r="M80" s="438">
        <f t="shared" si="1"/>
        <v>38.08554</v>
      </c>
    </row>
    <row r="81" s="432" customFormat="1" ht="19.5" customHeight="1" spans="1:13">
      <c r="A81" s="455">
        <v>2012902</v>
      </c>
      <c r="B81" s="456" t="s">
        <v>143</v>
      </c>
      <c r="C81" s="457">
        <v>59</v>
      </c>
      <c r="D81" s="458">
        <v>53</v>
      </c>
      <c r="E81" s="460">
        <v>48</v>
      </c>
      <c r="F81" s="459">
        <f t="shared" si="2"/>
        <v>90.5660377358491</v>
      </c>
      <c r="G81" s="459"/>
      <c r="I81" s="437"/>
      <c r="J81" s="432">
        <v>5</v>
      </c>
      <c r="K81" s="432" t="s">
        <v>198</v>
      </c>
      <c r="L81" s="432">
        <v>47773.6</v>
      </c>
      <c r="M81" s="464">
        <f t="shared" si="1"/>
        <v>4.77736</v>
      </c>
    </row>
    <row r="82" s="432" customFormat="1" ht="19.5" customHeight="1" spans="1:13">
      <c r="A82" s="455">
        <v>2012950</v>
      </c>
      <c r="B82" s="456" t="s">
        <v>148</v>
      </c>
      <c r="C82" s="460"/>
      <c r="D82" s="458">
        <v>10</v>
      </c>
      <c r="E82" s="460">
        <v>10</v>
      </c>
      <c r="F82" s="459">
        <f t="shared" si="2"/>
        <v>100</v>
      </c>
      <c r="G82" s="459"/>
      <c r="I82" s="437"/>
      <c r="K82" s="432" t="s">
        <v>199</v>
      </c>
      <c r="L82" s="432">
        <v>422373.72</v>
      </c>
      <c r="M82" s="464">
        <f t="shared" si="1"/>
        <v>42.237372</v>
      </c>
    </row>
    <row r="83" s="432" customFormat="1" ht="19.5" customHeight="1" spans="1:13">
      <c r="A83" s="455">
        <v>2012999</v>
      </c>
      <c r="B83" s="456" t="s">
        <v>200</v>
      </c>
      <c r="C83" s="460">
        <v>30</v>
      </c>
      <c r="D83" s="458">
        <v>48</v>
      </c>
      <c r="E83" s="460">
        <v>10</v>
      </c>
      <c r="F83" s="459">
        <f t="shared" si="2"/>
        <v>20.8333333333333</v>
      </c>
      <c r="G83" s="459"/>
      <c r="I83" s="437"/>
      <c r="J83" s="432">
        <v>38</v>
      </c>
      <c r="M83" s="464"/>
    </row>
    <row r="84" s="431" customFormat="1" ht="19.5" customHeight="1" spans="1:13">
      <c r="A84" s="448">
        <v>20131</v>
      </c>
      <c r="B84" s="449" t="s">
        <v>201</v>
      </c>
      <c r="C84" s="450">
        <v>2176</v>
      </c>
      <c r="D84" s="454">
        <v>1969</v>
      </c>
      <c r="E84" s="450">
        <v>1936</v>
      </c>
      <c r="F84" s="452">
        <f t="shared" si="2"/>
        <v>98.3240223463687</v>
      </c>
      <c r="G84" s="452"/>
      <c r="I84" s="461"/>
      <c r="L84" s="432"/>
      <c r="M84" s="466"/>
    </row>
    <row r="85" s="432" customFormat="1" ht="19.5" customHeight="1" spans="1:13">
      <c r="A85" s="455">
        <v>2013101</v>
      </c>
      <c r="B85" s="456" t="s">
        <v>142</v>
      </c>
      <c r="C85" s="460">
        <v>1192</v>
      </c>
      <c r="D85" s="458">
        <v>1219</v>
      </c>
      <c r="E85" s="460">
        <v>1219</v>
      </c>
      <c r="F85" s="459">
        <f t="shared" si="2"/>
        <v>100</v>
      </c>
      <c r="G85" s="459"/>
      <c r="I85" s="437"/>
      <c r="M85" s="464"/>
    </row>
    <row r="86" s="432" customFormat="1" ht="19.5" customHeight="1" spans="1:13">
      <c r="A86" s="455">
        <v>2013102</v>
      </c>
      <c r="B86" s="456" t="s">
        <v>143</v>
      </c>
      <c r="C86" s="457">
        <v>107</v>
      </c>
      <c r="D86" s="458">
        <v>112</v>
      </c>
      <c r="E86" s="460">
        <v>112</v>
      </c>
      <c r="F86" s="459">
        <f t="shared" si="2"/>
        <v>100</v>
      </c>
      <c r="G86" s="459"/>
      <c r="I86" s="437"/>
      <c r="M86" s="464"/>
    </row>
    <row r="87" s="432" customFormat="1" ht="19.5" customHeight="1" spans="1:13">
      <c r="A87" s="455">
        <v>2013150</v>
      </c>
      <c r="B87" s="456" t="s">
        <v>148</v>
      </c>
      <c r="C87" s="460">
        <v>185</v>
      </c>
      <c r="D87" s="458">
        <v>206</v>
      </c>
      <c r="E87" s="460">
        <v>206</v>
      </c>
      <c r="F87" s="459">
        <f t="shared" si="2"/>
        <v>100</v>
      </c>
      <c r="G87" s="459"/>
      <c r="I87" s="437"/>
      <c r="M87" s="464"/>
    </row>
    <row r="88" s="432" customFormat="1" ht="19.5" customHeight="1" spans="1:13">
      <c r="A88" s="455">
        <v>2013199</v>
      </c>
      <c r="B88" s="456" t="s">
        <v>202</v>
      </c>
      <c r="C88" s="460">
        <v>692</v>
      </c>
      <c r="D88" s="458">
        <v>432</v>
      </c>
      <c r="E88" s="460">
        <v>399</v>
      </c>
      <c r="F88" s="459">
        <f t="shared" si="2"/>
        <v>92.3611111111111</v>
      </c>
      <c r="G88" s="459"/>
      <c r="I88" s="437"/>
      <c r="J88" s="432">
        <v>33</v>
      </c>
      <c r="M88" s="464"/>
    </row>
    <row r="89" s="431" customFormat="1" ht="19.5" customHeight="1" spans="1:13">
      <c r="A89" s="448">
        <v>20132</v>
      </c>
      <c r="B89" s="449" t="s">
        <v>203</v>
      </c>
      <c r="C89" s="450">
        <v>631</v>
      </c>
      <c r="D89" s="454">
        <v>572</v>
      </c>
      <c r="E89" s="450">
        <v>572</v>
      </c>
      <c r="F89" s="452">
        <f t="shared" si="2"/>
        <v>100</v>
      </c>
      <c r="G89" s="452"/>
      <c r="I89" s="461"/>
      <c r="K89" s="431" t="s">
        <v>204</v>
      </c>
      <c r="L89" s="432">
        <v>216000</v>
      </c>
      <c r="M89" s="466">
        <f t="shared" si="1"/>
        <v>21.6</v>
      </c>
    </row>
    <row r="90" s="432" customFormat="1" ht="19.5" customHeight="1" spans="1:13">
      <c r="A90" s="455">
        <v>2013201</v>
      </c>
      <c r="B90" s="456" t="s">
        <v>142</v>
      </c>
      <c r="C90" s="457">
        <v>265</v>
      </c>
      <c r="D90" s="458">
        <v>304</v>
      </c>
      <c r="E90" s="467">
        <v>304</v>
      </c>
      <c r="F90" s="459">
        <f t="shared" si="2"/>
        <v>100</v>
      </c>
      <c r="G90" s="459"/>
      <c r="I90" s="437"/>
      <c r="K90" s="432" t="s">
        <v>205</v>
      </c>
      <c r="L90" s="432">
        <v>945310</v>
      </c>
      <c r="M90" s="438">
        <f t="shared" si="1"/>
        <v>94.531</v>
      </c>
    </row>
    <row r="91" s="432" customFormat="1" ht="19.5" customHeight="1" spans="1:13">
      <c r="A91" s="455">
        <v>2013202</v>
      </c>
      <c r="B91" s="456" t="s">
        <v>143</v>
      </c>
      <c r="C91" s="467">
        <v>307</v>
      </c>
      <c r="D91" s="458">
        <v>205</v>
      </c>
      <c r="E91" s="467">
        <v>205</v>
      </c>
      <c r="F91" s="459">
        <f t="shared" si="2"/>
        <v>100</v>
      </c>
      <c r="G91" s="459"/>
      <c r="I91" s="437"/>
      <c r="K91" s="432" t="s">
        <v>206</v>
      </c>
      <c r="L91" s="432">
        <v>110000</v>
      </c>
      <c r="M91" s="438">
        <f t="shared" si="1"/>
        <v>11</v>
      </c>
    </row>
    <row r="92" s="432" customFormat="1" ht="19.5" customHeight="1" spans="1:13">
      <c r="A92" s="455">
        <v>2013250</v>
      </c>
      <c r="B92" s="456" t="s">
        <v>148</v>
      </c>
      <c r="C92" s="467">
        <v>59</v>
      </c>
      <c r="D92" s="458">
        <v>63</v>
      </c>
      <c r="E92" s="467">
        <v>63</v>
      </c>
      <c r="F92" s="459">
        <f t="shared" si="2"/>
        <v>100</v>
      </c>
      <c r="G92" s="459"/>
      <c r="I92" s="437"/>
      <c r="K92" s="432" t="s">
        <v>207</v>
      </c>
      <c r="L92" s="432">
        <v>200000</v>
      </c>
      <c r="M92" s="438">
        <f t="shared" si="1"/>
        <v>20</v>
      </c>
    </row>
    <row r="93" s="431" customFormat="1" ht="19.5" customHeight="1" spans="1:13">
      <c r="A93" s="448">
        <v>20133</v>
      </c>
      <c r="B93" s="449" t="s">
        <v>208</v>
      </c>
      <c r="C93" s="468">
        <v>872</v>
      </c>
      <c r="D93" s="454">
        <v>1030</v>
      </c>
      <c r="E93" s="468">
        <v>963</v>
      </c>
      <c r="F93" s="452">
        <f t="shared" si="2"/>
        <v>93.495145631068</v>
      </c>
      <c r="G93" s="452"/>
      <c r="I93" s="461"/>
      <c r="L93" s="432"/>
      <c r="M93" s="462"/>
    </row>
    <row r="94" s="432" customFormat="1" ht="19.5" customHeight="1" spans="1:13">
      <c r="A94" s="455">
        <v>2013301</v>
      </c>
      <c r="B94" s="456" t="s">
        <v>142</v>
      </c>
      <c r="C94" s="457">
        <v>167</v>
      </c>
      <c r="D94" s="458">
        <v>171</v>
      </c>
      <c r="E94" s="467">
        <v>171</v>
      </c>
      <c r="F94" s="459">
        <f t="shared" si="2"/>
        <v>100</v>
      </c>
      <c r="G94" s="459"/>
      <c r="I94" s="437"/>
      <c r="M94" s="438"/>
    </row>
    <row r="95" s="432" customFormat="1" ht="19.5" customHeight="1" spans="1:13">
      <c r="A95" s="455">
        <v>2013302</v>
      </c>
      <c r="B95" s="456" t="s">
        <v>143</v>
      </c>
      <c r="C95" s="467">
        <v>322</v>
      </c>
      <c r="D95" s="458">
        <v>262</v>
      </c>
      <c r="E95" s="467">
        <v>195</v>
      </c>
      <c r="F95" s="459">
        <f t="shared" si="2"/>
        <v>74.4274809160305</v>
      </c>
      <c r="G95" s="459"/>
      <c r="I95" s="437"/>
      <c r="J95" s="432">
        <v>67</v>
      </c>
      <c r="M95" s="438"/>
    </row>
    <row r="96" s="432" customFormat="1" ht="19.5" customHeight="1" spans="1:13">
      <c r="A96" s="455">
        <v>2013350</v>
      </c>
      <c r="B96" s="456" t="s">
        <v>148</v>
      </c>
      <c r="C96" s="467">
        <v>215</v>
      </c>
      <c r="D96" s="458">
        <v>229</v>
      </c>
      <c r="E96" s="467">
        <v>229</v>
      </c>
      <c r="F96" s="459">
        <f t="shared" si="2"/>
        <v>100</v>
      </c>
      <c r="G96" s="459"/>
      <c r="I96" s="437"/>
      <c r="M96" s="438"/>
    </row>
    <row r="97" s="432" customFormat="1" ht="19.5" customHeight="1" spans="1:13">
      <c r="A97" s="455">
        <v>2013399</v>
      </c>
      <c r="B97" s="456" t="s">
        <v>209</v>
      </c>
      <c r="C97" s="457">
        <v>168</v>
      </c>
      <c r="D97" s="458">
        <v>368</v>
      </c>
      <c r="E97" s="467">
        <v>368</v>
      </c>
      <c r="F97" s="459">
        <f t="shared" si="2"/>
        <v>100</v>
      </c>
      <c r="G97" s="459"/>
      <c r="I97" s="437"/>
      <c r="M97" s="438"/>
    </row>
    <row r="98" s="431" customFormat="1" ht="19.5" customHeight="1" spans="1:13">
      <c r="A98" s="448">
        <v>20134</v>
      </c>
      <c r="B98" s="449" t="s">
        <v>210</v>
      </c>
      <c r="C98" s="468">
        <v>125</v>
      </c>
      <c r="D98" s="454">
        <v>118</v>
      </c>
      <c r="E98" s="468">
        <v>118</v>
      </c>
      <c r="F98" s="452">
        <f t="shared" si="2"/>
        <v>100</v>
      </c>
      <c r="G98" s="452"/>
      <c r="I98" s="461"/>
      <c r="L98" s="432"/>
      <c r="M98" s="462"/>
    </row>
    <row r="99" s="432" customFormat="1" ht="19.5" customHeight="1" spans="1:13">
      <c r="A99" s="455">
        <v>2013401</v>
      </c>
      <c r="B99" s="456" t="s">
        <v>142</v>
      </c>
      <c r="C99" s="467">
        <v>58</v>
      </c>
      <c r="D99" s="458">
        <v>58</v>
      </c>
      <c r="E99" s="467">
        <v>58</v>
      </c>
      <c r="F99" s="459">
        <f t="shared" si="2"/>
        <v>100</v>
      </c>
      <c r="G99" s="459"/>
      <c r="I99" s="437"/>
      <c r="M99" s="438"/>
    </row>
    <row r="100" s="432" customFormat="1" ht="19.5" customHeight="1" spans="1:13">
      <c r="A100" s="455">
        <v>2013402</v>
      </c>
      <c r="B100" s="456" t="s">
        <v>143</v>
      </c>
      <c r="C100" s="457">
        <v>53</v>
      </c>
      <c r="D100" s="458">
        <v>42</v>
      </c>
      <c r="E100" s="467">
        <v>42</v>
      </c>
      <c r="F100" s="459">
        <f t="shared" si="2"/>
        <v>100</v>
      </c>
      <c r="G100" s="459"/>
      <c r="I100" s="437"/>
      <c r="M100" s="438"/>
    </row>
    <row r="101" s="432" customFormat="1" ht="19.5" customHeight="1" spans="1:13">
      <c r="A101" s="455">
        <v>2013450</v>
      </c>
      <c r="B101" s="456" t="s">
        <v>148</v>
      </c>
      <c r="C101" s="457">
        <v>4</v>
      </c>
      <c r="D101" s="458">
        <v>8</v>
      </c>
      <c r="E101" s="467">
        <v>8</v>
      </c>
      <c r="F101" s="459">
        <f t="shared" si="2"/>
        <v>100</v>
      </c>
      <c r="G101" s="459"/>
      <c r="I101" s="437"/>
      <c r="M101" s="438"/>
    </row>
    <row r="102" s="432" customFormat="1" ht="19.5" customHeight="1" spans="1:13">
      <c r="A102" s="455">
        <v>2013404</v>
      </c>
      <c r="B102" s="456" t="s">
        <v>211</v>
      </c>
      <c r="C102" s="467">
        <v>10</v>
      </c>
      <c r="D102" s="458">
        <v>10</v>
      </c>
      <c r="E102" s="467">
        <v>10</v>
      </c>
      <c r="F102" s="459">
        <f t="shared" si="2"/>
        <v>100</v>
      </c>
      <c r="G102" s="459"/>
      <c r="I102" s="437"/>
      <c r="M102" s="438"/>
    </row>
    <row r="103" s="431" customFormat="1" ht="19.5" customHeight="1" spans="1:13">
      <c r="A103" s="448">
        <v>20138</v>
      </c>
      <c r="B103" s="449" t="s">
        <v>212</v>
      </c>
      <c r="C103" s="450">
        <v>1151</v>
      </c>
      <c r="D103" s="451">
        <v>1170</v>
      </c>
      <c r="E103" s="450">
        <v>1170</v>
      </c>
      <c r="F103" s="452">
        <f t="shared" si="2"/>
        <v>100</v>
      </c>
      <c r="G103" s="452"/>
      <c r="I103" s="461"/>
      <c r="L103" s="432"/>
      <c r="M103" s="462"/>
    </row>
    <row r="104" s="432" customFormat="1" ht="19.5" customHeight="1" spans="1:13">
      <c r="A104" s="455">
        <v>2013801</v>
      </c>
      <c r="B104" s="456" t="s">
        <v>142</v>
      </c>
      <c r="C104" s="457">
        <v>1066</v>
      </c>
      <c r="D104" s="458">
        <v>1070</v>
      </c>
      <c r="E104" s="460">
        <v>1070</v>
      </c>
      <c r="F104" s="459">
        <f t="shared" si="2"/>
        <v>100</v>
      </c>
      <c r="G104" s="459"/>
      <c r="I104" s="437"/>
      <c r="M104" s="438"/>
    </row>
    <row r="105" s="432" customFormat="1" ht="19.5" customHeight="1" spans="1:13">
      <c r="A105" s="455">
        <v>2013802</v>
      </c>
      <c r="B105" s="456" t="s">
        <v>143</v>
      </c>
      <c r="C105" s="460">
        <v>7</v>
      </c>
      <c r="D105" s="458">
        <v>6</v>
      </c>
      <c r="E105" s="460">
        <v>6</v>
      </c>
      <c r="F105" s="459">
        <f t="shared" si="2"/>
        <v>100</v>
      </c>
      <c r="G105" s="459"/>
      <c r="I105" s="437"/>
      <c r="M105" s="438"/>
    </row>
    <row r="106" s="432" customFormat="1" ht="19.5" customHeight="1" spans="1:13">
      <c r="A106" s="455">
        <v>2013812</v>
      </c>
      <c r="B106" s="456" t="s">
        <v>213</v>
      </c>
      <c r="C106" s="460">
        <v>10</v>
      </c>
      <c r="D106" s="458">
        <v>3</v>
      </c>
      <c r="E106" s="460">
        <v>3</v>
      </c>
      <c r="F106" s="459">
        <f t="shared" si="2"/>
        <v>100</v>
      </c>
      <c r="G106" s="459"/>
      <c r="I106" s="437"/>
      <c r="M106" s="438"/>
    </row>
    <row r="107" s="432" customFormat="1" ht="19.5" customHeight="1" spans="1:13">
      <c r="A107" s="455">
        <v>2013816</v>
      </c>
      <c r="B107" s="456" t="s">
        <v>214</v>
      </c>
      <c r="C107" s="460">
        <v>10</v>
      </c>
      <c r="D107" s="458">
        <v>11</v>
      </c>
      <c r="E107" s="460">
        <v>11</v>
      </c>
      <c r="F107" s="459">
        <f t="shared" si="2"/>
        <v>100</v>
      </c>
      <c r="G107" s="459"/>
      <c r="I107" s="437"/>
      <c r="M107" s="438"/>
    </row>
    <row r="108" s="432" customFormat="1" ht="19.5" customHeight="1" spans="1:13">
      <c r="A108" s="455">
        <v>2013850</v>
      </c>
      <c r="B108" s="456" t="s">
        <v>148</v>
      </c>
      <c r="C108" s="457">
        <v>58</v>
      </c>
      <c r="D108" s="458">
        <v>55</v>
      </c>
      <c r="E108" s="457">
        <v>55</v>
      </c>
      <c r="F108" s="459">
        <f t="shared" si="2"/>
        <v>100</v>
      </c>
      <c r="G108" s="459"/>
      <c r="I108" s="437"/>
      <c r="M108" s="438"/>
    </row>
    <row r="109" s="432" customFormat="1" ht="19.5" customHeight="1" spans="1:13">
      <c r="A109" s="455">
        <v>2013899</v>
      </c>
      <c r="B109" s="456" t="s">
        <v>215</v>
      </c>
      <c r="C109" s="457"/>
      <c r="D109" s="458">
        <v>25</v>
      </c>
      <c r="E109" s="457">
        <v>25</v>
      </c>
      <c r="F109" s="459">
        <f t="shared" si="2"/>
        <v>100</v>
      </c>
      <c r="G109" s="459"/>
      <c r="I109" s="437"/>
      <c r="M109" s="438"/>
    </row>
    <row r="110" s="431" customFormat="1" ht="19.5" customHeight="1" spans="1:13">
      <c r="A110" s="448">
        <v>20199</v>
      </c>
      <c r="B110" s="449" t="s">
        <v>216</v>
      </c>
      <c r="C110" s="453">
        <v>3844</v>
      </c>
      <c r="D110" s="454">
        <v>453</v>
      </c>
      <c r="E110" s="450">
        <v>433</v>
      </c>
      <c r="F110" s="452">
        <f t="shared" si="2"/>
        <v>95.5849889624724</v>
      </c>
      <c r="G110" s="452"/>
      <c r="I110" s="461"/>
      <c r="L110" s="432"/>
      <c r="M110" s="462"/>
    </row>
    <row r="111" s="432" customFormat="1" ht="19.5" customHeight="1" spans="1:13">
      <c r="A111" s="455">
        <v>2019999</v>
      </c>
      <c r="B111" s="456" t="s">
        <v>217</v>
      </c>
      <c r="C111" s="460">
        <v>3844</v>
      </c>
      <c r="D111" s="458">
        <v>453</v>
      </c>
      <c r="E111" s="460">
        <v>433</v>
      </c>
      <c r="F111" s="459">
        <f t="shared" si="2"/>
        <v>95.5849889624724</v>
      </c>
      <c r="G111" s="459"/>
      <c r="I111" s="437"/>
      <c r="J111" s="432">
        <v>20</v>
      </c>
      <c r="M111" s="438"/>
    </row>
    <row r="112" s="431" customFormat="1" ht="19.5" customHeight="1" spans="1:13">
      <c r="A112" s="448">
        <v>204</v>
      </c>
      <c r="B112" s="449" t="s">
        <v>218</v>
      </c>
      <c r="C112" s="453">
        <v>5150</v>
      </c>
      <c r="D112" s="454">
        <v>5289</v>
      </c>
      <c r="E112" s="453">
        <v>5119</v>
      </c>
      <c r="F112" s="452">
        <f t="shared" si="2"/>
        <v>96.7857818113065</v>
      </c>
      <c r="G112" s="452">
        <f>(E112/I112-1)*100</f>
        <v>-62.1347732820475</v>
      </c>
      <c r="I112" s="461">
        <v>13519</v>
      </c>
      <c r="L112" s="432"/>
      <c r="M112" s="462"/>
    </row>
    <row r="113" s="431" customFormat="1" ht="19.5" customHeight="1" spans="1:13">
      <c r="A113" s="448">
        <v>20402</v>
      </c>
      <c r="B113" s="449" t="s">
        <v>219</v>
      </c>
      <c r="C113" s="453">
        <v>2347</v>
      </c>
      <c r="D113" s="454">
        <v>2136</v>
      </c>
      <c r="E113" s="453">
        <v>2088</v>
      </c>
      <c r="F113" s="452">
        <f t="shared" si="2"/>
        <v>97.752808988764</v>
      </c>
      <c r="G113" s="452"/>
      <c r="I113" s="461"/>
      <c r="L113" s="432"/>
      <c r="M113" s="462"/>
    </row>
    <row r="114" s="432" customFormat="1" ht="19.5" customHeight="1" spans="1:13">
      <c r="A114" s="455">
        <v>2040201</v>
      </c>
      <c r="B114" s="456" t="s">
        <v>142</v>
      </c>
      <c r="C114" s="457"/>
      <c r="D114" s="458">
        <v>56</v>
      </c>
      <c r="E114" s="457">
        <v>56</v>
      </c>
      <c r="F114" s="459">
        <f t="shared" si="2"/>
        <v>100</v>
      </c>
      <c r="G114" s="459"/>
      <c r="I114" s="437"/>
      <c r="M114" s="438"/>
    </row>
    <row r="115" s="432" customFormat="1" ht="19.5" customHeight="1" spans="1:13">
      <c r="A115" s="455">
        <v>2040202</v>
      </c>
      <c r="B115" s="456" t="s">
        <v>143</v>
      </c>
      <c r="C115" s="457">
        <v>2176</v>
      </c>
      <c r="D115" s="458">
        <v>2002</v>
      </c>
      <c r="E115" s="460">
        <v>1954</v>
      </c>
      <c r="F115" s="459">
        <f t="shared" si="2"/>
        <v>97.6023976023976</v>
      </c>
      <c r="G115" s="459"/>
      <c r="I115" s="437"/>
      <c r="J115" s="432">
        <v>48</v>
      </c>
      <c r="M115" s="438"/>
    </row>
    <row r="116" s="432" customFormat="1" ht="19.5" customHeight="1" spans="1:13">
      <c r="A116" s="455">
        <v>2040219</v>
      </c>
      <c r="B116" s="456" t="s">
        <v>176</v>
      </c>
      <c r="C116" s="457">
        <v>171</v>
      </c>
      <c r="D116" s="458">
        <v>78</v>
      </c>
      <c r="E116" s="460">
        <v>78</v>
      </c>
      <c r="F116" s="459">
        <f t="shared" si="2"/>
        <v>100</v>
      </c>
      <c r="G116" s="459"/>
      <c r="I116" s="437"/>
      <c r="M116" s="438"/>
    </row>
    <row r="117" s="431" customFormat="1" ht="19.5" customHeight="1" spans="1:13">
      <c r="A117" s="448">
        <v>20404</v>
      </c>
      <c r="B117" s="449" t="s">
        <v>220</v>
      </c>
      <c r="C117" s="450">
        <v>783</v>
      </c>
      <c r="D117" s="454">
        <v>814</v>
      </c>
      <c r="E117" s="450">
        <v>811</v>
      </c>
      <c r="F117" s="452">
        <f t="shared" si="2"/>
        <v>99.6314496314496</v>
      </c>
      <c r="G117" s="452"/>
      <c r="I117" s="461"/>
      <c r="K117" s="431" t="s">
        <v>221</v>
      </c>
      <c r="L117" s="431">
        <v>480000</v>
      </c>
      <c r="M117" s="462">
        <f t="shared" si="1"/>
        <v>48</v>
      </c>
    </row>
    <row r="118" s="432" customFormat="1" ht="19.5" customHeight="1" spans="1:13">
      <c r="A118" s="455">
        <v>2040401</v>
      </c>
      <c r="B118" s="456" t="s">
        <v>142</v>
      </c>
      <c r="C118" s="460">
        <v>732</v>
      </c>
      <c r="D118" s="458">
        <v>692</v>
      </c>
      <c r="E118" s="460">
        <v>692</v>
      </c>
      <c r="F118" s="459">
        <f t="shared" si="2"/>
        <v>100</v>
      </c>
      <c r="G118" s="459"/>
      <c r="I118" s="437"/>
      <c r="K118" s="432" t="s">
        <v>222</v>
      </c>
      <c r="L118" s="432">
        <v>33795.06</v>
      </c>
      <c r="M118" s="438">
        <f t="shared" si="1"/>
        <v>3.379506</v>
      </c>
    </row>
    <row r="119" s="432" customFormat="1" ht="19.5" customHeight="1" spans="1:13">
      <c r="A119" s="455">
        <v>2040402</v>
      </c>
      <c r="B119" s="456" t="s">
        <v>143</v>
      </c>
      <c r="C119" s="460">
        <v>29</v>
      </c>
      <c r="D119" s="458">
        <v>95</v>
      </c>
      <c r="E119" s="460">
        <v>92</v>
      </c>
      <c r="F119" s="459">
        <f t="shared" si="2"/>
        <v>96.8421052631579</v>
      </c>
      <c r="G119" s="459"/>
      <c r="I119" s="437"/>
      <c r="J119" s="432">
        <v>3</v>
      </c>
      <c r="K119" s="432" t="s">
        <v>223</v>
      </c>
      <c r="L119" s="432">
        <v>20000</v>
      </c>
      <c r="M119" s="438">
        <f t="shared" si="1"/>
        <v>2</v>
      </c>
    </row>
    <row r="120" s="432" customFormat="1" ht="19.5" customHeight="1" spans="1:13">
      <c r="A120" s="455">
        <v>2040499</v>
      </c>
      <c r="B120" s="456" t="s">
        <v>224</v>
      </c>
      <c r="C120" s="460">
        <v>22</v>
      </c>
      <c r="D120" s="458">
        <v>27</v>
      </c>
      <c r="E120" s="460">
        <v>27</v>
      </c>
      <c r="F120" s="459">
        <f t="shared" si="2"/>
        <v>100</v>
      </c>
      <c r="G120" s="459"/>
      <c r="I120" s="437"/>
      <c r="K120" s="432" t="s">
        <v>225</v>
      </c>
      <c r="L120" s="432">
        <v>816786.47</v>
      </c>
      <c r="M120" s="438">
        <f t="shared" si="1"/>
        <v>81.678647</v>
      </c>
    </row>
    <row r="121" s="431" customFormat="1" ht="19.5" customHeight="1" spans="1:13">
      <c r="A121" s="448">
        <v>20405</v>
      </c>
      <c r="B121" s="449" t="s">
        <v>226</v>
      </c>
      <c r="C121" s="453">
        <v>1414</v>
      </c>
      <c r="D121" s="454">
        <v>1683</v>
      </c>
      <c r="E121" s="450">
        <v>1681</v>
      </c>
      <c r="F121" s="452">
        <f t="shared" si="2"/>
        <v>99.8811645870469</v>
      </c>
      <c r="G121" s="452"/>
      <c r="I121" s="461"/>
      <c r="K121" s="431" t="s">
        <v>227</v>
      </c>
      <c r="L121" s="432">
        <v>170000</v>
      </c>
      <c r="M121" s="462">
        <f t="shared" si="1"/>
        <v>17</v>
      </c>
    </row>
    <row r="122" s="432" customFormat="1" ht="19.5" customHeight="1" spans="1:13">
      <c r="A122" s="455">
        <v>2040501</v>
      </c>
      <c r="B122" s="456" t="s">
        <v>142</v>
      </c>
      <c r="C122" s="460">
        <v>1128</v>
      </c>
      <c r="D122" s="458">
        <v>1139</v>
      </c>
      <c r="E122" s="460">
        <v>1139</v>
      </c>
      <c r="F122" s="459">
        <f t="shared" ref="F122:F178" si="3">E122/D122*100</f>
        <v>100</v>
      </c>
      <c r="G122" s="459"/>
      <c r="I122" s="437"/>
      <c r="K122" s="432" t="s">
        <v>228</v>
      </c>
      <c r="L122" s="432">
        <v>100000</v>
      </c>
      <c r="M122" s="438">
        <f t="shared" si="1"/>
        <v>10</v>
      </c>
    </row>
    <row r="123" s="432" customFormat="1" ht="19.5" customHeight="1" spans="1:13">
      <c r="A123" s="455">
        <v>2040502</v>
      </c>
      <c r="B123" s="456" t="s">
        <v>143</v>
      </c>
      <c r="C123" s="460"/>
      <c r="D123" s="458">
        <v>89</v>
      </c>
      <c r="E123" s="460">
        <v>87</v>
      </c>
      <c r="F123" s="459">
        <f t="shared" si="3"/>
        <v>97.752808988764</v>
      </c>
      <c r="G123" s="459"/>
      <c r="I123" s="437"/>
      <c r="J123" s="432">
        <v>2</v>
      </c>
      <c r="K123" s="432" t="s">
        <v>229</v>
      </c>
      <c r="L123" s="432">
        <v>9600</v>
      </c>
      <c r="M123" s="438">
        <f t="shared" si="1"/>
        <v>0.96</v>
      </c>
    </row>
    <row r="124" s="432" customFormat="1" ht="19.5" customHeight="1" spans="1:13">
      <c r="A124" s="455">
        <v>2040550</v>
      </c>
      <c r="B124" s="456" t="s">
        <v>148</v>
      </c>
      <c r="C124" s="457">
        <v>23</v>
      </c>
      <c r="D124" s="458">
        <v>23</v>
      </c>
      <c r="E124" s="460">
        <v>23</v>
      </c>
      <c r="F124" s="459">
        <f t="shared" si="3"/>
        <v>100</v>
      </c>
      <c r="G124" s="459"/>
      <c r="I124" s="437"/>
      <c r="M124" s="438"/>
    </row>
    <row r="125" s="432" customFormat="1" ht="19.5" customHeight="1" spans="1:13">
      <c r="A125" s="455">
        <v>2040599</v>
      </c>
      <c r="B125" s="456" t="s">
        <v>230</v>
      </c>
      <c r="C125" s="460">
        <v>263</v>
      </c>
      <c r="D125" s="458">
        <v>432</v>
      </c>
      <c r="E125" s="460">
        <v>432</v>
      </c>
      <c r="F125" s="459">
        <f t="shared" si="3"/>
        <v>100</v>
      </c>
      <c r="G125" s="459"/>
      <c r="I125" s="437"/>
      <c r="M125" s="438"/>
    </row>
    <row r="126" s="431" customFormat="1" ht="19.5" customHeight="1" spans="1:13">
      <c r="A126" s="448">
        <v>20406</v>
      </c>
      <c r="B126" s="449" t="s">
        <v>231</v>
      </c>
      <c r="C126" s="450">
        <v>546</v>
      </c>
      <c r="D126" s="454">
        <v>637</v>
      </c>
      <c r="E126" s="450">
        <v>530</v>
      </c>
      <c r="F126" s="452">
        <f t="shared" si="3"/>
        <v>83.2025117739403</v>
      </c>
      <c r="G126" s="452"/>
      <c r="I126" s="461"/>
      <c r="L126" s="432"/>
      <c r="M126" s="462"/>
    </row>
    <row r="127" s="432" customFormat="1" ht="19.5" customHeight="1" spans="1:13">
      <c r="A127" s="455">
        <v>2040601</v>
      </c>
      <c r="B127" s="456" t="s">
        <v>142</v>
      </c>
      <c r="C127" s="457">
        <v>486</v>
      </c>
      <c r="D127" s="458">
        <v>479</v>
      </c>
      <c r="E127" s="460">
        <v>479</v>
      </c>
      <c r="F127" s="459">
        <f t="shared" si="3"/>
        <v>100</v>
      </c>
      <c r="G127" s="459"/>
      <c r="I127" s="437"/>
      <c r="M127" s="438"/>
    </row>
    <row r="128" s="432" customFormat="1" ht="19.5" customHeight="1" spans="1:13">
      <c r="A128" s="455">
        <v>2040602</v>
      </c>
      <c r="B128" s="456" t="s">
        <v>143</v>
      </c>
      <c r="C128" s="460">
        <v>20</v>
      </c>
      <c r="D128" s="458">
        <v>112</v>
      </c>
      <c r="E128" s="460">
        <v>22</v>
      </c>
      <c r="F128" s="459">
        <f t="shared" si="3"/>
        <v>19.6428571428571</v>
      </c>
      <c r="G128" s="459"/>
      <c r="I128" s="437"/>
      <c r="J128" s="432">
        <v>90</v>
      </c>
      <c r="M128" s="438"/>
    </row>
    <row r="129" s="432" customFormat="1" ht="19.5" customHeight="1" spans="1:13">
      <c r="A129" s="455">
        <v>2040607</v>
      </c>
      <c r="B129" s="456" t="s">
        <v>232</v>
      </c>
      <c r="C129" s="469">
        <v>10</v>
      </c>
      <c r="D129" s="458">
        <v>24</v>
      </c>
      <c r="E129" s="460">
        <v>7</v>
      </c>
      <c r="F129" s="459">
        <f t="shared" si="3"/>
        <v>29.1666666666667</v>
      </c>
      <c r="G129" s="459"/>
      <c r="I129" s="437"/>
      <c r="J129" s="432">
        <v>17</v>
      </c>
      <c r="M129" s="438"/>
    </row>
    <row r="130" s="432" customFormat="1" ht="19.5" customHeight="1" spans="1:13">
      <c r="A130" s="455">
        <v>2040610</v>
      </c>
      <c r="B130" s="456" t="s">
        <v>233</v>
      </c>
      <c r="C130" s="457">
        <v>10</v>
      </c>
      <c r="D130" s="458">
        <v>3</v>
      </c>
      <c r="E130" s="460">
        <v>3</v>
      </c>
      <c r="F130" s="459">
        <f t="shared" si="3"/>
        <v>100</v>
      </c>
      <c r="G130" s="459"/>
      <c r="I130" s="437"/>
      <c r="M130" s="438"/>
    </row>
    <row r="131" s="432" customFormat="1" ht="19.5" customHeight="1" spans="1:13">
      <c r="A131" s="455">
        <v>2040612</v>
      </c>
      <c r="B131" s="456" t="s">
        <v>234</v>
      </c>
      <c r="C131" s="460"/>
      <c r="D131" s="470">
        <v>1</v>
      </c>
      <c r="E131" s="460">
        <v>1</v>
      </c>
      <c r="F131" s="459">
        <f t="shared" si="3"/>
        <v>100</v>
      </c>
      <c r="G131" s="459"/>
      <c r="I131" s="437"/>
      <c r="M131" s="438"/>
    </row>
    <row r="132" s="432" customFormat="1" ht="19.5" customHeight="1" spans="1:13">
      <c r="A132" s="455">
        <v>2040650</v>
      </c>
      <c r="B132" s="456" t="s">
        <v>148</v>
      </c>
      <c r="C132" s="460">
        <v>20</v>
      </c>
      <c r="D132" s="458">
        <v>18</v>
      </c>
      <c r="E132" s="460">
        <v>18</v>
      </c>
      <c r="F132" s="459">
        <f t="shared" si="3"/>
        <v>100</v>
      </c>
      <c r="G132" s="459"/>
      <c r="I132" s="437"/>
      <c r="M132" s="438"/>
    </row>
    <row r="133" s="431" customFormat="1" ht="19.5" customHeight="1" spans="1:13">
      <c r="A133" s="448">
        <v>20499</v>
      </c>
      <c r="B133" s="449" t="s">
        <v>235</v>
      </c>
      <c r="C133" s="450">
        <v>60</v>
      </c>
      <c r="D133" s="454">
        <v>19</v>
      </c>
      <c r="E133" s="450">
        <v>9</v>
      </c>
      <c r="F133" s="452">
        <f t="shared" si="3"/>
        <v>47.3684210526316</v>
      </c>
      <c r="G133" s="452"/>
      <c r="I133" s="461"/>
      <c r="L133" s="432"/>
      <c r="M133" s="462"/>
    </row>
    <row r="134" s="432" customFormat="1" ht="19.5" customHeight="1" spans="1:13">
      <c r="A134" s="455">
        <v>2049901</v>
      </c>
      <c r="B134" s="456" t="s">
        <v>236</v>
      </c>
      <c r="C134" s="460">
        <v>60</v>
      </c>
      <c r="D134" s="458">
        <v>19</v>
      </c>
      <c r="E134" s="460">
        <v>9</v>
      </c>
      <c r="F134" s="459">
        <f t="shared" si="3"/>
        <v>47.3684210526316</v>
      </c>
      <c r="G134" s="459"/>
      <c r="I134" s="437"/>
      <c r="J134" s="432">
        <v>10</v>
      </c>
      <c r="M134" s="438"/>
    </row>
    <row r="135" s="431" customFormat="1" ht="19.5" customHeight="1" spans="1:13">
      <c r="A135" s="448">
        <v>205</v>
      </c>
      <c r="B135" s="449" t="s">
        <v>237</v>
      </c>
      <c r="C135" s="450">
        <v>24455</v>
      </c>
      <c r="D135" s="454">
        <v>36154</v>
      </c>
      <c r="E135" s="450">
        <v>35395</v>
      </c>
      <c r="F135" s="452">
        <f t="shared" si="3"/>
        <v>97.9006472312884</v>
      </c>
      <c r="G135" s="452">
        <f>(E135/I135-1)*100</f>
        <v>2.22087448737942</v>
      </c>
      <c r="I135" s="461">
        <v>34626</v>
      </c>
      <c r="L135" s="432"/>
      <c r="M135" s="462"/>
    </row>
    <row r="136" s="431" customFormat="1" ht="19.5" customHeight="1" spans="1:13">
      <c r="A136" s="448">
        <v>20501</v>
      </c>
      <c r="B136" s="449" t="s">
        <v>238</v>
      </c>
      <c r="C136" s="453">
        <v>512</v>
      </c>
      <c r="D136" s="454">
        <v>506</v>
      </c>
      <c r="E136" s="450">
        <v>505</v>
      </c>
      <c r="F136" s="452">
        <f t="shared" si="3"/>
        <v>99.802371541502</v>
      </c>
      <c r="G136" s="452"/>
      <c r="I136" s="461"/>
      <c r="L136" s="432"/>
      <c r="M136" s="462"/>
    </row>
    <row r="137" s="432" customFormat="1" ht="19.5" customHeight="1" spans="1:13">
      <c r="A137" s="455">
        <v>2050101</v>
      </c>
      <c r="B137" s="456" t="s">
        <v>142</v>
      </c>
      <c r="C137" s="460">
        <v>260</v>
      </c>
      <c r="D137" s="458">
        <v>183</v>
      </c>
      <c r="E137" s="460">
        <v>183</v>
      </c>
      <c r="F137" s="459">
        <f t="shared" si="3"/>
        <v>100</v>
      </c>
      <c r="G137" s="459"/>
      <c r="I137" s="437"/>
      <c r="M137" s="438"/>
    </row>
    <row r="138" s="432" customFormat="1" ht="19.5" customHeight="1" spans="1:13">
      <c r="A138" s="455">
        <v>2050102</v>
      </c>
      <c r="B138" s="456" t="s">
        <v>143</v>
      </c>
      <c r="C138" s="460" t="s">
        <v>154</v>
      </c>
      <c r="D138" s="458">
        <v>22</v>
      </c>
      <c r="E138" s="460">
        <v>22</v>
      </c>
      <c r="F138" s="459">
        <f t="shared" si="3"/>
        <v>100</v>
      </c>
      <c r="G138" s="459"/>
      <c r="I138" s="437"/>
      <c r="M138" s="438"/>
    </row>
    <row r="139" s="432" customFormat="1" ht="19.5" customHeight="1" spans="1:13">
      <c r="A139" s="455">
        <v>2050199</v>
      </c>
      <c r="B139" s="456" t="s">
        <v>239</v>
      </c>
      <c r="C139" s="457">
        <v>252</v>
      </c>
      <c r="D139" s="458">
        <v>301</v>
      </c>
      <c r="E139" s="460">
        <v>300</v>
      </c>
      <c r="F139" s="459">
        <f t="shared" si="3"/>
        <v>99.6677740863787</v>
      </c>
      <c r="G139" s="459"/>
      <c r="I139" s="437"/>
      <c r="J139" s="432">
        <v>1</v>
      </c>
      <c r="M139" s="438"/>
    </row>
    <row r="140" s="431" customFormat="1" ht="19.5" customHeight="1" spans="1:13">
      <c r="A140" s="448">
        <v>20502</v>
      </c>
      <c r="B140" s="449" t="s">
        <v>240</v>
      </c>
      <c r="C140" s="450">
        <v>21875</v>
      </c>
      <c r="D140" s="454">
        <v>26333</v>
      </c>
      <c r="E140" s="450">
        <v>25671</v>
      </c>
      <c r="F140" s="452">
        <f t="shared" si="3"/>
        <v>97.4860441271408</v>
      </c>
      <c r="G140" s="452"/>
      <c r="I140" s="461"/>
      <c r="K140" s="431" t="s">
        <v>241</v>
      </c>
      <c r="L140" s="432">
        <v>403240.81</v>
      </c>
      <c r="M140" s="462">
        <f t="shared" si="1"/>
        <v>40.324081</v>
      </c>
    </row>
    <row r="141" s="432" customFormat="1" ht="19.5" customHeight="1" spans="1:13">
      <c r="A141" s="455">
        <v>2050201</v>
      </c>
      <c r="B141" s="456" t="s">
        <v>242</v>
      </c>
      <c r="C141" s="457">
        <v>1589</v>
      </c>
      <c r="D141" s="458">
        <v>1694</v>
      </c>
      <c r="E141" s="460">
        <v>1654</v>
      </c>
      <c r="F141" s="459">
        <f t="shared" si="3"/>
        <v>97.6387249114522</v>
      </c>
      <c r="G141" s="459"/>
      <c r="I141" s="437"/>
      <c r="J141" s="432">
        <v>40</v>
      </c>
      <c r="K141" s="432" t="s">
        <v>243</v>
      </c>
      <c r="L141" s="432">
        <v>121833.99</v>
      </c>
      <c r="M141" s="438">
        <f t="shared" si="1"/>
        <v>12.183399</v>
      </c>
    </row>
    <row r="142" s="432" customFormat="1" ht="19.5" customHeight="1" spans="1:13">
      <c r="A142" s="455">
        <v>2050202</v>
      </c>
      <c r="B142" s="456" t="s">
        <v>244</v>
      </c>
      <c r="C142" s="460">
        <v>10297</v>
      </c>
      <c r="D142" s="458">
        <v>13032</v>
      </c>
      <c r="E142" s="460">
        <v>13020</v>
      </c>
      <c r="F142" s="459">
        <f t="shared" si="3"/>
        <v>99.9079189686924</v>
      </c>
      <c r="G142" s="459"/>
      <c r="I142" s="437"/>
      <c r="J142" s="432">
        <v>12</v>
      </c>
      <c r="K142" s="432" t="s">
        <v>245</v>
      </c>
      <c r="L142" s="432">
        <v>1191932.25</v>
      </c>
      <c r="M142" s="438">
        <f t="shared" si="1"/>
        <v>119.193225</v>
      </c>
    </row>
    <row r="143" s="432" customFormat="1" ht="19.5" customHeight="1" spans="1:13">
      <c r="A143" s="455">
        <v>2050203</v>
      </c>
      <c r="B143" s="456" t="s">
        <v>246</v>
      </c>
      <c r="C143" s="457">
        <v>6410</v>
      </c>
      <c r="D143" s="458">
        <v>7551</v>
      </c>
      <c r="E143" s="457">
        <v>7551</v>
      </c>
      <c r="F143" s="459">
        <f t="shared" si="3"/>
        <v>100</v>
      </c>
      <c r="G143" s="459"/>
      <c r="I143" s="437"/>
      <c r="K143" s="432" t="s">
        <v>247</v>
      </c>
      <c r="L143" s="431">
        <v>401800</v>
      </c>
      <c r="M143" s="438">
        <f t="shared" si="1"/>
        <v>40.18</v>
      </c>
    </row>
    <row r="144" s="432" customFormat="1" ht="19.5" customHeight="1" spans="1:13">
      <c r="A144" s="455">
        <v>2050204</v>
      </c>
      <c r="B144" s="456" t="s">
        <v>248</v>
      </c>
      <c r="C144" s="457">
        <v>3569</v>
      </c>
      <c r="D144" s="458">
        <v>3570</v>
      </c>
      <c r="E144" s="457">
        <v>3411</v>
      </c>
      <c r="F144" s="459">
        <f t="shared" si="3"/>
        <v>95.546218487395</v>
      </c>
      <c r="G144" s="459"/>
      <c r="I144" s="437"/>
      <c r="J144" s="432">
        <v>159</v>
      </c>
      <c r="K144" s="432" t="s">
        <v>249</v>
      </c>
      <c r="L144" s="432">
        <v>31440</v>
      </c>
      <c r="M144" s="438">
        <f t="shared" si="1"/>
        <v>3.144</v>
      </c>
    </row>
    <row r="145" s="432" customFormat="1" ht="19.5" customHeight="1" spans="1:13">
      <c r="A145" s="455">
        <v>2050205</v>
      </c>
      <c r="B145" s="456" t="s">
        <v>250</v>
      </c>
      <c r="C145" s="457">
        <v>10</v>
      </c>
      <c r="D145" s="458">
        <v>38</v>
      </c>
      <c r="E145" s="460">
        <v>35</v>
      </c>
      <c r="F145" s="459">
        <f t="shared" si="3"/>
        <v>92.1052631578947</v>
      </c>
      <c r="G145" s="459"/>
      <c r="I145" s="437"/>
      <c r="J145" s="432">
        <v>3</v>
      </c>
      <c r="K145" s="432" t="s">
        <v>251</v>
      </c>
      <c r="L145" s="432">
        <v>25700</v>
      </c>
      <c r="M145" s="438">
        <f t="shared" si="1"/>
        <v>2.57</v>
      </c>
    </row>
    <row r="146" s="432" customFormat="1" ht="19.5" customHeight="1" spans="1:13">
      <c r="A146" s="455">
        <v>2050299</v>
      </c>
      <c r="B146" s="456" t="s">
        <v>252</v>
      </c>
      <c r="C146" s="457"/>
      <c r="D146" s="458">
        <v>448</v>
      </c>
      <c r="E146" s="460"/>
      <c r="F146" s="459">
        <f t="shared" si="3"/>
        <v>0</v>
      </c>
      <c r="G146" s="459"/>
      <c r="I146" s="437"/>
      <c r="J146" s="432">
        <v>448</v>
      </c>
      <c r="K146" s="432" t="s">
        <v>253</v>
      </c>
      <c r="L146" s="432">
        <v>4450000</v>
      </c>
      <c r="M146" s="438">
        <f t="shared" si="1"/>
        <v>445</v>
      </c>
    </row>
    <row r="147" s="431" customFormat="1" ht="19.5" customHeight="1" spans="1:13">
      <c r="A147" s="448">
        <v>20503</v>
      </c>
      <c r="B147" s="449" t="s">
        <v>254</v>
      </c>
      <c r="C147" s="450">
        <v>80</v>
      </c>
      <c r="D147" s="454">
        <v>81</v>
      </c>
      <c r="E147" s="450">
        <v>68</v>
      </c>
      <c r="F147" s="452">
        <f t="shared" si="3"/>
        <v>83.9506172839506</v>
      </c>
      <c r="G147" s="452"/>
      <c r="I147" s="461"/>
      <c r="K147" s="431" t="s">
        <v>255</v>
      </c>
      <c r="L147" s="432">
        <v>130694</v>
      </c>
      <c r="M147" s="462">
        <f t="shared" si="1"/>
        <v>13.0694</v>
      </c>
    </row>
    <row r="148" s="432" customFormat="1" ht="19.5" customHeight="1" spans="1:13">
      <c r="A148" s="455">
        <v>2050302</v>
      </c>
      <c r="B148" s="456" t="s">
        <v>256</v>
      </c>
      <c r="C148" s="457">
        <v>80</v>
      </c>
      <c r="D148" s="458">
        <v>81</v>
      </c>
      <c r="E148" s="460">
        <v>68</v>
      </c>
      <c r="F148" s="459">
        <f t="shared" si="3"/>
        <v>83.9506172839506</v>
      </c>
      <c r="G148" s="459"/>
      <c r="I148" s="437"/>
      <c r="J148" s="432">
        <v>13</v>
      </c>
      <c r="K148" s="432" t="s">
        <v>257</v>
      </c>
      <c r="L148" s="432">
        <v>53344</v>
      </c>
      <c r="M148" s="438">
        <f t="shared" si="1"/>
        <v>5.3344</v>
      </c>
    </row>
    <row r="149" s="431" customFormat="1" ht="19.5" customHeight="1" spans="1:13">
      <c r="A149" s="448">
        <v>20508</v>
      </c>
      <c r="B149" s="449" t="s">
        <v>258</v>
      </c>
      <c r="C149" s="450">
        <v>520</v>
      </c>
      <c r="D149" s="454">
        <v>499</v>
      </c>
      <c r="E149" s="450">
        <v>499</v>
      </c>
      <c r="F149" s="452">
        <f t="shared" si="3"/>
        <v>100</v>
      </c>
      <c r="G149" s="452"/>
      <c r="I149" s="461"/>
      <c r="K149" s="432" t="s">
        <v>259</v>
      </c>
      <c r="L149" s="431">
        <v>755883</v>
      </c>
      <c r="M149" s="438">
        <f t="shared" si="1"/>
        <v>75.5883</v>
      </c>
    </row>
    <row r="150" s="432" customFormat="1" ht="19.5" customHeight="1" spans="1:13">
      <c r="A150" s="455">
        <v>2050801</v>
      </c>
      <c r="B150" s="456" t="s">
        <v>260</v>
      </c>
      <c r="C150" s="457">
        <v>282</v>
      </c>
      <c r="D150" s="458">
        <v>271</v>
      </c>
      <c r="E150" s="460">
        <v>271</v>
      </c>
      <c r="F150" s="459">
        <f t="shared" si="3"/>
        <v>100</v>
      </c>
      <c r="G150" s="459"/>
      <c r="I150" s="437"/>
      <c r="K150" s="431" t="s">
        <v>261</v>
      </c>
      <c r="L150" s="432">
        <v>67380</v>
      </c>
      <c r="M150" s="462">
        <f t="shared" si="1"/>
        <v>6.738</v>
      </c>
    </row>
    <row r="151" s="432" customFormat="1" ht="19.5" customHeight="1" spans="1:13">
      <c r="A151" s="455">
        <v>2050802</v>
      </c>
      <c r="B151" s="456" t="s">
        <v>262</v>
      </c>
      <c r="C151" s="457">
        <v>238</v>
      </c>
      <c r="D151" s="458">
        <v>228</v>
      </c>
      <c r="E151" s="460">
        <v>228</v>
      </c>
      <c r="F151" s="459">
        <f t="shared" si="3"/>
        <v>100</v>
      </c>
      <c r="G151" s="459"/>
      <c r="I151" s="437"/>
      <c r="M151" s="438"/>
    </row>
    <row r="152" s="431" customFormat="1" ht="19.5" customHeight="1" spans="1:13">
      <c r="A152" s="448">
        <v>20509</v>
      </c>
      <c r="B152" s="449" t="s">
        <v>263</v>
      </c>
      <c r="C152" s="453">
        <v>1468</v>
      </c>
      <c r="D152" s="454">
        <v>1368</v>
      </c>
      <c r="E152" s="450">
        <v>1292</v>
      </c>
      <c r="F152" s="452">
        <f t="shared" si="3"/>
        <v>94.4444444444444</v>
      </c>
      <c r="G152" s="452"/>
      <c r="I152" s="461"/>
      <c r="K152" s="432"/>
      <c r="L152" s="432"/>
      <c r="M152" s="438"/>
    </row>
    <row r="153" s="432" customFormat="1" ht="19.5" customHeight="1" spans="1:13">
      <c r="A153" s="455">
        <v>2050999</v>
      </c>
      <c r="B153" s="456" t="s">
        <v>264</v>
      </c>
      <c r="C153" s="460">
        <v>1468</v>
      </c>
      <c r="D153" s="458">
        <v>1368</v>
      </c>
      <c r="E153" s="460">
        <v>1292</v>
      </c>
      <c r="F153" s="459">
        <f t="shared" si="3"/>
        <v>94.4444444444444</v>
      </c>
      <c r="G153" s="459"/>
      <c r="I153" s="437"/>
      <c r="J153" s="432">
        <v>76</v>
      </c>
      <c r="K153" s="431"/>
      <c r="M153" s="462"/>
    </row>
    <row r="154" s="431" customFormat="1" ht="19.5" customHeight="1" spans="1:13">
      <c r="A154" s="448">
        <v>20599</v>
      </c>
      <c r="B154" s="449" t="s">
        <v>265</v>
      </c>
      <c r="C154" s="450"/>
      <c r="D154" s="451">
        <v>7367</v>
      </c>
      <c r="E154" s="450">
        <v>7360</v>
      </c>
      <c r="F154" s="452">
        <f t="shared" si="3"/>
        <v>99.9049816750373</v>
      </c>
      <c r="G154" s="452"/>
      <c r="I154" s="461"/>
      <c r="K154" s="432"/>
      <c r="L154" s="432"/>
      <c r="M154" s="438"/>
    </row>
    <row r="155" s="432" customFormat="1" ht="19.5" customHeight="1" spans="1:13">
      <c r="A155" s="455">
        <v>2059999</v>
      </c>
      <c r="B155" s="456" t="s">
        <v>266</v>
      </c>
      <c r="C155" s="457"/>
      <c r="D155" s="458">
        <v>7367</v>
      </c>
      <c r="E155" s="460">
        <v>7360</v>
      </c>
      <c r="F155" s="459">
        <f t="shared" si="3"/>
        <v>99.9049816750373</v>
      </c>
      <c r="G155" s="459"/>
      <c r="I155" s="437"/>
      <c r="J155" s="432">
        <v>7</v>
      </c>
      <c r="K155" s="431"/>
      <c r="M155" s="462"/>
    </row>
    <row r="156" s="431" customFormat="1" ht="19.5" customHeight="1" spans="1:13">
      <c r="A156" s="448">
        <v>206</v>
      </c>
      <c r="B156" s="449" t="s">
        <v>267</v>
      </c>
      <c r="C156" s="450">
        <v>134</v>
      </c>
      <c r="D156" s="454">
        <v>274</v>
      </c>
      <c r="E156" s="450">
        <v>151</v>
      </c>
      <c r="F156" s="452">
        <f t="shared" si="3"/>
        <v>55.1094890510949</v>
      </c>
      <c r="G156" s="452">
        <f>(E156/I156-1)*100</f>
        <v>-28.436018957346</v>
      </c>
      <c r="I156" s="461">
        <v>211</v>
      </c>
      <c r="K156" s="432"/>
      <c r="L156" s="432"/>
      <c r="M156" s="438"/>
    </row>
    <row r="157" s="431" customFormat="1" ht="19.5" customHeight="1" spans="1:13">
      <c r="A157" s="448">
        <v>20601</v>
      </c>
      <c r="B157" s="449" t="s">
        <v>268</v>
      </c>
      <c r="C157" s="453">
        <v>59</v>
      </c>
      <c r="D157" s="454">
        <v>51</v>
      </c>
      <c r="E157" s="450">
        <v>51</v>
      </c>
      <c r="F157" s="452">
        <f t="shared" si="3"/>
        <v>100</v>
      </c>
      <c r="G157" s="452"/>
      <c r="I157" s="461"/>
      <c r="L157" s="432"/>
      <c r="M157" s="462"/>
    </row>
    <row r="158" s="432" customFormat="1" ht="19.5" customHeight="1" spans="1:13">
      <c r="A158" s="455">
        <v>2060101</v>
      </c>
      <c r="B158" s="456" t="s">
        <v>142</v>
      </c>
      <c r="C158" s="460">
        <v>51</v>
      </c>
      <c r="D158" s="458">
        <v>42</v>
      </c>
      <c r="E158" s="460">
        <v>42</v>
      </c>
      <c r="F158" s="459">
        <f t="shared" si="3"/>
        <v>100</v>
      </c>
      <c r="G158" s="459"/>
      <c r="I158" s="437"/>
      <c r="K158" s="431"/>
      <c r="M158" s="462"/>
    </row>
    <row r="159" s="432" customFormat="1" ht="19.5" customHeight="1" spans="1:13">
      <c r="A159" s="455">
        <v>2060199</v>
      </c>
      <c r="B159" s="456" t="s">
        <v>269</v>
      </c>
      <c r="C159" s="460">
        <v>8</v>
      </c>
      <c r="D159" s="458">
        <v>9</v>
      </c>
      <c r="E159" s="460">
        <v>9</v>
      </c>
      <c r="F159" s="459">
        <f t="shared" si="3"/>
        <v>100</v>
      </c>
      <c r="G159" s="459"/>
      <c r="I159" s="437"/>
      <c r="M159" s="438"/>
    </row>
    <row r="160" s="431" customFormat="1" ht="19.5" customHeight="1" spans="1:13">
      <c r="A160" s="448">
        <v>20604</v>
      </c>
      <c r="B160" s="449" t="s">
        <v>270</v>
      </c>
      <c r="C160" s="453">
        <v>60</v>
      </c>
      <c r="D160" s="454">
        <v>20</v>
      </c>
      <c r="E160" s="450">
        <v>11</v>
      </c>
      <c r="F160" s="452">
        <f t="shared" si="3"/>
        <v>55</v>
      </c>
      <c r="G160" s="452"/>
      <c r="I160" s="461"/>
      <c r="K160" s="432"/>
      <c r="L160" s="432"/>
      <c r="M160" s="438"/>
    </row>
    <row r="161" s="432" customFormat="1" ht="19.5" customHeight="1" spans="1:13">
      <c r="A161" s="455">
        <v>2060404</v>
      </c>
      <c r="B161" s="456" t="s">
        <v>271</v>
      </c>
      <c r="C161" s="457"/>
      <c r="D161" s="458">
        <v>20</v>
      </c>
      <c r="E161" s="460">
        <v>11</v>
      </c>
      <c r="F161" s="459">
        <f t="shared" si="3"/>
        <v>55</v>
      </c>
      <c r="G161" s="459"/>
      <c r="I161" s="437"/>
      <c r="J161" s="432">
        <v>9</v>
      </c>
      <c r="K161" s="431" t="s">
        <v>272</v>
      </c>
      <c r="L161" s="432">
        <v>86292.11</v>
      </c>
      <c r="M161" s="462">
        <f t="shared" si="1"/>
        <v>8.629211</v>
      </c>
    </row>
    <row r="162" s="432" customFormat="1" ht="19.5" customHeight="1" spans="1:13">
      <c r="A162" s="455">
        <v>2060499</v>
      </c>
      <c r="B162" s="456" t="s">
        <v>273</v>
      </c>
      <c r="C162" s="457">
        <v>60</v>
      </c>
      <c r="D162" s="458">
        <v>0</v>
      </c>
      <c r="E162" s="460">
        <v>0</v>
      </c>
      <c r="F162" s="459">
        <v>0</v>
      </c>
      <c r="G162" s="459"/>
      <c r="I162" s="437"/>
      <c r="K162" s="432" t="s">
        <v>274</v>
      </c>
      <c r="L162" s="432">
        <v>200000</v>
      </c>
      <c r="M162" s="438">
        <f t="shared" si="1"/>
        <v>20</v>
      </c>
    </row>
    <row r="163" s="431" customFormat="1" ht="19.5" customHeight="1" spans="1:13">
      <c r="A163" s="448">
        <v>20607</v>
      </c>
      <c r="B163" s="449" t="s">
        <v>275</v>
      </c>
      <c r="C163" s="450">
        <v>15</v>
      </c>
      <c r="D163" s="454">
        <v>35</v>
      </c>
      <c r="E163" s="450">
        <v>15</v>
      </c>
      <c r="F163" s="452">
        <f t="shared" si="3"/>
        <v>42.8571428571429</v>
      </c>
      <c r="G163" s="452"/>
      <c r="I163" s="461"/>
      <c r="K163" s="432" t="s">
        <v>276</v>
      </c>
      <c r="L163" s="432">
        <v>500000</v>
      </c>
      <c r="M163" s="438">
        <f t="shared" si="1"/>
        <v>50</v>
      </c>
    </row>
    <row r="164" s="432" customFormat="1" ht="19.5" customHeight="1" spans="1:13">
      <c r="A164" s="455">
        <v>2060702</v>
      </c>
      <c r="B164" s="456" t="s">
        <v>277</v>
      </c>
      <c r="C164" s="460">
        <v>15</v>
      </c>
      <c r="D164" s="458">
        <v>15</v>
      </c>
      <c r="E164" s="460">
        <v>15</v>
      </c>
      <c r="F164" s="459">
        <f t="shared" si="3"/>
        <v>100</v>
      </c>
      <c r="G164" s="459"/>
      <c r="I164" s="437"/>
      <c r="K164" s="431" t="s">
        <v>278</v>
      </c>
      <c r="L164" s="432">
        <v>440000</v>
      </c>
      <c r="M164" s="462">
        <f t="shared" si="1"/>
        <v>44</v>
      </c>
    </row>
    <row r="165" s="432" customFormat="1" ht="19.5" customHeight="1" spans="1:13">
      <c r="A165" s="455">
        <v>2060799</v>
      </c>
      <c r="B165" s="456" t="s">
        <v>279</v>
      </c>
      <c r="C165" s="457"/>
      <c r="D165" s="458">
        <v>20</v>
      </c>
      <c r="E165" s="457">
        <v>0</v>
      </c>
      <c r="F165" s="459">
        <f t="shared" si="3"/>
        <v>0</v>
      </c>
      <c r="G165" s="459"/>
      <c r="I165" s="437"/>
      <c r="J165" s="432">
        <v>20</v>
      </c>
      <c r="M165" s="438"/>
    </row>
    <row r="166" s="431" customFormat="1" ht="19.5" customHeight="1" spans="1:13">
      <c r="A166" s="448">
        <v>20609</v>
      </c>
      <c r="B166" s="449" t="s">
        <v>280</v>
      </c>
      <c r="C166" s="453"/>
      <c r="D166" s="454">
        <v>120</v>
      </c>
      <c r="E166" s="453">
        <v>70</v>
      </c>
      <c r="F166" s="452">
        <f t="shared" si="3"/>
        <v>58.3333333333333</v>
      </c>
      <c r="G166" s="452"/>
      <c r="I166" s="461"/>
      <c r="K166" s="432"/>
      <c r="L166" s="432"/>
      <c r="M166" s="438"/>
    </row>
    <row r="167" s="432" customFormat="1" ht="19.5" customHeight="1" spans="1:13">
      <c r="A167" s="455">
        <v>2060902</v>
      </c>
      <c r="B167" s="456" t="s">
        <v>281</v>
      </c>
      <c r="C167" s="457"/>
      <c r="D167" s="458">
        <v>120</v>
      </c>
      <c r="E167" s="457">
        <v>70</v>
      </c>
      <c r="F167" s="459">
        <f t="shared" si="3"/>
        <v>58.3333333333333</v>
      </c>
      <c r="G167" s="459"/>
      <c r="I167" s="437"/>
      <c r="J167" s="432">
        <v>50</v>
      </c>
      <c r="K167" s="431"/>
      <c r="M167" s="462"/>
    </row>
    <row r="168" s="431" customFormat="1" ht="19.5" customHeight="1" spans="1:13">
      <c r="A168" s="448">
        <v>20609</v>
      </c>
      <c r="B168" s="449" t="s">
        <v>282</v>
      </c>
      <c r="C168" s="453"/>
      <c r="D168" s="454">
        <v>48</v>
      </c>
      <c r="E168" s="453">
        <v>4</v>
      </c>
      <c r="F168" s="452">
        <f t="shared" si="3"/>
        <v>8.33333333333333</v>
      </c>
      <c r="G168" s="452"/>
      <c r="I168" s="461"/>
      <c r="K168" s="432"/>
      <c r="L168" s="432"/>
      <c r="M168" s="438"/>
    </row>
    <row r="169" s="432" customFormat="1" ht="19.5" customHeight="1" spans="1:13">
      <c r="A169" s="455">
        <v>2060902</v>
      </c>
      <c r="B169" s="456" t="s">
        <v>283</v>
      </c>
      <c r="C169" s="457"/>
      <c r="D169" s="458">
        <v>48</v>
      </c>
      <c r="E169" s="457">
        <v>4</v>
      </c>
      <c r="F169" s="459">
        <f t="shared" si="3"/>
        <v>8.33333333333333</v>
      </c>
      <c r="G169" s="459"/>
      <c r="I169" s="437"/>
      <c r="J169" s="432">
        <v>44</v>
      </c>
      <c r="K169" s="431"/>
      <c r="M169" s="462"/>
    </row>
    <row r="170" s="431" customFormat="1" ht="19.5" customHeight="1" spans="1:13">
      <c r="A170" s="448">
        <v>207</v>
      </c>
      <c r="B170" s="449" t="s">
        <v>284</v>
      </c>
      <c r="C170" s="450">
        <v>1451</v>
      </c>
      <c r="D170" s="451">
        <v>3076</v>
      </c>
      <c r="E170" s="450">
        <v>2821</v>
      </c>
      <c r="F170" s="452">
        <f t="shared" si="3"/>
        <v>91.7100130039012</v>
      </c>
      <c r="G170" s="452">
        <f>(E170/I170-1)*100</f>
        <v>18.8289806234204</v>
      </c>
      <c r="I170" s="461">
        <v>2374</v>
      </c>
      <c r="K170" s="432"/>
      <c r="L170" s="432"/>
      <c r="M170" s="438"/>
    </row>
    <row r="171" s="431" customFormat="1" ht="19.5" customHeight="1" spans="1:13">
      <c r="A171" s="448">
        <v>20701</v>
      </c>
      <c r="B171" s="449" t="s">
        <v>285</v>
      </c>
      <c r="C171" s="450">
        <v>1033</v>
      </c>
      <c r="D171" s="454">
        <v>1166</v>
      </c>
      <c r="E171" s="450">
        <v>1156</v>
      </c>
      <c r="F171" s="452">
        <f t="shared" si="3"/>
        <v>99.1423670668954</v>
      </c>
      <c r="G171" s="452"/>
      <c r="I171" s="461"/>
      <c r="K171" s="431" t="s">
        <v>286</v>
      </c>
      <c r="L171" s="432">
        <v>99185</v>
      </c>
      <c r="M171" s="462">
        <f t="shared" si="1"/>
        <v>9.9185</v>
      </c>
    </row>
    <row r="172" s="432" customFormat="1" ht="19.5" customHeight="1" spans="1:13">
      <c r="A172" s="455">
        <v>2070101</v>
      </c>
      <c r="B172" s="456" t="s">
        <v>142</v>
      </c>
      <c r="C172" s="460">
        <v>369</v>
      </c>
      <c r="D172" s="470">
        <v>346</v>
      </c>
      <c r="E172" s="460">
        <v>346</v>
      </c>
      <c r="F172" s="459">
        <f t="shared" si="3"/>
        <v>100</v>
      </c>
      <c r="G172" s="459"/>
      <c r="I172" s="437"/>
      <c r="K172" s="431"/>
      <c r="M172" s="462"/>
    </row>
    <row r="173" s="432" customFormat="1" ht="19.5" customHeight="1" spans="1:13">
      <c r="A173" s="455">
        <v>2070104</v>
      </c>
      <c r="B173" s="456" t="s">
        <v>287</v>
      </c>
      <c r="C173" s="460">
        <v>4</v>
      </c>
      <c r="D173" s="470">
        <v>4</v>
      </c>
      <c r="E173" s="460">
        <v>4</v>
      </c>
      <c r="F173" s="459">
        <f t="shared" si="3"/>
        <v>100</v>
      </c>
      <c r="G173" s="459"/>
      <c r="I173" s="437"/>
      <c r="M173" s="438"/>
    </row>
    <row r="174" s="432" customFormat="1" ht="19.5" customHeight="1" spans="1:13">
      <c r="A174" s="455">
        <v>2070109</v>
      </c>
      <c r="B174" s="456" t="s">
        <v>288</v>
      </c>
      <c r="C174" s="460">
        <v>265</v>
      </c>
      <c r="D174" s="458">
        <v>275</v>
      </c>
      <c r="E174" s="460">
        <v>275</v>
      </c>
      <c r="F174" s="459">
        <f t="shared" si="3"/>
        <v>100</v>
      </c>
      <c r="G174" s="459"/>
      <c r="I174" s="437"/>
      <c r="M174" s="438"/>
    </row>
    <row r="175" s="432" customFormat="1" ht="19.5" customHeight="1" spans="1:13">
      <c r="A175" s="455">
        <v>2070113</v>
      </c>
      <c r="B175" s="456" t="s">
        <v>289</v>
      </c>
      <c r="C175" s="460">
        <v>5</v>
      </c>
      <c r="D175" s="458">
        <v>5</v>
      </c>
      <c r="E175" s="460">
        <v>5</v>
      </c>
      <c r="F175" s="459">
        <f t="shared" si="3"/>
        <v>100</v>
      </c>
      <c r="G175" s="459"/>
      <c r="I175" s="437"/>
      <c r="M175" s="438"/>
    </row>
    <row r="176" s="432" customFormat="1" ht="19.5" customHeight="1" spans="1:13">
      <c r="A176" s="455">
        <v>2070199</v>
      </c>
      <c r="B176" s="456" t="s">
        <v>290</v>
      </c>
      <c r="C176" s="460">
        <v>378</v>
      </c>
      <c r="D176" s="458">
        <v>536</v>
      </c>
      <c r="E176" s="460">
        <v>526</v>
      </c>
      <c r="F176" s="459">
        <f t="shared" si="3"/>
        <v>98.134328358209</v>
      </c>
      <c r="G176" s="459"/>
      <c r="I176" s="437"/>
      <c r="J176" s="432">
        <v>10</v>
      </c>
      <c r="M176" s="438"/>
    </row>
    <row r="177" s="431" customFormat="1" ht="19.5" customHeight="1" spans="1:13">
      <c r="A177" s="448">
        <v>20702</v>
      </c>
      <c r="B177" s="449" t="s">
        <v>291</v>
      </c>
      <c r="C177" s="450">
        <v>31</v>
      </c>
      <c r="D177" s="454">
        <v>23</v>
      </c>
      <c r="E177" s="450">
        <v>23</v>
      </c>
      <c r="F177" s="452">
        <f t="shared" si="3"/>
        <v>100</v>
      </c>
      <c r="G177" s="452"/>
      <c r="I177" s="461"/>
      <c r="K177" s="432"/>
      <c r="L177" s="432"/>
      <c r="M177" s="438"/>
    </row>
    <row r="178" s="432" customFormat="1" ht="19.5" customHeight="1" spans="1:13">
      <c r="A178" s="455">
        <v>2070204</v>
      </c>
      <c r="B178" s="456" t="s">
        <v>292</v>
      </c>
      <c r="C178" s="460">
        <v>1</v>
      </c>
      <c r="D178" s="458">
        <v>6</v>
      </c>
      <c r="E178" s="460">
        <v>6</v>
      </c>
      <c r="F178" s="459">
        <f t="shared" si="3"/>
        <v>100</v>
      </c>
      <c r="G178" s="459"/>
      <c r="I178" s="437"/>
      <c r="K178" s="431"/>
      <c r="M178" s="462"/>
    </row>
    <row r="179" s="432" customFormat="1" ht="19.5" customHeight="1" spans="1:13">
      <c r="A179" s="455">
        <v>2070205</v>
      </c>
      <c r="B179" s="456" t="s">
        <v>293</v>
      </c>
      <c r="C179" s="460">
        <v>30</v>
      </c>
      <c r="D179" s="458">
        <v>17</v>
      </c>
      <c r="E179" s="460">
        <v>17</v>
      </c>
      <c r="F179" s="459">
        <f t="shared" ref="F179:F232" si="4">E179/D179*100</f>
        <v>100</v>
      </c>
      <c r="G179" s="459"/>
      <c r="I179" s="437"/>
      <c r="M179" s="438"/>
    </row>
    <row r="180" s="431" customFormat="1" ht="19.5" customHeight="1" spans="1:13">
      <c r="A180" s="448">
        <v>20703</v>
      </c>
      <c r="B180" s="449" t="s">
        <v>294</v>
      </c>
      <c r="C180" s="453">
        <v>105</v>
      </c>
      <c r="D180" s="454">
        <v>21</v>
      </c>
      <c r="E180" s="454">
        <v>21</v>
      </c>
      <c r="F180" s="452">
        <f t="shared" si="4"/>
        <v>100</v>
      </c>
      <c r="G180" s="452"/>
      <c r="I180" s="461"/>
      <c r="K180" s="432"/>
      <c r="L180" s="432"/>
      <c r="M180" s="438"/>
    </row>
    <row r="181" s="432" customFormat="1" ht="19.5" customHeight="1" spans="1:13">
      <c r="A181" s="455">
        <v>2070302</v>
      </c>
      <c r="B181" s="456" t="s">
        <v>143</v>
      </c>
      <c r="C181" s="460">
        <v>5</v>
      </c>
      <c r="D181" s="458">
        <v>0</v>
      </c>
      <c r="E181" s="460">
        <v>0</v>
      </c>
      <c r="F181" s="459">
        <v>0</v>
      </c>
      <c r="G181" s="459"/>
      <c r="I181" s="437"/>
      <c r="K181" s="431"/>
      <c r="M181" s="462"/>
    </row>
    <row r="182" s="432" customFormat="1" ht="19.5" customHeight="1" spans="1:13">
      <c r="A182" s="471">
        <v>2070305</v>
      </c>
      <c r="B182" s="456" t="s">
        <v>295</v>
      </c>
      <c r="C182" s="460"/>
      <c r="D182" s="458">
        <v>15</v>
      </c>
      <c r="E182" s="460">
        <v>15</v>
      </c>
      <c r="F182" s="459">
        <f t="shared" si="4"/>
        <v>100</v>
      </c>
      <c r="G182" s="459"/>
      <c r="I182" s="437"/>
      <c r="M182" s="438"/>
    </row>
    <row r="183" s="432" customFormat="1" ht="19.5" customHeight="1" spans="1:13">
      <c r="A183" s="471">
        <v>2070308</v>
      </c>
      <c r="B183" s="456" t="s">
        <v>296</v>
      </c>
      <c r="C183" s="460"/>
      <c r="D183" s="458">
        <v>5</v>
      </c>
      <c r="E183" s="460">
        <v>5</v>
      </c>
      <c r="F183" s="459">
        <f t="shared" si="4"/>
        <v>100</v>
      </c>
      <c r="G183" s="459"/>
      <c r="I183" s="437"/>
      <c r="M183" s="438"/>
    </row>
    <row r="184" s="432" customFormat="1" ht="19.5" customHeight="1" spans="1:13">
      <c r="A184" s="455">
        <v>2070399</v>
      </c>
      <c r="B184" s="456" t="s">
        <v>297</v>
      </c>
      <c r="C184" s="460">
        <v>100</v>
      </c>
      <c r="D184" s="458">
        <v>1</v>
      </c>
      <c r="E184" s="460">
        <v>1</v>
      </c>
      <c r="F184" s="459">
        <f t="shared" si="4"/>
        <v>100</v>
      </c>
      <c r="G184" s="459"/>
      <c r="I184" s="437"/>
      <c r="M184" s="438"/>
    </row>
    <row r="185" s="431" customFormat="1" ht="19.5" customHeight="1" spans="1:13">
      <c r="A185" s="448">
        <v>20706</v>
      </c>
      <c r="B185" s="449" t="s">
        <v>298</v>
      </c>
      <c r="C185" s="450" t="s">
        <v>154</v>
      </c>
      <c r="D185" s="454">
        <v>15</v>
      </c>
      <c r="E185" s="450">
        <v>0</v>
      </c>
      <c r="F185" s="452">
        <f t="shared" si="4"/>
        <v>0</v>
      </c>
      <c r="G185" s="452"/>
      <c r="I185" s="461"/>
      <c r="K185" s="432"/>
      <c r="L185" s="432"/>
      <c r="M185" s="438"/>
    </row>
    <row r="186" s="432" customFormat="1" ht="19.5" customHeight="1" spans="1:13">
      <c r="A186" s="455">
        <v>2070607</v>
      </c>
      <c r="B186" s="456" t="s">
        <v>299</v>
      </c>
      <c r="C186" s="460" t="s">
        <v>154</v>
      </c>
      <c r="D186" s="458">
        <v>15</v>
      </c>
      <c r="E186" s="460">
        <v>0</v>
      </c>
      <c r="F186" s="459">
        <f t="shared" si="4"/>
        <v>0</v>
      </c>
      <c r="G186" s="459"/>
      <c r="I186" s="437"/>
      <c r="J186" s="432">
        <v>15</v>
      </c>
      <c r="K186" s="431" t="s">
        <v>300</v>
      </c>
      <c r="L186" s="431">
        <v>149640</v>
      </c>
      <c r="M186" s="462">
        <f t="shared" si="1"/>
        <v>14.964</v>
      </c>
    </row>
    <row r="187" s="431" customFormat="1" ht="19.5" customHeight="1" spans="1:13">
      <c r="A187" s="448">
        <v>20708</v>
      </c>
      <c r="B187" s="449" t="s">
        <v>301</v>
      </c>
      <c r="C187" s="450">
        <v>82</v>
      </c>
      <c r="D187" s="454">
        <v>82</v>
      </c>
      <c r="E187" s="450">
        <v>82</v>
      </c>
      <c r="F187" s="452">
        <f t="shared" si="4"/>
        <v>100</v>
      </c>
      <c r="G187" s="452"/>
      <c r="I187" s="461"/>
      <c r="K187" s="432" t="s">
        <v>302</v>
      </c>
      <c r="L187" s="432">
        <v>100000</v>
      </c>
      <c r="M187" s="438">
        <f t="shared" si="1"/>
        <v>10</v>
      </c>
    </row>
    <row r="188" s="432" customFormat="1" ht="19.5" customHeight="1" spans="1:13">
      <c r="A188" s="455">
        <v>2070801</v>
      </c>
      <c r="B188" s="456" t="s">
        <v>142</v>
      </c>
      <c r="C188" s="460"/>
      <c r="D188" s="458">
        <v>82</v>
      </c>
      <c r="E188" s="460">
        <v>82</v>
      </c>
      <c r="F188" s="459">
        <f t="shared" si="4"/>
        <v>100</v>
      </c>
      <c r="G188" s="459"/>
      <c r="I188" s="437"/>
      <c r="K188" s="431" t="s">
        <v>303</v>
      </c>
      <c r="L188" s="432">
        <v>2203120</v>
      </c>
      <c r="M188" s="462">
        <f t="shared" si="1"/>
        <v>220.312</v>
      </c>
    </row>
    <row r="189" s="432" customFormat="1" ht="19.5" customHeight="1" spans="1:13">
      <c r="A189" s="455">
        <v>2070802</v>
      </c>
      <c r="B189" s="456" t="s">
        <v>143</v>
      </c>
      <c r="C189" s="457">
        <v>82</v>
      </c>
      <c r="D189" s="458">
        <v>0</v>
      </c>
      <c r="E189" s="460">
        <v>0</v>
      </c>
      <c r="F189" s="459">
        <v>0</v>
      </c>
      <c r="G189" s="459"/>
      <c r="I189" s="437"/>
      <c r="M189" s="438"/>
    </row>
    <row r="190" s="431" customFormat="1" ht="19.5" customHeight="1" spans="1:13">
      <c r="A190" s="448">
        <v>20799</v>
      </c>
      <c r="B190" s="449" t="s">
        <v>304</v>
      </c>
      <c r="C190" s="450">
        <v>200</v>
      </c>
      <c r="D190" s="454">
        <v>1769</v>
      </c>
      <c r="E190" s="450">
        <v>1539</v>
      </c>
      <c r="F190" s="452">
        <f t="shared" si="4"/>
        <v>86.9983041266252</v>
      </c>
      <c r="G190" s="452"/>
      <c r="I190" s="461"/>
      <c r="K190" s="432"/>
      <c r="L190" s="432"/>
      <c r="M190" s="438"/>
    </row>
    <row r="191" s="432" customFormat="1" ht="19.5" customHeight="1" spans="1:13">
      <c r="A191" s="455">
        <v>2079903</v>
      </c>
      <c r="B191" s="456" t="s">
        <v>305</v>
      </c>
      <c r="C191" s="460"/>
      <c r="D191" s="458">
        <v>110</v>
      </c>
      <c r="E191" s="460">
        <v>100</v>
      </c>
      <c r="F191" s="459">
        <f t="shared" si="4"/>
        <v>90.9090909090909</v>
      </c>
      <c r="G191" s="459"/>
      <c r="I191" s="437"/>
      <c r="J191" s="432">
        <v>10</v>
      </c>
      <c r="M191" s="438"/>
    </row>
    <row r="192" s="432" customFormat="1" ht="19.5" customHeight="1" spans="1:13">
      <c r="A192" s="455">
        <v>2079999</v>
      </c>
      <c r="B192" s="456" t="s">
        <v>306</v>
      </c>
      <c r="C192" s="457">
        <v>200</v>
      </c>
      <c r="D192" s="458">
        <v>1659</v>
      </c>
      <c r="E192" s="460">
        <v>1439</v>
      </c>
      <c r="F192" s="459">
        <f t="shared" si="4"/>
        <v>86.7389993972272</v>
      </c>
      <c r="G192" s="459"/>
      <c r="I192" s="437"/>
      <c r="J192" s="432">
        <v>220</v>
      </c>
      <c r="M192" s="438"/>
    </row>
    <row r="193" s="431" customFormat="1" ht="19.5" customHeight="1" spans="1:13">
      <c r="A193" s="448">
        <v>208</v>
      </c>
      <c r="B193" s="449" t="s">
        <v>307</v>
      </c>
      <c r="C193" s="450">
        <v>15887</v>
      </c>
      <c r="D193" s="454">
        <v>22824</v>
      </c>
      <c r="E193" s="450">
        <v>22594</v>
      </c>
      <c r="F193" s="452">
        <f t="shared" si="4"/>
        <v>98.9922888187872</v>
      </c>
      <c r="G193" s="452">
        <f>(E193/I193-1)*100</f>
        <v>7.77009301216314</v>
      </c>
      <c r="I193" s="461">
        <v>20965</v>
      </c>
      <c r="K193" s="432"/>
      <c r="L193" s="432"/>
      <c r="M193" s="438"/>
    </row>
    <row r="194" s="431" customFormat="1" ht="19.5" customHeight="1" spans="1:13">
      <c r="A194" s="448">
        <v>20801</v>
      </c>
      <c r="B194" s="449" t="s">
        <v>308</v>
      </c>
      <c r="C194" s="450">
        <v>1168</v>
      </c>
      <c r="D194" s="454">
        <v>1108</v>
      </c>
      <c r="E194" s="450">
        <v>1102</v>
      </c>
      <c r="F194" s="452">
        <f t="shared" si="4"/>
        <v>99.4584837545126</v>
      </c>
      <c r="G194" s="452"/>
      <c r="I194" s="461"/>
      <c r="L194" s="432"/>
      <c r="M194" s="462"/>
    </row>
    <row r="195" s="432" customFormat="1" ht="19.5" customHeight="1" spans="1:13">
      <c r="A195" s="455">
        <v>2080101</v>
      </c>
      <c r="B195" s="456" t="s">
        <v>142</v>
      </c>
      <c r="C195" s="460">
        <v>583</v>
      </c>
      <c r="D195" s="458">
        <v>574</v>
      </c>
      <c r="E195" s="460">
        <v>574</v>
      </c>
      <c r="F195" s="459">
        <f t="shared" si="4"/>
        <v>100</v>
      </c>
      <c r="G195" s="459"/>
      <c r="I195" s="437"/>
      <c r="K195" s="431"/>
      <c r="M195" s="462"/>
    </row>
    <row r="196" s="432" customFormat="1" ht="19.5" customHeight="1" spans="1:13">
      <c r="A196" s="455">
        <v>2080108</v>
      </c>
      <c r="B196" s="456" t="s">
        <v>176</v>
      </c>
      <c r="C196" s="460">
        <v>12</v>
      </c>
      <c r="D196" s="458">
        <v>11</v>
      </c>
      <c r="E196" s="460">
        <v>11</v>
      </c>
      <c r="F196" s="459">
        <f t="shared" si="4"/>
        <v>100</v>
      </c>
      <c r="G196" s="459"/>
      <c r="I196" s="437"/>
      <c r="K196" s="432" t="s">
        <v>309</v>
      </c>
      <c r="L196" s="432">
        <v>60356.08</v>
      </c>
      <c r="M196" s="438">
        <f t="shared" si="1"/>
        <v>6.035608</v>
      </c>
    </row>
    <row r="197" s="432" customFormat="1" ht="19.5" customHeight="1" spans="1:13">
      <c r="A197" s="455">
        <v>2080109</v>
      </c>
      <c r="B197" s="456" t="s">
        <v>310</v>
      </c>
      <c r="C197" s="460">
        <v>20</v>
      </c>
      <c r="D197" s="458">
        <v>7</v>
      </c>
      <c r="E197" s="460">
        <v>7</v>
      </c>
      <c r="F197" s="459">
        <f t="shared" si="4"/>
        <v>100</v>
      </c>
      <c r="G197" s="459"/>
      <c r="I197" s="437"/>
      <c r="K197" s="432" t="s">
        <v>311</v>
      </c>
      <c r="L197" s="432">
        <v>324268.4</v>
      </c>
      <c r="M197" s="438">
        <f t="shared" si="1"/>
        <v>32.42684</v>
      </c>
    </row>
    <row r="198" s="432" customFormat="1" ht="19.5" customHeight="1" spans="1:13">
      <c r="A198" s="455">
        <v>2080112</v>
      </c>
      <c r="B198" s="456" t="s">
        <v>312</v>
      </c>
      <c r="C198" s="460">
        <v>15</v>
      </c>
      <c r="D198" s="458">
        <v>15</v>
      </c>
      <c r="E198" s="460">
        <v>15</v>
      </c>
      <c r="F198" s="459">
        <f t="shared" si="4"/>
        <v>100</v>
      </c>
      <c r="G198" s="459"/>
      <c r="I198" s="437"/>
      <c r="K198" s="432" t="s">
        <v>313</v>
      </c>
      <c r="L198" s="432">
        <v>425351.9</v>
      </c>
      <c r="M198" s="438">
        <f t="shared" si="1"/>
        <v>42.53519</v>
      </c>
    </row>
    <row r="199" s="432" customFormat="1" ht="19.5" customHeight="1" spans="1:13">
      <c r="A199" s="455">
        <v>2080150</v>
      </c>
      <c r="B199" s="456" t="s">
        <v>314</v>
      </c>
      <c r="C199" s="460">
        <v>30</v>
      </c>
      <c r="D199" s="458">
        <v>32</v>
      </c>
      <c r="E199" s="460">
        <v>32</v>
      </c>
      <c r="F199" s="459">
        <f t="shared" si="4"/>
        <v>100</v>
      </c>
      <c r="G199" s="459"/>
      <c r="I199" s="437"/>
      <c r="M199" s="438"/>
    </row>
    <row r="200" s="432" customFormat="1" ht="19.5" customHeight="1" spans="1:13">
      <c r="A200" s="455">
        <v>2080199</v>
      </c>
      <c r="B200" s="456" t="s">
        <v>315</v>
      </c>
      <c r="C200" s="460">
        <v>508</v>
      </c>
      <c r="D200" s="458">
        <v>469</v>
      </c>
      <c r="E200" s="460">
        <v>463</v>
      </c>
      <c r="F200" s="459">
        <f t="shared" si="4"/>
        <v>98.7206823027719</v>
      </c>
      <c r="G200" s="459"/>
      <c r="I200" s="437"/>
      <c r="J200" s="432">
        <v>6</v>
      </c>
      <c r="M200" s="438"/>
    </row>
    <row r="201" s="431" customFormat="1" ht="19.5" customHeight="1" spans="1:13">
      <c r="A201" s="448">
        <v>20802</v>
      </c>
      <c r="B201" s="449" t="s">
        <v>316</v>
      </c>
      <c r="C201" s="453">
        <v>3589</v>
      </c>
      <c r="D201" s="454">
        <v>3805</v>
      </c>
      <c r="E201" s="450">
        <v>3729</v>
      </c>
      <c r="F201" s="452">
        <f t="shared" si="4"/>
        <v>98.0026281208936</v>
      </c>
      <c r="G201" s="452"/>
      <c r="I201" s="461"/>
      <c r="K201" s="432"/>
      <c r="L201" s="432"/>
      <c r="M201" s="438"/>
    </row>
    <row r="202" s="432" customFormat="1" ht="19.5" customHeight="1" spans="1:13">
      <c r="A202" s="455">
        <v>2080201</v>
      </c>
      <c r="B202" s="456" t="s">
        <v>142</v>
      </c>
      <c r="C202" s="460">
        <v>201</v>
      </c>
      <c r="D202" s="458">
        <v>203</v>
      </c>
      <c r="E202" s="460">
        <v>203</v>
      </c>
      <c r="F202" s="459">
        <f t="shared" si="4"/>
        <v>100</v>
      </c>
      <c r="G202" s="459"/>
      <c r="I202" s="437"/>
      <c r="K202" s="431"/>
      <c r="M202" s="462"/>
    </row>
    <row r="203" s="432" customFormat="1" ht="19.5" customHeight="1" spans="1:13">
      <c r="A203" s="455">
        <v>2080202</v>
      </c>
      <c r="B203" s="456" t="s">
        <v>143</v>
      </c>
      <c r="C203" s="460"/>
      <c r="D203" s="458">
        <v>75</v>
      </c>
      <c r="E203" s="460">
        <v>42</v>
      </c>
      <c r="F203" s="459">
        <f t="shared" si="4"/>
        <v>56</v>
      </c>
      <c r="G203" s="459"/>
      <c r="I203" s="437"/>
      <c r="J203" s="432">
        <v>33</v>
      </c>
      <c r="M203" s="438"/>
    </row>
    <row r="204" s="432" customFormat="1" ht="19.5" customHeight="1" spans="1:13">
      <c r="A204" s="455">
        <v>2080208</v>
      </c>
      <c r="B204" s="456" t="s">
        <v>317</v>
      </c>
      <c r="C204" s="460">
        <v>2695</v>
      </c>
      <c r="D204" s="458">
        <v>3044</v>
      </c>
      <c r="E204" s="460">
        <v>3001</v>
      </c>
      <c r="F204" s="459">
        <f t="shared" si="4"/>
        <v>98.5873850197109</v>
      </c>
      <c r="G204" s="459"/>
      <c r="I204" s="437"/>
      <c r="J204" s="432">
        <v>43</v>
      </c>
      <c r="M204" s="438"/>
    </row>
    <row r="205" s="432" customFormat="1" ht="19.5" customHeight="1" spans="1:13">
      <c r="A205" s="455">
        <v>2080299</v>
      </c>
      <c r="B205" s="456" t="s">
        <v>318</v>
      </c>
      <c r="C205" s="460">
        <v>693</v>
      </c>
      <c r="D205" s="458">
        <v>483</v>
      </c>
      <c r="E205" s="460">
        <v>483</v>
      </c>
      <c r="F205" s="459">
        <f t="shared" si="4"/>
        <v>100</v>
      </c>
      <c r="G205" s="459"/>
      <c r="I205" s="437"/>
      <c r="M205" s="438"/>
    </row>
    <row r="206" s="431" customFormat="1" ht="19.5" customHeight="1" spans="1:13">
      <c r="A206" s="448">
        <v>20805</v>
      </c>
      <c r="B206" s="449" t="s">
        <v>319</v>
      </c>
      <c r="C206" s="450">
        <v>7408</v>
      </c>
      <c r="D206" s="454">
        <v>9933</v>
      </c>
      <c r="E206" s="450">
        <v>9933</v>
      </c>
      <c r="F206" s="452">
        <f t="shared" si="4"/>
        <v>100</v>
      </c>
      <c r="G206" s="452"/>
      <c r="I206" s="461"/>
      <c r="K206" s="432"/>
      <c r="L206" s="432"/>
      <c r="M206" s="438"/>
    </row>
    <row r="207" s="432" customFormat="1" ht="19.5" customHeight="1" spans="1:13">
      <c r="A207" s="455">
        <v>2080501</v>
      </c>
      <c r="B207" s="456" t="s">
        <v>320</v>
      </c>
      <c r="C207" s="460">
        <v>705</v>
      </c>
      <c r="D207" s="458">
        <v>1554</v>
      </c>
      <c r="E207" s="460">
        <v>1554</v>
      </c>
      <c r="F207" s="459">
        <f t="shared" si="4"/>
        <v>100</v>
      </c>
      <c r="G207" s="459"/>
      <c r="I207" s="437"/>
      <c r="K207" s="431"/>
      <c r="M207" s="462"/>
    </row>
    <row r="208" s="432" customFormat="1" ht="19.5" customHeight="1" spans="1:13">
      <c r="A208" s="455">
        <v>2080502</v>
      </c>
      <c r="B208" s="456" t="s">
        <v>321</v>
      </c>
      <c r="C208" s="460">
        <v>891</v>
      </c>
      <c r="D208" s="458">
        <v>2255</v>
      </c>
      <c r="E208" s="460">
        <v>2255</v>
      </c>
      <c r="F208" s="459">
        <f t="shared" si="4"/>
        <v>100</v>
      </c>
      <c r="G208" s="459"/>
      <c r="I208" s="437"/>
      <c r="M208" s="438"/>
    </row>
    <row r="209" s="432" customFormat="1" ht="19.5" customHeight="1" spans="1:13">
      <c r="A209" s="455">
        <v>2080505</v>
      </c>
      <c r="B209" s="456" t="s">
        <v>322</v>
      </c>
      <c r="C209" s="457">
        <v>5716</v>
      </c>
      <c r="D209" s="458">
        <v>4901</v>
      </c>
      <c r="E209" s="460">
        <v>4901</v>
      </c>
      <c r="F209" s="459">
        <f t="shared" si="4"/>
        <v>100</v>
      </c>
      <c r="G209" s="459"/>
      <c r="I209" s="437"/>
      <c r="M209" s="438"/>
    </row>
    <row r="210" s="432" customFormat="1" ht="19.5" customHeight="1" spans="1:13">
      <c r="A210" s="455">
        <v>2080506</v>
      </c>
      <c r="B210" s="456" t="s">
        <v>323</v>
      </c>
      <c r="C210" s="460">
        <v>96</v>
      </c>
      <c r="D210" s="458">
        <v>885</v>
      </c>
      <c r="E210" s="460">
        <v>885</v>
      </c>
      <c r="F210" s="459">
        <f t="shared" si="4"/>
        <v>100</v>
      </c>
      <c r="G210" s="459"/>
      <c r="I210" s="437"/>
      <c r="M210" s="438"/>
    </row>
    <row r="211" s="432" customFormat="1" ht="19.5" customHeight="1" spans="1:13">
      <c r="A211" s="455">
        <v>2080599</v>
      </c>
      <c r="B211" s="456" t="s">
        <v>324</v>
      </c>
      <c r="C211" s="460"/>
      <c r="D211" s="458">
        <v>338</v>
      </c>
      <c r="E211" s="460">
        <v>338</v>
      </c>
      <c r="F211" s="459">
        <f t="shared" si="4"/>
        <v>100</v>
      </c>
      <c r="G211" s="459"/>
      <c r="I211" s="437"/>
      <c r="M211" s="438"/>
    </row>
    <row r="212" s="431" customFormat="1" ht="19.5" customHeight="1" spans="1:13">
      <c r="A212" s="448">
        <v>20807</v>
      </c>
      <c r="B212" s="449" t="s">
        <v>325</v>
      </c>
      <c r="C212" s="450">
        <v>26</v>
      </c>
      <c r="D212" s="454">
        <v>1576</v>
      </c>
      <c r="E212" s="450">
        <v>1576</v>
      </c>
      <c r="F212" s="452">
        <f t="shared" si="4"/>
        <v>100</v>
      </c>
      <c r="G212" s="452"/>
      <c r="I212" s="461"/>
      <c r="K212" s="432"/>
      <c r="L212" s="432"/>
      <c r="M212" s="438"/>
    </row>
    <row r="213" s="432" customFormat="1" ht="19.5" customHeight="1" spans="1:13">
      <c r="A213" s="455">
        <v>2080713</v>
      </c>
      <c r="B213" s="456" t="s">
        <v>326</v>
      </c>
      <c r="C213" s="460">
        <v>6</v>
      </c>
      <c r="D213" s="458">
        <v>0</v>
      </c>
      <c r="E213" s="460">
        <v>0</v>
      </c>
      <c r="F213" s="459">
        <v>0</v>
      </c>
      <c r="G213" s="459"/>
      <c r="I213" s="437"/>
      <c r="K213" s="431"/>
      <c r="M213" s="462"/>
    </row>
    <row r="214" s="432" customFormat="1" ht="19.5" customHeight="1" spans="1:13">
      <c r="A214" s="455">
        <v>2080799</v>
      </c>
      <c r="B214" s="456" t="s">
        <v>327</v>
      </c>
      <c r="C214" s="460">
        <v>20</v>
      </c>
      <c r="D214" s="458">
        <v>1576</v>
      </c>
      <c r="E214" s="460">
        <v>1576</v>
      </c>
      <c r="F214" s="459">
        <f t="shared" si="4"/>
        <v>100</v>
      </c>
      <c r="G214" s="459"/>
      <c r="I214" s="437"/>
      <c r="M214" s="438"/>
    </row>
    <row r="215" s="431" customFormat="1" ht="19.5" customHeight="1" spans="1:13">
      <c r="A215" s="448">
        <v>20808</v>
      </c>
      <c r="B215" s="449" t="s">
        <v>328</v>
      </c>
      <c r="C215" s="453">
        <v>445</v>
      </c>
      <c r="D215" s="454">
        <v>1314</v>
      </c>
      <c r="E215" s="450">
        <v>1310</v>
      </c>
      <c r="F215" s="452">
        <f t="shared" si="4"/>
        <v>99.6955859969559</v>
      </c>
      <c r="G215" s="452"/>
      <c r="I215" s="461"/>
      <c r="K215" s="432"/>
      <c r="L215" s="432"/>
      <c r="M215" s="438"/>
    </row>
    <row r="216" s="432" customFormat="1" ht="19.5" customHeight="1" spans="1:13">
      <c r="A216" s="455">
        <v>2080801</v>
      </c>
      <c r="B216" s="456" t="s">
        <v>329</v>
      </c>
      <c r="C216" s="457"/>
      <c r="D216" s="458">
        <v>45</v>
      </c>
      <c r="E216" s="460">
        <v>45</v>
      </c>
      <c r="F216" s="459">
        <f t="shared" si="4"/>
        <v>100</v>
      </c>
      <c r="G216" s="459"/>
      <c r="I216" s="437"/>
      <c r="K216" s="431"/>
      <c r="M216" s="462"/>
    </row>
    <row r="217" s="432" customFormat="1" ht="19.5" customHeight="1" spans="1:13">
      <c r="A217" s="455">
        <v>2080802</v>
      </c>
      <c r="B217" s="456" t="s">
        <v>330</v>
      </c>
      <c r="C217" s="460">
        <v>20</v>
      </c>
      <c r="D217" s="458">
        <v>17</v>
      </c>
      <c r="E217" s="460">
        <v>17</v>
      </c>
      <c r="F217" s="459">
        <f t="shared" si="4"/>
        <v>100</v>
      </c>
      <c r="G217" s="459"/>
      <c r="I217" s="437"/>
      <c r="K217" s="432" t="s">
        <v>331</v>
      </c>
      <c r="L217" s="432">
        <v>10194</v>
      </c>
      <c r="M217" s="438">
        <f>L217/10000</f>
        <v>1.0194</v>
      </c>
    </row>
    <row r="218" s="432" customFormat="1" ht="19.5" customHeight="1" spans="1:13">
      <c r="A218" s="455">
        <v>2080803</v>
      </c>
      <c r="B218" s="456" t="s">
        <v>332</v>
      </c>
      <c r="C218" s="460">
        <v>25</v>
      </c>
      <c r="D218" s="458">
        <v>25</v>
      </c>
      <c r="E218" s="460">
        <v>23</v>
      </c>
      <c r="F218" s="459">
        <f t="shared" si="4"/>
        <v>92</v>
      </c>
      <c r="G218" s="459"/>
      <c r="I218" s="437"/>
      <c r="J218" s="432">
        <v>2</v>
      </c>
      <c r="K218" s="432" t="s">
        <v>333</v>
      </c>
      <c r="L218" s="431">
        <v>20220</v>
      </c>
      <c r="M218" s="438">
        <f t="shared" si="1"/>
        <v>2.022</v>
      </c>
    </row>
    <row r="219" s="432" customFormat="1" ht="19.5" customHeight="1" spans="1:13">
      <c r="A219" s="455">
        <v>2080805</v>
      </c>
      <c r="B219" s="456" t="s">
        <v>334</v>
      </c>
      <c r="C219" s="460">
        <v>248</v>
      </c>
      <c r="D219" s="458">
        <v>248</v>
      </c>
      <c r="E219" s="460">
        <v>248</v>
      </c>
      <c r="F219" s="459">
        <f t="shared" si="4"/>
        <v>100</v>
      </c>
      <c r="G219" s="459"/>
      <c r="I219" s="437"/>
      <c r="K219" s="432" t="s">
        <v>335</v>
      </c>
      <c r="L219" s="432">
        <v>20000</v>
      </c>
      <c r="M219" s="438">
        <f t="shared" si="1"/>
        <v>2</v>
      </c>
    </row>
    <row r="220" s="432" customFormat="1" ht="19.5" customHeight="1" spans="1:13">
      <c r="A220" s="455">
        <v>2080899</v>
      </c>
      <c r="B220" s="456" t="s">
        <v>336</v>
      </c>
      <c r="C220" s="460">
        <v>152</v>
      </c>
      <c r="D220" s="458">
        <v>979</v>
      </c>
      <c r="E220" s="460">
        <v>977</v>
      </c>
      <c r="F220" s="459">
        <f t="shared" si="4"/>
        <v>99.7957099080695</v>
      </c>
      <c r="G220" s="459"/>
      <c r="I220" s="437"/>
      <c r="J220" s="432">
        <v>2</v>
      </c>
      <c r="K220" s="432" t="s">
        <v>337</v>
      </c>
      <c r="L220" s="431">
        <v>345000</v>
      </c>
      <c r="M220" s="438">
        <f t="shared" si="1"/>
        <v>34.5</v>
      </c>
    </row>
    <row r="221" s="431" customFormat="1" ht="19.5" customHeight="1" spans="1:13">
      <c r="A221" s="448">
        <v>20809</v>
      </c>
      <c r="B221" s="449" t="s">
        <v>338</v>
      </c>
      <c r="C221" s="450">
        <v>157</v>
      </c>
      <c r="D221" s="454">
        <v>166</v>
      </c>
      <c r="E221" s="450">
        <v>108</v>
      </c>
      <c r="F221" s="452">
        <f t="shared" si="4"/>
        <v>65.0602409638554</v>
      </c>
      <c r="G221" s="452"/>
      <c r="I221" s="461"/>
      <c r="K221" s="432" t="s">
        <v>339</v>
      </c>
      <c r="L221" s="432">
        <v>96080</v>
      </c>
      <c r="M221" s="438">
        <f t="shared" si="1"/>
        <v>9.608</v>
      </c>
    </row>
    <row r="222" s="432" customFormat="1" ht="19.5" customHeight="1" spans="1:13">
      <c r="A222" s="455">
        <v>2080901</v>
      </c>
      <c r="B222" s="456" t="s">
        <v>340</v>
      </c>
      <c r="C222" s="460">
        <v>127</v>
      </c>
      <c r="D222" s="458">
        <v>86</v>
      </c>
      <c r="E222" s="460">
        <v>51</v>
      </c>
      <c r="F222" s="459">
        <f t="shared" si="4"/>
        <v>59.3023255813954</v>
      </c>
      <c r="G222" s="459"/>
      <c r="I222" s="437"/>
      <c r="J222" s="432">
        <v>35</v>
      </c>
      <c r="K222" s="431" t="s">
        <v>341</v>
      </c>
      <c r="L222" s="432">
        <v>4800</v>
      </c>
      <c r="M222" s="462">
        <f t="shared" si="1"/>
        <v>0.48</v>
      </c>
    </row>
    <row r="223" s="432" customFormat="1" ht="19.5" customHeight="1" spans="1:13">
      <c r="A223" s="455">
        <v>2080904</v>
      </c>
      <c r="B223" s="456" t="s">
        <v>342</v>
      </c>
      <c r="C223" s="457">
        <v>14</v>
      </c>
      <c r="D223" s="458">
        <v>16</v>
      </c>
      <c r="E223" s="460">
        <v>6</v>
      </c>
      <c r="F223" s="459">
        <f t="shared" si="4"/>
        <v>37.5</v>
      </c>
      <c r="G223" s="459"/>
      <c r="I223" s="437"/>
      <c r="J223" s="432">
        <v>10</v>
      </c>
      <c r="K223" s="432" t="s">
        <v>343</v>
      </c>
      <c r="L223" s="432">
        <v>21900</v>
      </c>
      <c r="M223" s="438">
        <f t="shared" si="1"/>
        <v>2.19</v>
      </c>
    </row>
    <row r="224" s="432" customFormat="1" ht="19.5" customHeight="1" spans="1:13">
      <c r="A224" s="455">
        <v>2080905</v>
      </c>
      <c r="B224" s="456" t="s">
        <v>344</v>
      </c>
      <c r="C224" s="457">
        <v>10</v>
      </c>
      <c r="D224" s="458">
        <v>51</v>
      </c>
      <c r="E224" s="460">
        <v>51</v>
      </c>
      <c r="F224" s="459">
        <f t="shared" si="4"/>
        <v>100</v>
      </c>
      <c r="G224" s="459"/>
      <c r="I224" s="437"/>
      <c r="K224" s="432" t="s">
        <v>345</v>
      </c>
      <c r="L224" s="431">
        <v>567500</v>
      </c>
      <c r="M224" s="438">
        <f t="shared" si="1"/>
        <v>56.75</v>
      </c>
    </row>
    <row r="225" s="432" customFormat="1" ht="19.5" customHeight="1" spans="1:13">
      <c r="A225" s="455">
        <v>2080999</v>
      </c>
      <c r="B225" s="456" t="s">
        <v>346</v>
      </c>
      <c r="C225" s="457">
        <v>6</v>
      </c>
      <c r="D225" s="458">
        <v>13</v>
      </c>
      <c r="E225" s="460">
        <v>0</v>
      </c>
      <c r="F225" s="459">
        <f t="shared" si="4"/>
        <v>0</v>
      </c>
      <c r="G225" s="459"/>
      <c r="I225" s="437"/>
      <c r="J225" s="432">
        <v>13</v>
      </c>
      <c r="L225" s="431"/>
      <c r="M225" s="438"/>
    </row>
    <row r="226" s="431" customFormat="1" ht="19.5" customHeight="1" spans="1:13">
      <c r="A226" s="448">
        <v>20810</v>
      </c>
      <c r="B226" s="449" t="s">
        <v>347</v>
      </c>
      <c r="C226" s="450">
        <v>353</v>
      </c>
      <c r="D226" s="454">
        <v>436</v>
      </c>
      <c r="E226" s="450">
        <v>377</v>
      </c>
      <c r="F226" s="452">
        <f t="shared" si="4"/>
        <v>86.4678899082569</v>
      </c>
      <c r="G226" s="452"/>
      <c r="I226" s="461"/>
      <c r="K226" s="432"/>
      <c r="M226" s="438"/>
    </row>
    <row r="227" s="432" customFormat="1" ht="19.5" customHeight="1" spans="1:13">
      <c r="A227" s="455">
        <v>2081001</v>
      </c>
      <c r="B227" s="456" t="s">
        <v>348</v>
      </c>
      <c r="C227" s="460">
        <v>13</v>
      </c>
      <c r="D227" s="458">
        <v>10</v>
      </c>
      <c r="E227" s="460">
        <v>8</v>
      </c>
      <c r="F227" s="459">
        <f t="shared" si="4"/>
        <v>80</v>
      </c>
      <c r="G227" s="459"/>
      <c r="I227" s="437"/>
      <c r="J227" s="432">
        <v>2</v>
      </c>
      <c r="K227" s="431"/>
      <c r="L227" s="431"/>
      <c r="M227" s="462"/>
    </row>
    <row r="228" s="432" customFormat="1" ht="19.5" customHeight="1" spans="1:13">
      <c r="A228" s="455">
        <v>2081002</v>
      </c>
      <c r="B228" s="456" t="s">
        <v>349</v>
      </c>
      <c r="C228" s="460"/>
      <c r="D228" s="458">
        <v>72</v>
      </c>
      <c r="E228" s="460">
        <v>72</v>
      </c>
      <c r="F228" s="459">
        <f t="shared" si="4"/>
        <v>100</v>
      </c>
      <c r="G228" s="459"/>
      <c r="I228" s="437"/>
      <c r="L228" s="431"/>
      <c r="M228" s="438"/>
    </row>
    <row r="229" s="432" customFormat="1" ht="19.5" customHeight="1" spans="1:13">
      <c r="A229" s="455">
        <v>2081004</v>
      </c>
      <c r="B229" s="456" t="s">
        <v>350</v>
      </c>
      <c r="C229" s="457">
        <v>340</v>
      </c>
      <c r="D229" s="458">
        <v>264</v>
      </c>
      <c r="E229" s="460">
        <v>264</v>
      </c>
      <c r="F229" s="459">
        <f t="shared" si="4"/>
        <v>100</v>
      </c>
      <c r="G229" s="459"/>
      <c r="I229" s="437"/>
      <c r="L229" s="431"/>
      <c r="M229" s="438"/>
    </row>
    <row r="230" s="432" customFormat="1" ht="19.5" customHeight="1" spans="1:13">
      <c r="A230" s="455">
        <v>2081006</v>
      </c>
      <c r="B230" s="456" t="s">
        <v>351</v>
      </c>
      <c r="C230" s="460"/>
      <c r="D230" s="458">
        <v>90</v>
      </c>
      <c r="E230" s="460">
        <v>33</v>
      </c>
      <c r="F230" s="459">
        <f t="shared" si="4"/>
        <v>36.6666666666667</v>
      </c>
      <c r="G230" s="459"/>
      <c r="I230" s="437"/>
      <c r="J230" s="432">
        <v>57</v>
      </c>
      <c r="L230" s="431"/>
      <c r="M230" s="438"/>
    </row>
    <row r="231" s="431" customFormat="1" ht="19.5" customHeight="1" spans="1:13">
      <c r="A231" s="448">
        <v>20811</v>
      </c>
      <c r="B231" s="449" t="s">
        <v>352</v>
      </c>
      <c r="C231" s="450">
        <v>976</v>
      </c>
      <c r="D231" s="454">
        <v>814</v>
      </c>
      <c r="E231" s="450">
        <v>801</v>
      </c>
      <c r="F231" s="452">
        <f t="shared" si="4"/>
        <v>98.4029484029484</v>
      </c>
      <c r="G231" s="452"/>
      <c r="I231" s="461"/>
      <c r="K231" s="432"/>
      <c r="M231" s="438"/>
    </row>
    <row r="232" s="432" customFormat="1" ht="19.5" customHeight="1" spans="1:13">
      <c r="A232" s="455">
        <v>2081101</v>
      </c>
      <c r="B232" s="456" t="s">
        <v>142</v>
      </c>
      <c r="C232" s="460">
        <v>59</v>
      </c>
      <c r="D232" s="458">
        <v>44</v>
      </c>
      <c r="E232" s="460">
        <v>44</v>
      </c>
      <c r="F232" s="459">
        <f t="shared" si="4"/>
        <v>100</v>
      </c>
      <c r="G232" s="459"/>
      <c r="I232" s="437"/>
      <c r="K232" s="431"/>
      <c r="L232" s="431"/>
      <c r="M232" s="462"/>
    </row>
    <row r="233" s="432" customFormat="1" ht="19.5" customHeight="1" spans="1:13">
      <c r="A233" s="455">
        <v>2081104</v>
      </c>
      <c r="B233" s="456" t="s">
        <v>353</v>
      </c>
      <c r="C233" s="457">
        <v>266</v>
      </c>
      <c r="D233" s="458">
        <v>285</v>
      </c>
      <c r="E233" s="460">
        <v>282</v>
      </c>
      <c r="F233" s="459">
        <f t="shared" ref="F233:F291" si="5">E233/D233*100</f>
        <v>98.9473684210526</v>
      </c>
      <c r="G233" s="459"/>
      <c r="I233" s="437"/>
      <c r="J233" s="432">
        <v>3</v>
      </c>
      <c r="L233" s="431"/>
      <c r="M233" s="438"/>
    </row>
    <row r="234" s="432" customFormat="1" ht="19.5" customHeight="1" spans="1:13">
      <c r="A234" s="455">
        <v>2081105</v>
      </c>
      <c r="B234" s="456" t="s">
        <v>354</v>
      </c>
      <c r="C234" s="460">
        <v>8</v>
      </c>
      <c r="D234" s="458">
        <v>49</v>
      </c>
      <c r="E234" s="460">
        <v>39</v>
      </c>
      <c r="F234" s="459">
        <f t="shared" si="5"/>
        <v>79.5918367346939</v>
      </c>
      <c r="G234" s="459"/>
      <c r="I234" s="437"/>
      <c r="J234" s="432">
        <v>10</v>
      </c>
      <c r="K234" s="432" t="s">
        <v>355</v>
      </c>
      <c r="L234" s="432">
        <v>24849.52</v>
      </c>
      <c r="M234" s="438">
        <f t="shared" si="1"/>
        <v>2.484952</v>
      </c>
    </row>
    <row r="235" s="432" customFormat="1" ht="19.5" customHeight="1" spans="1:13">
      <c r="A235" s="455">
        <v>2081107</v>
      </c>
      <c r="B235" s="456" t="s">
        <v>356</v>
      </c>
      <c r="C235" s="460">
        <v>156</v>
      </c>
      <c r="D235" s="458">
        <v>318</v>
      </c>
      <c r="E235" s="460">
        <v>318</v>
      </c>
      <c r="F235" s="459">
        <f t="shared" si="5"/>
        <v>100</v>
      </c>
      <c r="G235" s="459"/>
      <c r="I235" s="437"/>
      <c r="K235" s="432" t="s">
        <v>357</v>
      </c>
      <c r="L235" s="431">
        <v>101400</v>
      </c>
      <c r="M235" s="438">
        <f t="shared" si="1"/>
        <v>10.14</v>
      </c>
    </row>
    <row r="236" s="432" customFormat="1" ht="19.5" customHeight="1" spans="1:13">
      <c r="A236" s="455">
        <v>2081199</v>
      </c>
      <c r="B236" s="456" t="s">
        <v>358</v>
      </c>
      <c r="C236" s="460">
        <v>487</v>
      </c>
      <c r="D236" s="458">
        <v>118</v>
      </c>
      <c r="E236" s="460">
        <v>118</v>
      </c>
      <c r="F236" s="459">
        <f t="shared" si="5"/>
        <v>100</v>
      </c>
      <c r="G236" s="459"/>
      <c r="I236" s="437"/>
      <c r="K236" s="432" t="s">
        <v>359</v>
      </c>
      <c r="L236" s="432">
        <v>141500</v>
      </c>
      <c r="M236" s="438">
        <f t="shared" si="1"/>
        <v>14.15</v>
      </c>
    </row>
    <row r="237" s="431" customFormat="1" ht="19.5" customHeight="1" spans="1:13">
      <c r="A237" s="448">
        <v>20819</v>
      </c>
      <c r="B237" s="449" t="s">
        <v>360</v>
      </c>
      <c r="C237" s="450">
        <v>500</v>
      </c>
      <c r="D237" s="454">
        <v>414</v>
      </c>
      <c r="E237" s="450">
        <v>414</v>
      </c>
      <c r="F237" s="452">
        <f t="shared" si="5"/>
        <v>100</v>
      </c>
      <c r="G237" s="452"/>
      <c r="I237" s="461"/>
      <c r="K237" s="432"/>
      <c r="L237" s="432"/>
      <c r="M237" s="438"/>
    </row>
    <row r="238" s="432" customFormat="1" ht="19.5" customHeight="1" spans="1:13">
      <c r="A238" s="455">
        <v>2081901</v>
      </c>
      <c r="B238" s="456" t="s">
        <v>361</v>
      </c>
      <c r="C238" s="460">
        <v>200</v>
      </c>
      <c r="D238" s="458">
        <v>154</v>
      </c>
      <c r="E238" s="460">
        <v>154</v>
      </c>
      <c r="F238" s="459">
        <f t="shared" si="5"/>
        <v>100</v>
      </c>
      <c r="G238" s="459"/>
      <c r="I238" s="437"/>
      <c r="K238" s="431"/>
      <c r="M238" s="462"/>
    </row>
    <row r="239" s="432" customFormat="1" ht="19.5" customHeight="1" spans="1:13">
      <c r="A239" s="455">
        <v>2081902</v>
      </c>
      <c r="B239" s="456" t="s">
        <v>362</v>
      </c>
      <c r="C239" s="460">
        <v>300</v>
      </c>
      <c r="D239" s="458">
        <v>260</v>
      </c>
      <c r="E239" s="460">
        <v>260</v>
      </c>
      <c r="F239" s="459">
        <f t="shared" si="5"/>
        <v>100</v>
      </c>
      <c r="G239" s="459"/>
      <c r="I239" s="437"/>
      <c r="M239" s="438"/>
    </row>
    <row r="240" s="431" customFormat="1" ht="19.5" customHeight="1" spans="1:13">
      <c r="A240" s="448">
        <v>20820</v>
      </c>
      <c r="B240" s="449" t="s">
        <v>363</v>
      </c>
      <c r="C240" s="450">
        <v>134</v>
      </c>
      <c r="D240" s="454">
        <v>83</v>
      </c>
      <c r="E240" s="450">
        <v>83</v>
      </c>
      <c r="F240" s="452">
        <f t="shared" si="5"/>
        <v>100</v>
      </c>
      <c r="G240" s="452"/>
      <c r="I240" s="461"/>
      <c r="K240" s="432"/>
      <c r="L240" s="432"/>
      <c r="M240" s="438"/>
    </row>
    <row r="241" s="432" customFormat="1" ht="19.5" customHeight="1" spans="1:13">
      <c r="A241" s="455">
        <v>2082001</v>
      </c>
      <c r="B241" s="456" t="s">
        <v>364</v>
      </c>
      <c r="C241" s="457">
        <v>104</v>
      </c>
      <c r="D241" s="458">
        <v>83</v>
      </c>
      <c r="E241" s="460">
        <v>83</v>
      </c>
      <c r="F241" s="459">
        <f t="shared" si="5"/>
        <v>100</v>
      </c>
      <c r="G241" s="459"/>
      <c r="I241" s="437"/>
      <c r="K241" s="431"/>
      <c r="M241" s="462"/>
    </row>
    <row r="242" s="432" customFormat="1" ht="19.5" customHeight="1" spans="1:13">
      <c r="A242" s="455">
        <v>2082002</v>
      </c>
      <c r="B242" s="456" t="s">
        <v>365</v>
      </c>
      <c r="C242" s="457">
        <v>30</v>
      </c>
      <c r="D242" s="458">
        <v>0</v>
      </c>
      <c r="E242" s="460"/>
      <c r="F242" s="459">
        <v>0</v>
      </c>
      <c r="G242" s="459"/>
      <c r="I242" s="437"/>
      <c r="M242" s="438"/>
    </row>
    <row r="243" s="431" customFormat="1" ht="19.5" customHeight="1" spans="1:13">
      <c r="A243" s="448">
        <v>20821</v>
      </c>
      <c r="B243" s="449" t="s">
        <v>366</v>
      </c>
      <c r="C243" s="450">
        <v>742</v>
      </c>
      <c r="D243" s="454">
        <v>260</v>
      </c>
      <c r="E243" s="450">
        <v>260</v>
      </c>
      <c r="F243" s="452">
        <f t="shared" si="5"/>
        <v>100</v>
      </c>
      <c r="G243" s="452"/>
      <c r="I243" s="461"/>
      <c r="K243" s="432"/>
      <c r="L243" s="432"/>
      <c r="M243" s="438"/>
    </row>
    <row r="244" s="432" customFormat="1" ht="19.5" customHeight="1" spans="1:13">
      <c r="A244" s="455">
        <v>2082102</v>
      </c>
      <c r="B244" s="456" t="s">
        <v>367</v>
      </c>
      <c r="C244" s="460">
        <v>742</v>
      </c>
      <c r="D244" s="458">
        <v>260</v>
      </c>
      <c r="E244" s="460">
        <v>260</v>
      </c>
      <c r="F244" s="459">
        <f t="shared" si="5"/>
        <v>100</v>
      </c>
      <c r="G244" s="459"/>
      <c r="I244" s="437"/>
      <c r="K244" s="431"/>
      <c r="M244" s="462"/>
    </row>
    <row r="245" s="431" customFormat="1" ht="19.5" customHeight="1" spans="1:13">
      <c r="A245" s="448">
        <v>20825</v>
      </c>
      <c r="B245" s="449" t="s">
        <v>368</v>
      </c>
      <c r="C245" s="450">
        <v>4</v>
      </c>
      <c r="D245" s="454">
        <v>2</v>
      </c>
      <c r="E245" s="450">
        <v>2</v>
      </c>
      <c r="F245" s="452">
        <f t="shared" si="5"/>
        <v>100</v>
      </c>
      <c r="G245" s="452"/>
      <c r="I245" s="461"/>
      <c r="K245" s="432"/>
      <c r="L245" s="432"/>
      <c r="M245" s="438"/>
    </row>
    <row r="246" s="432" customFormat="1" ht="19.5" customHeight="1" spans="1:13">
      <c r="A246" s="455">
        <v>2082502</v>
      </c>
      <c r="B246" s="456" t="s">
        <v>369</v>
      </c>
      <c r="C246" s="457">
        <v>4</v>
      </c>
      <c r="D246" s="458">
        <v>2</v>
      </c>
      <c r="E246" s="460">
        <v>2</v>
      </c>
      <c r="F246" s="459">
        <f t="shared" si="5"/>
        <v>100</v>
      </c>
      <c r="G246" s="459"/>
      <c r="I246" s="437"/>
      <c r="K246" s="431"/>
      <c r="M246" s="462"/>
    </row>
    <row r="247" s="431" customFormat="1" ht="19.5" customHeight="1" spans="1:13">
      <c r="A247" s="448">
        <v>20828</v>
      </c>
      <c r="B247" s="449" t="s">
        <v>370</v>
      </c>
      <c r="C247" s="450">
        <v>242</v>
      </c>
      <c r="D247" s="454">
        <v>276</v>
      </c>
      <c r="E247" s="450">
        <v>262</v>
      </c>
      <c r="F247" s="452">
        <f t="shared" si="5"/>
        <v>94.9275362318841</v>
      </c>
      <c r="G247" s="452"/>
      <c r="I247" s="461"/>
      <c r="K247" s="432"/>
      <c r="L247" s="432"/>
      <c r="M247" s="438"/>
    </row>
    <row r="248" s="432" customFormat="1" ht="19.5" customHeight="1" spans="1:13">
      <c r="A248" s="455">
        <v>2082801</v>
      </c>
      <c r="B248" s="456" t="s">
        <v>142</v>
      </c>
      <c r="C248" s="460">
        <v>71</v>
      </c>
      <c r="D248" s="458">
        <v>67</v>
      </c>
      <c r="E248" s="460">
        <v>67</v>
      </c>
      <c r="F248" s="459">
        <f t="shared" si="5"/>
        <v>100</v>
      </c>
      <c r="G248" s="459"/>
      <c r="I248" s="437"/>
      <c r="K248" s="431"/>
      <c r="M248" s="462"/>
    </row>
    <row r="249" s="432" customFormat="1" ht="19.5" customHeight="1" spans="1:13">
      <c r="A249" s="455">
        <v>2082802</v>
      </c>
      <c r="B249" s="456" t="s">
        <v>143</v>
      </c>
      <c r="C249" s="457">
        <v>24</v>
      </c>
      <c r="D249" s="458">
        <v>24</v>
      </c>
      <c r="E249" s="460">
        <v>24</v>
      </c>
      <c r="F249" s="459">
        <f t="shared" si="5"/>
        <v>100</v>
      </c>
      <c r="G249" s="459"/>
      <c r="I249" s="437"/>
      <c r="M249" s="438"/>
    </row>
    <row r="250" s="432" customFormat="1" ht="19.5" customHeight="1" spans="1:13">
      <c r="A250" s="455">
        <v>2082804</v>
      </c>
      <c r="B250" s="456" t="s">
        <v>371</v>
      </c>
      <c r="C250" s="460">
        <v>138</v>
      </c>
      <c r="D250" s="458">
        <v>171</v>
      </c>
      <c r="E250" s="460">
        <v>157</v>
      </c>
      <c r="F250" s="459">
        <f t="shared" si="5"/>
        <v>91.812865497076</v>
      </c>
      <c r="G250" s="459"/>
      <c r="I250" s="437"/>
      <c r="J250" s="432">
        <v>14</v>
      </c>
      <c r="M250" s="438"/>
    </row>
    <row r="251" s="432" customFormat="1" ht="19.5" customHeight="1" spans="1:13">
      <c r="A251" s="455">
        <v>2082850</v>
      </c>
      <c r="B251" s="456" t="s">
        <v>148</v>
      </c>
      <c r="C251" s="460">
        <v>9</v>
      </c>
      <c r="D251" s="458">
        <v>14</v>
      </c>
      <c r="E251" s="460">
        <v>14</v>
      </c>
      <c r="F251" s="459">
        <f t="shared" si="5"/>
        <v>100</v>
      </c>
      <c r="G251" s="459"/>
      <c r="I251" s="437"/>
      <c r="M251" s="438"/>
    </row>
    <row r="252" s="431" customFormat="1" ht="19.5" customHeight="1" spans="1:13">
      <c r="A252" s="448">
        <v>20830</v>
      </c>
      <c r="B252" s="449" t="s">
        <v>372</v>
      </c>
      <c r="C252" s="450"/>
      <c r="D252" s="454">
        <v>199</v>
      </c>
      <c r="E252" s="450">
        <v>199</v>
      </c>
      <c r="F252" s="452">
        <f t="shared" si="5"/>
        <v>100</v>
      </c>
      <c r="G252" s="452"/>
      <c r="I252" s="461"/>
      <c r="K252" s="432"/>
      <c r="L252" s="432"/>
      <c r="M252" s="438"/>
    </row>
    <row r="253" s="432" customFormat="1" ht="19.5" customHeight="1" spans="1:13">
      <c r="A253" s="455">
        <v>2083001</v>
      </c>
      <c r="B253" s="456" t="s">
        <v>373</v>
      </c>
      <c r="C253" s="460"/>
      <c r="D253" s="458">
        <v>12</v>
      </c>
      <c r="E253" s="460">
        <v>12</v>
      </c>
      <c r="F253" s="459">
        <f t="shared" si="5"/>
        <v>100</v>
      </c>
      <c r="G253" s="459"/>
      <c r="I253" s="437"/>
      <c r="K253" s="431"/>
      <c r="M253" s="462"/>
    </row>
    <row r="254" s="432" customFormat="1" ht="19.5" customHeight="1" spans="1:13">
      <c r="A254" s="455">
        <v>2083099</v>
      </c>
      <c r="B254" s="456" t="s">
        <v>374</v>
      </c>
      <c r="C254" s="460"/>
      <c r="D254" s="458">
        <v>187</v>
      </c>
      <c r="E254" s="460">
        <v>187</v>
      </c>
      <c r="F254" s="459">
        <f t="shared" si="5"/>
        <v>100</v>
      </c>
      <c r="G254" s="459"/>
      <c r="I254" s="437"/>
      <c r="M254" s="438"/>
    </row>
    <row r="255" s="431" customFormat="1" ht="19.5" customHeight="1" spans="1:13">
      <c r="A255" s="448">
        <v>20899</v>
      </c>
      <c r="B255" s="449" t="s">
        <v>375</v>
      </c>
      <c r="C255" s="453">
        <v>138</v>
      </c>
      <c r="D255" s="454">
        <v>2438</v>
      </c>
      <c r="E255" s="450">
        <v>2438</v>
      </c>
      <c r="F255" s="452">
        <f t="shared" si="5"/>
        <v>100</v>
      </c>
      <c r="G255" s="452"/>
      <c r="I255" s="461"/>
      <c r="K255" s="432"/>
      <c r="L255" s="432"/>
      <c r="M255" s="438"/>
    </row>
    <row r="256" s="432" customFormat="1" ht="19.5" customHeight="1" spans="1:13">
      <c r="A256" s="455">
        <v>2089901</v>
      </c>
      <c r="B256" s="456" t="s">
        <v>376</v>
      </c>
      <c r="C256" s="460">
        <v>138</v>
      </c>
      <c r="D256" s="458">
        <v>2438</v>
      </c>
      <c r="E256" s="460">
        <v>2438</v>
      </c>
      <c r="F256" s="459">
        <f t="shared" si="5"/>
        <v>100</v>
      </c>
      <c r="G256" s="459"/>
      <c r="I256" s="437"/>
      <c r="K256" s="431"/>
      <c r="M256" s="462"/>
    </row>
    <row r="257" s="431" customFormat="1" ht="19.5" customHeight="1" spans="1:13">
      <c r="A257" s="448">
        <v>210</v>
      </c>
      <c r="B257" s="449" t="s">
        <v>377</v>
      </c>
      <c r="C257" s="450">
        <v>26723</v>
      </c>
      <c r="D257" s="454">
        <v>31059</v>
      </c>
      <c r="E257" s="450">
        <v>29093</v>
      </c>
      <c r="F257" s="452">
        <f t="shared" si="5"/>
        <v>93.6701117228501</v>
      </c>
      <c r="G257" s="452">
        <f>(E257/I257-1)*100</f>
        <v>9.322861866827</v>
      </c>
      <c r="I257" s="461">
        <v>26612</v>
      </c>
      <c r="K257" s="432"/>
      <c r="L257" s="432"/>
      <c r="M257" s="438"/>
    </row>
    <row r="258" s="431" customFormat="1" ht="19.5" customHeight="1" spans="1:13">
      <c r="A258" s="448">
        <v>21001</v>
      </c>
      <c r="B258" s="449" t="s">
        <v>378</v>
      </c>
      <c r="C258" s="453">
        <v>384</v>
      </c>
      <c r="D258" s="454">
        <v>410</v>
      </c>
      <c r="E258" s="450">
        <v>410</v>
      </c>
      <c r="F258" s="452">
        <f t="shared" si="5"/>
        <v>100</v>
      </c>
      <c r="G258" s="452"/>
      <c r="I258" s="461"/>
      <c r="L258" s="432"/>
      <c r="M258" s="462"/>
    </row>
    <row r="259" s="432" customFormat="1" ht="19.5" customHeight="1" spans="1:13">
      <c r="A259" s="455">
        <v>2100101</v>
      </c>
      <c r="B259" s="456" t="s">
        <v>142</v>
      </c>
      <c r="C259" s="460">
        <v>275</v>
      </c>
      <c r="D259" s="470">
        <v>314</v>
      </c>
      <c r="E259" s="460">
        <v>314</v>
      </c>
      <c r="F259" s="459">
        <f t="shared" si="5"/>
        <v>100</v>
      </c>
      <c r="G259" s="459"/>
      <c r="I259" s="437"/>
      <c r="K259" s="431"/>
      <c r="M259" s="462"/>
    </row>
    <row r="260" s="432" customFormat="1" ht="19.5" customHeight="1" spans="1:13">
      <c r="A260" s="455">
        <v>2100199</v>
      </c>
      <c r="B260" s="456" t="s">
        <v>379</v>
      </c>
      <c r="C260" s="457">
        <v>109</v>
      </c>
      <c r="D260" s="458">
        <v>96</v>
      </c>
      <c r="E260" s="460">
        <v>96</v>
      </c>
      <c r="F260" s="459">
        <f t="shared" si="5"/>
        <v>100</v>
      </c>
      <c r="G260" s="459"/>
      <c r="I260" s="437"/>
      <c r="M260" s="438"/>
    </row>
    <row r="261" s="431" customFormat="1" ht="19.5" customHeight="1" spans="1:13">
      <c r="A261" s="448">
        <v>21002</v>
      </c>
      <c r="B261" s="449" t="s">
        <v>380</v>
      </c>
      <c r="C261" s="450">
        <v>13249</v>
      </c>
      <c r="D261" s="454">
        <v>11557</v>
      </c>
      <c r="E261" s="450">
        <v>11557</v>
      </c>
      <c r="F261" s="452">
        <f t="shared" si="5"/>
        <v>100</v>
      </c>
      <c r="G261" s="452"/>
      <c r="I261" s="461"/>
      <c r="K261" s="432"/>
      <c r="L261" s="432"/>
      <c r="M261" s="438"/>
    </row>
    <row r="262" s="432" customFormat="1" ht="19.5" customHeight="1" spans="1:13">
      <c r="A262" s="455">
        <v>2100201</v>
      </c>
      <c r="B262" s="456" t="s">
        <v>381</v>
      </c>
      <c r="C262" s="460">
        <v>13249</v>
      </c>
      <c r="D262" s="458">
        <v>11557</v>
      </c>
      <c r="E262" s="460">
        <v>11557</v>
      </c>
      <c r="F262" s="459">
        <f t="shared" si="5"/>
        <v>100</v>
      </c>
      <c r="G262" s="459"/>
      <c r="I262" s="437"/>
      <c r="K262" s="431"/>
      <c r="M262" s="462"/>
    </row>
    <row r="263" s="431" customFormat="1" ht="19.5" customHeight="1" spans="1:13">
      <c r="A263" s="448">
        <v>21003</v>
      </c>
      <c r="B263" s="449" t="s">
        <v>382</v>
      </c>
      <c r="C263" s="450">
        <v>4709</v>
      </c>
      <c r="D263" s="454">
        <v>6266</v>
      </c>
      <c r="E263" s="450">
        <v>5313</v>
      </c>
      <c r="F263" s="452">
        <f t="shared" si="5"/>
        <v>84.790935205873</v>
      </c>
      <c r="G263" s="452"/>
      <c r="I263" s="461"/>
      <c r="K263" s="432"/>
      <c r="L263" s="432"/>
      <c r="M263" s="438"/>
    </row>
    <row r="264" s="432" customFormat="1" ht="19.5" customHeight="1" spans="1:13">
      <c r="A264" s="455">
        <v>2100301</v>
      </c>
      <c r="B264" s="456" t="s">
        <v>383</v>
      </c>
      <c r="C264" s="460">
        <v>475</v>
      </c>
      <c r="D264" s="458">
        <v>488</v>
      </c>
      <c r="E264" s="460">
        <v>370</v>
      </c>
      <c r="F264" s="459">
        <f t="shared" si="5"/>
        <v>75.8196721311475</v>
      </c>
      <c r="G264" s="459"/>
      <c r="I264" s="437"/>
      <c r="J264" s="432">
        <v>118</v>
      </c>
      <c r="K264" s="431"/>
      <c r="M264" s="462"/>
    </row>
    <row r="265" s="432" customFormat="1" ht="19.5" customHeight="1" spans="1:13">
      <c r="A265" s="455">
        <v>2100302</v>
      </c>
      <c r="B265" s="456" t="s">
        <v>384</v>
      </c>
      <c r="C265" s="460">
        <v>4135</v>
      </c>
      <c r="D265" s="458">
        <v>4032</v>
      </c>
      <c r="E265" s="460">
        <v>3197</v>
      </c>
      <c r="F265" s="459">
        <f t="shared" si="5"/>
        <v>79.2906746031746</v>
      </c>
      <c r="G265" s="459"/>
      <c r="I265" s="437"/>
      <c r="J265" s="432">
        <v>835</v>
      </c>
      <c r="K265" s="432" t="s">
        <v>385</v>
      </c>
      <c r="L265" s="432">
        <v>1178098.45</v>
      </c>
      <c r="M265" s="438">
        <f t="shared" si="1"/>
        <v>117.809845</v>
      </c>
    </row>
    <row r="266" s="432" customFormat="1" ht="19.5" customHeight="1" spans="1:13">
      <c r="A266" s="455">
        <v>2100399</v>
      </c>
      <c r="B266" s="456" t="s">
        <v>386</v>
      </c>
      <c r="C266" s="457">
        <v>99</v>
      </c>
      <c r="D266" s="458">
        <v>1746</v>
      </c>
      <c r="E266" s="460">
        <v>1746</v>
      </c>
      <c r="F266" s="459">
        <f t="shared" si="5"/>
        <v>100</v>
      </c>
      <c r="G266" s="459"/>
      <c r="I266" s="437"/>
      <c r="K266" s="432" t="s">
        <v>387</v>
      </c>
      <c r="L266" s="432">
        <v>8344150.99</v>
      </c>
      <c r="M266" s="438">
        <f t="shared" si="1"/>
        <v>834.415099</v>
      </c>
    </row>
    <row r="267" s="431" customFormat="1" ht="19.5" customHeight="1" spans="1:13">
      <c r="A267" s="448">
        <v>21004</v>
      </c>
      <c r="B267" s="449" t="s">
        <v>388</v>
      </c>
      <c r="C267" s="450">
        <v>3354</v>
      </c>
      <c r="D267" s="454">
        <v>6138</v>
      </c>
      <c r="E267" s="450">
        <v>5147</v>
      </c>
      <c r="F267" s="452">
        <f t="shared" si="5"/>
        <v>83.8546757901597</v>
      </c>
      <c r="G267" s="452"/>
      <c r="I267" s="461"/>
      <c r="K267" s="432" t="s">
        <v>389</v>
      </c>
      <c r="L267" s="432">
        <v>6168750.8</v>
      </c>
      <c r="M267" s="438">
        <f t="shared" si="1"/>
        <v>616.87508</v>
      </c>
    </row>
    <row r="268" s="432" customFormat="1" ht="19.5" customHeight="1" spans="1:13">
      <c r="A268" s="455">
        <v>2100401</v>
      </c>
      <c r="B268" s="472" t="s">
        <v>390</v>
      </c>
      <c r="C268" s="460">
        <v>449</v>
      </c>
      <c r="D268" s="458">
        <v>440</v>
      </c>
      <c r="E268" s="460">
        <v>440</v>
      </c>
      <c r="F268" s="459">
        <f t="shared" si="5"/>
        <v>100</v>
      </c>
      <c r="G268" s="459"/>
      <c r="I268" s="437"/>
      <c r="K268" s="431" t="s">
        <v>391</v>
      </c>
      <c r="L268" s="431">
        <v>3277764.74</v>
      </c>
      <c r="M268" s="462">
        <f t="shared" si="1"/>
        <v>327.776474</v>
      </c>
    </row>
    <row r="269" s="432" customFormat="1" ht="19.5" customHeight="1" spans="1:13">
      <c r="A269" s="455">
        <v>2100402</v>
      </c>
      <c r="B269" s="472" t="s">
        <v>392</v>
      </c>
      <c r="C269" s="457">
        <v>133</v>
      </c>
      <c r="D269" s="458">
        <v>126</v>
      </c>
      <c r="E269" s="460">
        <v>126</v>
      </c>
      <c r="F269" s="459">
        <f t="shared" si="5"/>
        <v>100</v>
      </c>
      <c r="G269" s="459"/>
      <c r="I269" s="437"/>
      <c r="K269" s="432" t="s">
        <v>393</v>
      </c>
      <c r="L269" s="432">
        <v>67408.58</v>
      </c>
      <c r="M269" s="438">
        <f t="shared" si="1"/>
        <v>6.740858</v>
      </c>
    </row>
    <row r="270" s="432" customFormat="1" ht="19.5" customHeight="1" spans="1:13">
      <c r="A270" s="455">
        <v>2100403</v>
      </c>
      <c r="B270" s="472" t="s">
        <v>394</v>
      </c>
      <c r="C270" s="460">
        <v>2324</v>
      </c>
      <c r="D270" s="458">
        <v>1947</v>
      </c>
      <c r="E270" s="460">
        <v>1330</v>
      </c>
      <c r="F270" s="459">
        <f t="shared" si="5"/>
        <v>68.3102208525937</v>
      </c>
      <c r="G270" s="459"/>
      <c r="I270" s="437"/>
      <c r="J270" s="432">
        <v>617</v>
      </c>
      <c r="K270" s="432" t="s">
        <v>395</v>
      </c>
      <c r="L270" s="432">
        <v>72037</v>
      </c>
      <c r="M270" s="438">
        <f t="shared" si="1"/>
        <v>7.2037</v>
      </c>
    </row>
    <row r="271" s="432" customFormat="1" ht="19.5" customHeight="1" spans="1:13">
      <c r="A271" s="455">
        <v>2100408</v>
      </c>
      <c r="B271" s="456" t="s">
        <v>396</v>
      </c>
      <c r="C271" s="460">
        <v>152</v>
      </c>
      <c r="D271" s="458">
        <v>2111</v>
      </c>
      <c r="E271" s="460">
        <v>2111</v>
      </c>
      <c r="F271" s="459">
        <f t="shared" si="5"/>
        <v>100</v>
      </c>
      <c r="G271" s="459"/>
      <c r="I271" s="437"/>
      <c r="K271" s="432" t="s">
        <v>397</v>
      </c>
      <c r="L271" s="432">
        <v>152022.88</v>
      </c>
      <c r="M271" s="438">
        <f t="shared" ref="M271:M434" si="6">L271/10000</f>
        <v>15.202288</v>
      </c>
    </row>
    <row r="272" s="432" customFormat="1" ht="19.5" customHeight="1" spans="1:13">
      <c r="A272" s="455">
        <v>2100409</v>
      </c>
      <c r="B272" s="456" t="s">
        <v>398</v>
      </c>
      <c r="C272" s="457">
        <v>82</v>
      </c>
      <c r="D272" s="458">
        <v>189</v>
      </c>
      <c r="E272" s="460">
        <v>189</v>
      </c>
      <c r="F272" s="459">
        <f t="shared" si="5"/>
        <v>100</v>
      </c>
      <c r="G272" s="459"/>
      <c r="I272" s="437"/>
      <c r="M272" s="438"/>
    </row>
    <row r="273" s="432" customFormat="1" ht="19.5" customHeight="1" spans="1:13">
      <c r="A273" s="455">
        <v>2100410</v>
      </c>
      <c r="B273" s="456" t="s">
        <v>399</v>
      </c>
      <c r="C273" s="460"/>
      <c r="D273" s="458">
        <v>1132</v>
      </c>
      <c r="E273" s="460">
        <v>804</v>
      </c>
      <c r="F273" s="459">
        <f t="shared" si="5"/>
        <v>71.0247349823322</v>
      </c>
      <c r="G273" s="459"/>
      <c r="I273" s="437"/>
      <c r="J273" s="432">
        <v>328</v>
      </c>
      <c r="M273" s="438"/>
    </row>
    <row r="274" s="432" customFormat="1" ht="19.5" customHeight="1" spans="1:13">
      <c r="A274" s="455">
        <v>2100499</v>
      </c>
      <c r="B274" s="456" t="s">
        <v>400</v>
      </c>
      <c r="C274" s="460">
        <v>214</v>
      </c>
      <c r="D274" s="458">
        <v>193</v>
      </c>
      <c r="E274" s="460">
        <v>147</v>
      </c>
      <c r="F274" s="459">
        <f t="shared" si="5"/>
        <v>76.1658031088083</v>
      </c>
      <c r="G274" s="459"/>
      <c r="I274" s="437"/>
      <c r="J274" s="432">
        <v>46</v>
      </c>
      <c r="M274" s="438"/>
    </row>
    <row r="275" s="431" customFormat="1" ht="19.5" customHeight="1" spans="1:13">
      <c r="A275" s="448">
        <v>21006</v>
      </c>
      <c r="B275" s="449" t="s">
        <v>401</v>
      </c>
      <c r="C275" s="450" t="s">
        <v>154</v>
      </c>
      <c r="D275" s="454">
        <v>70</v>
      </c>
      <c r="E275" s="450">
        <v>70</v>
      </c>
      <c r="F275" s="452">
        <f t="shared" si="5"/>
        <v>100</v>
      </c>
      <c r="G275" s="452"/>
      <c r="I275" s="461"/>
      <c r="K275" s="432"/>
      <c r="L275" s="432"/>
      <c r="M275" s="438"/>
    </row>
    <row r="276" s="432" customFormat="1" ht="19.5" customHeight="1" spans="1:13">
      <c r="A276" s="455">
        <v>2100601</v>
      </c>
      <c r="B276" s="456" t="s">
        <v>402</v>
      </c>
      <c r="C276" s="460"/>
      <c r="D276" s="458">
        <v>70</v>
      </c>
      <c r="E276" s="460">
        <v>70</v>
      </c>
      <c r="F276" s="459">
        <f t="shared" si="5"/>
        <v>100</v>
      </c>
      <c r="G276" s="459"/>
      <c r="I276" s="437"/>
      <c r="K276" s="431"/>
      <c r="M276" s="462"/>
    </row>
    <row r="277" s="431" customFormat="1" ht="19.5" customHeight="1" spans="1:13">
      <c r="A277" s="448">
        <v>21007</v>
      </c>
      <c r="B277" s="449" t="s">
        <v>403</v>
      </c>
      <c r="C277" s="450">
        <v>221</v>
      </c>
      <c r="D277" s="454">
        <v>902</v>
      </c>
      <c r="E277" s="450">
        <v>895</v>
      </c>
      <c r="F277" s="452">
        <f t="shared" si="5"/>
        <v>99.2239467849224</v>
      </c>
      <c r="G277" s="452"/>
      <c r="I277" s="461"/>
      <c r="K277" s="432"/>
      <c r="L277" s="432"/>
      <c r="M277" s="438"/>
    </row>
    <row r="278" s="432" customFormat="1" ht="19.5" customHeight="1" spans="1:13">
      <c r="A278" s="455">
        <v>2100717</v>
      </c>
      <c r="B278" s="456" t="s">
        <v>404</v>
      </c>
      <c r="C278" s="460">
        <v>221</v>
      </c>
      <c r="D278" s="458">
        <v>902</v>
      </c>
      <c r="E278" s="460">
        <v>895</v>
      </c>
      <c r="F278" s="459">
        <f t="shared" si="5"/>
        <v>99.2239467849224</v>
      </c>
      <c r="G278" s="459"/>
      <c r="I278" s="437"/>
      <c r="J278" s="432">
        <v>7</v>
      </c>
      <c r="M278" s="438"/>
    </row>
    <row r="279" s="431" customFormat="1" ht="19.5" customHeight="1" spans="1:13">
      <c r="A279" s="448">
        <v>21011</v>
      </c>
      <c r="B279" s="449" t="s">
        <v>405</v>
      </c>
      <c r="C279" s="450">
        <v>3457</v>
      </c>
      <c r="D279" s="454">
        <v>3598</v>
      </c>
      <c r="E279" s="450">
        <v>3598</v>
      </c>
      <c r="F279" s="452">
        <f t="shared" si="5"/>
        <v>100</v>
      </c>
      <c r="G279" s="452"/>
      <c r="I279" s="461"/>
      <c r="K279" s="432"/>
      <c r="L279" s="432"/>
      <c r="M279" s="438"/>
    </row>
    <row r="280" s="432" customFormat="1" ht="19.5" customHeight="1" spans="1:13">
      <c r="A280" s="455">
        <v>2101101</v>
      </c>
      <c r="B280" s="456" t="s">
        <v>406</v>
      </c>
      <c r="C280" s="457">
        <v>918</v>
      </c>
      <c r="D280" s="458">
        <v>1072</v>
      </c>
      <c r="E280" s="460">
        <v>1072</v>
      </c>
      <c r="F280" s="459">
        <f t="shared" si="5"/>
        <v>100</v>
      </c>
      <c r="G280" s="459"/>
      <c r="I280" s="437"/>
      <c r="K280" s="431"/>
      <c r="M280" s="462"/>
    </row>
    <row r="281" s="432" customFormat="1" ht="19.5" customHeight="1" spans="1:13">
      <c r="A281" s="455">
        <v>2101102</v>
      </c>
      <c r="B281" s="456" t="s">
        <v>407</v>
      </c>
      <c r="C281" s="460">
        <v>2090</v>
      </c>
      <c r="D281" s="458">
        <v>2069</v>
      </c>
      <c r="E281" s="460">
        <v>2069</v>
      </c>
      <c r="F281" s="459">
        <f t="shared" si="5"/>
        <v>100</v>
      </c>
      <c r="G281" s="459"/>
      <c r="I281" s="437"/>
      <c r="M281" s="438"/>
    </row>
    <row r="282" s="432" customFormat="1" ht="19.5" customHeight="1" spans="1:13">
      <c r="A282" s="455">
        <v>2101103</v>
      </c>
      <c r="B282" s="456" t="s">
        <v>408</v>
      </c>
      <c r="C282" s="460">
        <v>446</v>
      </c>
      <c r="D282" s="458">
        <v>457</v>
      </c>
      <c r="E282" s="460">
        <v>457</v>
      </c>
      <c r="F282" s="459">
        <f t="shared" si="5"/>
        <v>100</v>
      </c>
      <c r="G282" s="459"/>
      <c r="I282" s="437"/>
      <c r="M282" s="438"/>
    </row>
    <row r="283" s="432" customFormat="1" ht="19.5" customHeight="1" spans="1:13">
      <c r="A283" s="455">
        <v>2101199</v>
      </c>
      <c r="B283" s="456" t="s">
        <v>409</v>
      </c>
      <c r="C283" s="460">
        <v>3</v>
      </c>
      <c r="D283" s="458">
        <v>0</v>
      </c>
      <c r="E283" s="460"/>
      <c r="F283" s="459">
        <v>0</v>
      </c>
      <c r="G283" s="459"/>
      <c r="I283" s="437"/>
      <c r="M283" s="438"/>
    </row>
    <row r="284" s="431" customFormat="1" ht="19.5" customHeight="1" spans="1:13">
      <c r="A284" s="448">
        <v>21013</v>
      </c>
      <c r="B284" s="449" t="s">
        <v>410</v>
      </c>
      <c r="C284" s="453">
        <v>150</v>
      </c>
      <c r="D284" s="454">
        <v>630</v>
      </c>
      <c r="E284" s="450">
        <v>630</v>
      </c>
      <c r="F284" s="452">
        <f t="shared" si="5"/>
        <v>100</v>
      </c>
      <c r="G284" s="452"/>
      <c r="I284" s="461"/>
      <c r="K284" s="432"/>
      <c r="L284" s="432"/>
      <c r="M284" s="438"/>
    </row>
    <row r="285" s="432" customFormat="1" ht="19.5" customHeight="1" spans="1:13">
      <c r="A285" s="455">
        <v>2101301</v>
      </c>
      <c r="B285" s="456" t="s">
        <v>411</v>
      </c>
      <c r="C285" s="460">
        <v>150</v>
      </c>
      <c r="D285" s="458">
        <v>630</v>
      </c>
      <c r="E285" s="460">
        <v>630</v>
      </c>
      <c r="F285" s="459">
        <f t="shared" si="5"/>
        <v>100</v>
      </c>
      <c r="G285" s="459"/>
      <c r="I285" s="437"/>
      <c r="K285" s="431"/>
      <c r="M285" s="462"/>
    </row>
    <row r="286" s="431" customFormat="1" ht="19.5" customHeight="1" spans="1:13">
      <c r="A286" s="448">
        <v>21014</v>
      </c>
      <c r="B286" s="449" t="s">
        <v>412</v>
      </c>
      <c r="C286" s="450">
        <v>31</v>
      </c>
      <c r="D286" s="454">
        <v>44</v>
      </c>
      <c r="E286" s="450">
        <v>44</v>
      </c>
      <c r="F286" s="452">
        <f t="shared" si="5"/>
        <v>100</v>
      </c>
      <c r="G286" s="452"/>
      <c r="I286" s="461"/>
      <c r="K286" s="432"/>
      <c r="L286" s="432"/>
      <c r="M286" s="438"/>
    </row>
    <row r="287" s="432" customFormat="1" ht="19.5" customHeight="1" spans="1:13">
      <c r="A287" s="455">
        <v>2101401</v>
      </c>
      <c r="B287" s="456" t="s">
        <v>413</v>
      </c>
      <c r="C287" s="457">
        <v>31</v>
      </c>
      <c r="D287" s="458">
        <v>44</v>
      </c>
      <c r="E287" s="460">
        <v>44</v>
      </c>
      <c r="F287" s="459">
        <f t="shared" si="5"/>
        <v>100</v>
      </c>
      <c r="G287" s="459"/>
      <c r="I287" s="437"/>
      <c r="K287" s="431"/>
      <c r="M287" s="462"/>
    </row>
    <row r="288" s="431" customFormat="1" ht="19.5" customHeight="1" spans="1:13">
      <c r="A288" s="448">
        <v>21015</v>
      </c>
      <c r="B288" s="449" t="s">
        <v>414</v>
      </c>
      <c r="C288" s="450">
        <v>858</v>
      </c>
      <c r="D288" s="454">
        <v>801</v>
      </c>
      <c r="E288" s="450">
        <v>801</v>
      </c>
      <c r="F288" s="452">
        <f t="shared" si="5"/>
        <v>100</v>
      </c>
      <c r="G288" s="452"/>
      <c r="I288" s="461"/>
      <c r="K288" s="432"/>
      <c r="L288" s="432"/>
      <c r="M288" s="438"/>
    </row>
    <row r="289" s="432" customFormat="1" ht="19.5" customHeight="1" spans="1:13">
      <c r="A289" s="455">
        <v>2101501</v>
      </c>
      <c r="B289" s="456" t="s">
        <v>142</v>
      </c>
      <c r="C289" s="460">
        <v>206</v>
      </c>
      <c r="D289" s="458">
        <v>219</v>
      </c>
      <c r="E289" s="460">
        <v>219</v>
      </c>
      <c r="F289" s="459">
        <f t="shared" si="5"/>
        <v>100</v>
      </c>
      <c r="G289" s="459"/>
      <c r="I289" s="437"/>
      <c r="K289" s="431"/>
      <c r="M289" s="462"/>
    </row>
    <row r="290" s="432" customFormat="1" ht="19.5" customHeight="1" spans="1:13">
      <c r="A290" s="455">
        <v>2101502</v>
      </c>
      <c r="B290" s="456" t="s">
        <v>143</v>
      </c>
      <c r="C290" s="460">
        <v>15</v>
      </c>
      <c r="D290" s="458">
        <v>0</v>
      </c>
      <c r="E290" s="460">
        <v>0</v>
      </c>
      <c r="F290" s="459">
        <v>0</v>
      </c>
      <c r="G290" s="459"/>
      <c r="I290" s="437"/>
      <c r="M290" s="438"/>
    </row>
    <row r="291" s="432" customFormat="1" ht="19.5" customHeight="1" spans="1:13">
      <c r="A291" s="455">
        <v>2101504</v>
      </c>
      <c r="B291" s="456" t="s">
        <v>176</v>
      </c>
      <c r="C291" s="457">
        <v>7</v>
      </c>
      <c r="D291" s="458">
        <v>7</v>
      </c>
      <c r="E291" s="460">
        <v>7</v>
      </c>
      <c r="F291" s="459">
        <f t="shared" si="5"/>
        <v>100</v>
      </c>
      <c r="G291" s="459"/>
      <c r="I291" s="437"/>
      <c r="M291" s="438"/>
    </row>
    <row r="292" s="432" customFormat="1" ht="19.5" customHeight="1" spans="1:13">
      <c r="A292" s="455">
        <v>2101550</v>
      </c>
      <c r="B292" s="456" t="s">
        <v>148</v>
      </c>
      <c r="C292" s="460">
        <v>2</v>
      </c>
      <c r="D292" s="458">
        <v>16</v>
      </c>
      <c r="E292" s="460">
        <v>16</v>
      </c>
      <c r="F292" s="459">
        <f t="shared" ref="F292:F351" si="7">E292/D292*100</f>
        <v>100</v>
      </c>
      <c r="G292" s="459"/>
      <c r="I292" s="437"/>
      <c r="M292" s="438"/>
    </row>
    <row r="293" s="432" customFormat="1" ht="19.5" customHeight="1" spans="1:13">
      <c r="A293" s="455">
        <v>2101599</v>
      </c>
      <c r="B293" s="456" t="s">
        <v>415</v>
      </c>
      <c r="C293" s="460">
        <v>628</v>
      </c>
      <c r="D293" s="458">
        <v>559</v>
      </c>
      <c r="E293" s="460">
        <v>559</v>
      </c>
      <c r="F293" s="459">
        <f t="shared" si="7"/>
        <v>100</v>
      </c>
      <c r="G293" s="459"/>
      <c r="I293" s="437"/>
      <c r="M293" s="438"/>
    </row>
    <row r="294" s="431" customFormat="1" ht="19.5" customHeight="1" spans="1:13">
      <c r="A294" s="448">
        <v>21016</v>
      </c>
      <c r="B294" s="449" t="s">
        <v>416</v>
      </c>
      <c r="C294" s="450">
        <v>305</v>
      </c>
      <c r="D294" s="454">
        <v>283</v>
      </c>
      <c r="E294" s="450">
        <v>283</v>
      </c>
      <c r="F294" s="452">
        <f t="shared" si="7"/>
        <v>100</v>
      </c>
      <c r="G294" s="452"/>
      <c r="I294" s="461"/>
      <c r="K294" s="432"/>
      <c r="L294" s="432"/>
      <c r="M294" s="438"/>
    </row>
    <row r="295" s="432" customFormat="1" ht="19.5" customHeight="1" spans="1:13">
      <c r="A295" s="455">
        <v>2101601</v>
      </c>
      <c r="B295" s="456" t="s">
        <v>417</v>
      </c>
      <c r="C295" s="457">
        <v>305</v>
      </c>
      <c r="D295" s="458">
        <v>283</v>
      </c>
      <c r="E295" s="460">
        <v>283</v>
      </c>
      <c r="F295" s="459">
        <f t="shared" si="7"/>
        <v>100</v>
      </c>
      <c r="G295" s="459"/>
      <c r="I295" s="437"/>
      <c r="K295" s="431"/>
      <c r="M295" s="462"/>
    </row>
    <row r="296" s="431" customFormat="1" ht="19.5" customHeight="1" spans="1:13">
      <c r="A296" s="448">
        <v>21099</v>
      </c>
      <c r="B296" s="449" t="s">
        <v>418</v>
      </c>
      <c r="C296" s="450">
        <v>5</v>
      </c>
      <c r="D296" s="454">
        <v>360</v>
      </c>
      <c r="E296" s="450">
        <v>345</v>
      </c>
      <c r="F296" s="452">
        <f t="shared" si="7"/>
        <v>95.8333333333333</v>
      </c>
      <c r="G296" s="452"/>
      <c r="I296" s="461"/>
      <c r="K296" s="432"/>
      <c r="L296" s="432"/>
      <c r="M296" s="438"/>
    </row>
    <row r="297" s="432" customFormat="1" ht="19.5" customHeight="1" spans="1:13">
      <c r="A297" s="455">
        <v>2109901</v>
      </c>
      <c r="B297" s="456" t="s">
        <v>419</v>
      </c>
      <c r="C297" s="457">
        <v>5</v>
      </c>
      <c r="D297" s="458">
        <v>360</v>
      </c>
      <c r="E297" s="460">
        <v>345</v>
      </c>
      <c r="F297" s="459">
        <f t="shared" si="7"/>
        <v>95.8333333333333</v>
      </c>
      <c r="G297" s="459"/>
      <c r="I297" s="437"/>
      <c r="J297" s="432">
        <v>15</v>
      </c>
      <c r="K297" s="431"/>
      <c r="M297" s="462"/>
    </row>
    <row r="298" s="431" customFormat="1" ht="19.5" customHeight="1" spans="1:13">
      <c r="A298" s="448">
        <v>211</v>
      </c>
      <c r="B298" s="449" t="s">
        <v>420</v>
      </c>
      <c r="C298" s="450">
        <v>87</v>
      </c>
      <c r="D298" s="454">
        <v>311</v>
      </c>
      <c r="E298" s="450">
        <v>311</v>
      </c>
      <c r="F298" s="452">
        <f t="shared" si="7"/>
        <v>100</v>
      </c>
      <c r="G298" s="452">
        <f>(E298/I298-1)*100</f>
        <v>-91.4980863860033</v>
      </c>
      <c r="I298" s="461">
        <v>3658</v>
      </c>
      <c r="K298" s="432"/>
      <c r="L298" s="432"/>
      <c r="M298" s="438"/>
    </row>
    <row r="299" s="431" customFormat="1" ht="19.5" customHeight="1" spans="1:13">
      <c r="A299" s="448">
        <v>21101</v>
      </c>
      <c r="B299" s="449" t="s">
        <v>421</v>
      </c>
      <c r="C299" s="453" t="s">
        <v>154</v>
      </c>
      <c r="D299" s="454">
        <v>148</v>
      </c>
      <c r="E299" s="450">
        <v>148</v>
      </c>
      <c r="F299" s="452">
        <f t="shared" si="7"/>
        <v>100</v>
      </c>
      <c r="G299" s="452"/>
      <c r="I299" s="461"/>
      <c r="L299" s="432"/>
      <c r="M299" s="462"/>
    </row>
    <row r="300" s="432" customFormat="1" ht="19.5" customHeight="1" spans="1:13">
      <c r="A300" s="455">
        <v>2110101</v>
      </c>
      <c r="B300" s="456" t="s">
        <v>142</v>
      </c>
      <c r="C300" s="460" t="s">
        <v>154</v>
      </c>
      <c r="D300" s="458">
        <v>67</v>
      </c>
      <c r="E300" s="460">
        <v>67</v>
      </c>
      <c r="F300" s="459">
        <f t="shared" si="7"/>
        <v>100</v>
      </c>
      <c r="G300" s="459"/>
      <c r="I300" s="437"/>
      <c r="K300" s="431"/>
      <c r="M300" s="462"/>
    </row>
    <row r="301" s="432" customFormat="1" ht="19.5" customHeight="1" spans="1:13">
      <c r="A301" s="455">
        <v>2110102</v>
      </c>
      <c r="B301" s="456" t="s">
        <v>143</v>
      </c>
      <c r="C301" s="460"/>
      <c r="D301" s="458">
        <v>28</v>
      </c>
      <c r="E301" s="460">
        <v>28</v>
      </c>
      <c r="F301" s="459">
        <f t="shared" si="7"/>
        <v>100</v>
      </c>
      <c r="G301" s="459"/>
      <c r="I301" s="437"/>
      <c r="M301" s="438"/>
    </row>
    <row r="302" s="432" customFormat="1" ht="19.5" customHeight="1" spans="1:13">
      <c r="A302" s="455">
        <v>2110199</v>
      </c>
      <c r="B302" s="456" t="s">
        <v>422</v>
      </c>
      <c r="C302" s="457" t="s">
        <v>154</v>
      </c>
      <c r="D302" s="458">
        <v>53</v>
      </c>
      <c r="E302" s="460">
        <v>53</v>
      </c>
      <c r="F302" s="459">
        <f t="shared" si="7"/>
        <v>100</v>
      </c>
      <c r="G302" s="459"/>
      <c r="I302" s="437"/>
      <c r="M302" s="438"/>
    </row>
    <row r="303" s="431" customFormat="1" ht="19.5" customHeight="1" spans="1:13">
      <c r="A303" s="448">
        <v>21103</v>
      </c>
      <c r="B303" s="449" t="s">
        <v>423</v>
      </c>
      <c r="C303" s="450">
        <v>87</v>
      </c>
      <c r="D303" s="454">
        <v>128</v>
      </c>
      <c r="E303" s="450">
        <v>128</v>
      </c>
      <c r="F303" s="452">
        <f t="shared" si="7"/>
        <v>100</v>
      </c>
      <c r="G303" s="452"/>
      <c r="I303" s="461"/>
      <c r="K303" s="432"/>
      <c r="L303" s="432"/>
      <c r="M303" s="438"/>
    </row>
    <row r="304" s="432" customFormat="1" ht="19.5" customHeight="1" spans="1:13">
      <c r="A304" s="455">
        <v>2110399</v>
      </c>
      <c r="B304" s="456" t="s">
        <v>424</v>
      </c>
      <c r="C304" s="457">
        <v>87</v>
      </c>
      <c r="D304" s="458">
        <v>128</v>
      </c>
      <c r="E304" s="460">
        <v>128</v>
      </c>
      <c r="F304" s="459">
        <f t="shared" si="7"/>
        <v>100</v>
      </c>
      <c r="G304" s="459"/>
      <c r="I304" s="437"/>
      <c r="K304" s="431"/>
      <c r="M304" s="462"/>
    </row>
    <row r="305" s="431" customFormat="1" ht="19.5" customHeight="1" spans="1:13">
      <c r="A305" s="448">
        <v>21104</v>
      </c>
      <c r="B305" s="449" t="s">
        <v>425</v>
      </c>
      <c r="C305" s="450"/>
      <c r="D305" s="454">
        <v>2</v>
      </c>
      <c r="E305" s="450">
        <v>2</v>
      </c>
      <c r="F305" s="452">
        <f t="shared" si="7"/>
        <v>100</v>
      </c>
      <c r="G305" s="452"/>
      <c r="I305" s="461"/>
      <c r="K305" s="432"/>
      <c r="L305" s="432"/>
      <c r="M305" s="438"/>
    </row>
    <row r="306" s="432" customFormat="1" ht="19.5" customHeight="1" spans="1:13">
      <c r="A306" s="455">
        <v>2110402</v>
      </c>
      <c r="B306" s="456" t="s">
        <v>426</v>
      </c>
      <c r="C306" s="460"/>
      <c r="D306" s="458">
        <v>2</v>
      </c>
      <c r="E306" s="460">
        <v>2</v>
      </c>
      <c r="F306" s="459">
        <f t="shared" si="7"/>
        <v>100</v>
      </c>
      <c r="G306" s="459"/>
      <c r="I306" s="437"/>
      <c r="K306" s="431"/>
      <c r="M306" s="462"/>
    </row>
    <row r="307" s="431" customFormat="1" ht="19.5" customHeight="1" spans="1:13">
      <c r="A307" s="448">
        <v>21106</v>
      </c>
      <c r="B307" s="449" t="s">
        <v>427</v>
      </c>
      <c r="C307" s="453"/>
      <c r="D307" s="454">
        <v>21</v>
      </c>
      <c r="E307" s="450">
        <v>21</v>
      </c>
      <c r="F307" s="452">
        <f t="shared" si="7"/>
        <v>100</v>
      </c>
      <c r="G307" s="452"/>
      <c r="I307" s="461"/>
      <c r="K307" s="432"/>
      <c r="L307" s="432"/>
      <c r="M307" s="438"/>
    </row>
    <row r="308" s="432" customFormat="1" ht="19.5" customHeight="1" spans="1:13">
      <c r="A308" s="455">
        <v>2110604</v>
      </c>
      <c r="B308" s="456" t="s">
        <v>428</v>
      </c>
      <c r="C308" s="457"/>
      <c r="D308" s="458">
        <v>4</v>
      </c>
      <c r="E308" s="460">
        <v>4</v>
      </c>
      <c r="F308" s="459">
        <f t="shared" si="7"/>
        <v>100</v>
      </c>
      <c r="G308" s="459"/>
      <c r="I308" s="437"/>
      <c r="K308" s="431"/>
      <c r="M308" s="462"/>
    </row>
    <row r="309" s="432" customFormat="1" ht="19.5" customHeight="1" spans="1:13">
      <c r="A309" s="455">
        <v>2110699</v>
      </c>
      <c r="B309" s="456" t="s">
        <v>429</v>
      </c>
      <c r="C309" s="457"/>
      <c r="D309" s="458">
        <v>17</v>
      </c>
      <c r="E309" s="460">
        <v>17</v>
      </c>
      <c r="F309" s="459">
        <f t="shared" si="7"/>
        <v>100</v>
      </c>
      <c r="G309" s="459"/>
      <c r="I309" s="437"/>
      <c r="M309" s="438"/>
    </row>
    <row r="310" s="431" customFormat="1" ht="19.5" customHeight="1" spans="1:13">
      <c r="A310" s="448">
        <v>21199</v>
      </c>
      <c r="B310" s="449" t="s">
        <v>430</v>
      </c>
      <c r="C310" s="450"/>
      <c r="D310" s="454">
        <v>12</v>
      </c>
      <c r="E310" s="450">
        <v>12</v>
      </c>
      <c r="F310" s="452">
        <f t="shared" si="7"/>
        <v>100</v>
      </c>
      <c r="G310" s="452"/>
      <c r="I310" s="461"/>
      <c r="K310" s="432"/>
      <c r="L310" s="432"/>
      <c r="M310" s="438"/>
    </row>
    <row r="311" s="432" customFormat="1" ht="19.5" customHeight="1" spans="1:13">
      <c r="A311" s="455">
        <v>2119901</v>
      </c>
      <c r="B311" s="456" t="s">
        <v>431</v>
      </c>
      <c r="C311" s="460" t="s">
        <v>154</v>
      </c>
      <c r="D311" s="458">
        <v>12</v>
      </c>
      <c r="E311" s="460">
        <v>12</v>
      </c>
      <c r="F311" s="459">
        <f t="shared" si="7"/>
        <v>100</v>
      </c>
      <c r="G311" s="459"/>
      <c r="I311" s="437"/>
      <c r="K311" s="431"/>
      <c r="M311" s="462"/>
    </row>
    <row r="312" s="431" customFormat="1" ht="19.5" customHeight="1" spans="1:13">
      <c r="A312" s="448">
        <v>212</v>
      </c>
      <c r="B312" s="449" t="s">
        <v>432</v>
      </c>
      <c r="C312" s="453">
        <v>5133</v>
      </c>
      <c r="D312" s="454">
        <v>21606</v>
      </c>
      <c r="E312" s="450">
        <v>21096</v>
      </c>
      <c r="F312" s="452">
        <f t="shared" si="7"/>
        <v>97.6395445709525</v>
      </c>
      <c r="G312" s="452">
        <f>(E312/I312-1)*100</f>
        <v>-45.5151217748392</v>
      </c>
      <c r="I312" s="461">
        <v>38719</v>
      </c>
      <c r="K312" s="432"/>
      <c r="L312" s="432"/>
      <c r="M312" s="438"/>
    </row>
    <row r="313" s="431" customFormat="1" ht="19.5" customHeight="1" spans="1:13">
      <c r="A313" s="448">
        <v>21201</v>
      </c>
      <c r="B313" s="449" t="s">
        <v>433</v>
      </c>
      <c r="C313" s="450">
        <v>1912</v>
      </c>
      <c r="D313" s="454">
        <v>1846</v>
      </c>
      <c r="E313" s="450">
        <v>1846</v>
      </c>
      <c r="F313" s="452">
        <f t="shared" si="7"/>
        <v>100</v>
      </c>
      <c r="G313" s="452"/>
      <c r="I313" s="461"/>
      <c r="L313" s="432"/>
      <c r="M313" s="462"/>
    </row>
    <row r="314" s="432" customFormat="1" ht="19.5" customHeight="1" spans="1:13">
      <c r="A314" s="455">
        <v>2120101</v>
      </c>
      <c r="B314" s="456" t="s">
        <v>142</v>
      </c>
      <c r="C314" s="457">
        <v>1102</v>
      </c>
      <c r="D314" s="458">
        <v>1070</v>
      </c>
      <c r="E314" s="460">
        <v>1070</v>
      </c>
      <c r="F314" s="459">
        <f t="shared" si="7"/>
        <v>100</v>
      </c>
      <c r="G314" s="459"/>
      <c r="I314" s="437"/>
      <c r="K314" s="431" t="s">
        <v>434</v>
      </c>
      <c r="L314" s="432">
        <v>376000</v>
      </c>
      <c r="M314" s="462">
        <f t="shared" si="6"/>
        <v>37.6</v>
      </c>
    </row>
    <row r="315" s="432" customFormat="1" ht="19.5" customHeight="1" spans="1:13">
      <c r="A315" s="455">
        <v>2120102</v>
      </c>
      <c r="B315" s="456" t="s">
        <v>143</v>
      </c>
      <c r="C315" s="460" t="s">
        <v>154</v>
      </c>
      <c r="D315" s="458">
        <v>9</v>
      </c>
      <c r="E315" s="460">
        <v>9</v>
      </c>
      <c r="F315" s="459">
        <f t="shared" si="7"/>
        <v>100</v>
      </c>
      <c r="G315" s="459"/>
      <c r="I315" s="437"/>
      <c r="K315" s="432" t="s">
        <v>435</v>
      </c>
      <c r="L315" s="431">
        <v>918000</v>
      </c>
      <c r="M315" s="438">
        <f t="shared" si="6"/>
        <v>91.8</v>
      </c>
    </row>
    <row r="316" s="432" customFormat="1" ht="19.5" customHeight="1" spans="1:13">
      <c r="A316" s="455">
        <v>2120199</v>
      </c>
      <c r="B316" s="456" t="s">
        <v>436</v>
      </c>
      <c r="C316" s="460">
        <v>810</v>
      </c>
      <c r="D316" s="458">
        <v>767</v>
      </c>
      <c r="E316" s="460">
        <v>767</v>
      </c>
      <c r="F316" s="459">
        <f t="shared" si="7"/>
        <v>100</v>
      </c>
      <c r="G316" s="459"/>
      <c r="I316" s="437"/>
      <c r="K316" s="432" t="s">
        <v>437</v>
      </c>
      <c r="L316" s="432">
        <v>419206.72</v>
      </c>
      <c r="M316" s="438">
        <f t="shared" si="6"/>
        <v>41.920672</v>
      </c>
    </row>
    <row r="317" s="431" customFormat="1" ht="19.5" customHeight="1" spans="1:13">
      <c r="A317" s="448">
        <v>21202</v>
      </c>
      <c r="B317" s="449" t="s">
        <v>438</v>
      </c>
      <c r="C317" s="453"/>
      <c r="D317" s="454">
        <v>38</v>
      </c>
      <c r="E317" s="450">
        <v>0</v>
      </c>
      <c r="F317" s="452">
        <f t="shared" si="7"/>
        <v>0</v>
      </c>
      <c r="G317" s="452"/>
      <c r="I317" s="461"/>
      <c r="K317" s="432" t="s">
        <v>439</v>
      </c>
      <c r="L317" s="431">
        <v>942000</v>
      </c>
      <c r="M317" s="438">
        <f t="shared" si="6"/>
        <v>94.2</v>
      </c>
    </row>
    <row r="318" s="432" customFormat="1" ht="19.5" customHeight="1" spans="1:13">
      <c r="A318" s="455">
        <v>2120201</v>
      </c>
      <c r="B318" s="456" t="s">
        <v>440</v>
      </c>
      <c r="C318" s="460"/>
      <c r="D318" s="458">
        <v>38</v>
      </c>
      <c r="E318" s="460">
        <v>0</v>
      </c>
      <c r="F318" s="459">
        <f t="shared" si="7"/>
        <v>0</v>
      </c>
      <c r="G318" s="459"/>
      <c r="I318" s="437"/>
      <c r="J318" s="432">
        <v>38</v>
      </c>
      <c r="K318" s="431"/>
      <c r="L318" s="431"/>
      <c r="M318" s="462"/>
    </row>
    <row r="319" s="431" customFormat="1" ht="19.5" customHeight="1" spans="1:13">
      <c r="A319" s="448">
        <v>21203</v>
      </c>
      <c r="B319" s="449" t="s">
        <v>441</v>
      </c>
      <c r="C319" s="450" t="s">
        <v>154</v>
      </c>
      <c r="D319" s="454">
        <v>15997</v>
      </c>
      <c r="E319" s="450">
        <v>15905</v>
      </c>
      <c r="F319" s="452">
        <f t="shared" si="7"/>
        <v>99.4248921672814</v>
      </c>
      <c r="G319" s="452"/>
      <c r="I319" s="461"/>
      <c r="K319" s="432"/>
      <c r="M319" s="438"/>
    </row>
    <row r="320" s="432" customFormat="1" ht="19.5" customHeight="1" spans="1:13">
      <c r="A320" s="455">
        <v>2120399</v>
      </c>
      <c r="B320" s="456" t="s">
        <v>442</v>
      </c>
      <c r="C320" s="460" t="s">
        <v>154</v>
      </c>
      <c r="D320" s="458">
        <v>15997</v>
      </c>
      <c r="E320" s="460">
        <v>15905</v>
      </c>
      <c r="F320" s="459">
        <f t="shared" si="7"/>
        <v>99.4248921672814</v>
      </c>
      <c r="G320" s="459"/>
      <c r="I320" s="437"/>
      <c r="J320" s="432">
        <v>92</v>
      </c>
      <c r="K320" s="431"/>
      <c r="L320" s="431"/>
      <c r="M320" s="462"/>
    </row>
    <row r="321" s="431" customFormat="1" ht="19.5" customHeight="1" spans="1:13">
      <c r="A321" s="448">
        <v>21205</v>
      </c>
      <c r="B321" s="449" t="s">
        <v>443</v>
      </c>
      <c r="C321" s="453">
        <v>3211</v>
      </c>
      <c r="D321" s="454">
        <v>3329</v>
      </c>
      <c r="E321" s="450">
        <v>3287</v>
      </c>
      <c r="F321" s="452">
        <f t="shared" si="7"/>
        <v>98.7383598678282</v>
      </c>
      <c r="G321" s="452"/>
      <c r="I321" s="461"/>
      <c r="K321" s="432"/>
      <c r="M321" s="438"/>
    </row>
    <row r="322" s="432" customFormat="1" ht="19.5" customHeight="1" spans="1:13">
      <c r="A322" s="455">
        <v>2120501</v>
      </c>
      <c r="B322" s="456" t="s">
        <v>444</v>
      </c>
      <c r="C322" s="460">
        <v>3211</v>
      </c>
      <c r="D322" s="458">
        <v>3329</v>
      </c>
      <c r="E322" s="460">
        <v>3287</v>
      </c>
      <c r="F322" s="459">
        <f t="shared" si="7"/>
        <v>98.7383598678282</v>
      </c>
      <c r="G322" s="459"/>
      <c r="I322" s="437"/>
      <c r="J322" s="432">
        <v>42</v>
      </c>
      <c r="K322" s="431"/>
      <c r="L322" s="431"/>
      <c r="M322" s="462"/>
    </row>
    <row r="323" s="431" customFormat="1" ht="19.5" customHeight="1" spans="1:13">
      <c r="A323" s="448">
        <v>21206</v>
      </c>
      <c r="B323" s="449" t="s">
        <v>445</v>
      </c>
      <c r="C323" s="453">
        <v>10</v>
      </c>
      <c r="D323" s="454">
        <v>8</v>
      </c>
      <c r="E323" s="450">
        <v>8</v>
      </c>
      <c r="F323" s="452">
        <f t="shared" si="7"/>
        <v>100</v>
      </c>
      <c r="G323" s="452"/>
      <c r="I323" s="461"/>
      <c r="K323" s="432"/>
      <c r="M323" s="438"/>
    </row>
    <row r="324" s="432" customFormat="1" ht="19.5" customHeight="1" spans="1:13">
      <c r="A324" s="455">
        <v>2120601</v>
      </c>
      <c r="B324" s="456" t="s">
        <v>446</v>
      </c>
      <c r="C324" s="460">
        <v>10</v>
      </c>
      <c r="D324" s="458">
        <v>8</v>
      </c>
      <c r="E324" s="460">
        <v>8</v>
      </c>
      <c r="F324" s="459">
        <f t="shared" si="7"/>
        <v>100</v>
      </c>
      <c r="G324" s="459"/>
      <c r="I324" s="437"/>
      <c r="K324" s="431"/>
      <c r="L324" s="431"/>
      <c r="M324" s="462"/>
    </row>
    <row r="325" s="431" customFormat="1" ht="19.5" customHeight="1" spans="1:13">
      <c r="A325" s="448">
        <v>21299</v>
      </c>
      <c r="B325" s="449" t="s">
        <v>447</v>
      </c>
      <c r="C325" s="453" t="s">
        <v>154</v>
      </c>
      <c r="D325" s="454">
        <v>388</v>
      </c>
      <c r="E325" s="450">
        <v>50</v>
      </c>
      <c r="F325" s="452">
        <f t="shared" si="7"/>
        <v>12.8865979381443</v>
      </c>
      <c r="G325" s="452"/>
      <c r="I325" s="461"/>
      <c r="K325" s="432"/>
      <c r="M325" s="438"/>
    </row>
    <row r="326" s="432" customFormat="1" ht="19.5" customHeight="1" spans="1:13">
      <c r="A326" s="455">
        <v>2129901</v>
      </c>
      <c r="B326" s="456" t="s">
        <v>448</v>
      </c>
      <c r="C326" s="460" t="s">
        <v>154</v>
      </c>
      <c r="D326" s="458">
        <v>388</v>
      </c>
      <c r="E326" s="460">
        <v>50</v>
      </c>
      <c r="F326" s="459">
        <f t="shared" si="7"/>
        <v>12.8865979381443</v>
      </c>
      <c r="G326" s="459"/>
      <c r="I326" s="437"/>
      <c r="J326" s="432">
        <v>338</v>
      </c>
      <c r="K326" s="431"/>
      <c r="L326" s="431"/>
      <c r="M326" s="462"/>
    </row>
    <row r="327" s="431" customFormat="1" ht="19.5" customHeight="1" spans="1:13">
      <c r="A327" s="448">
        <v>213</v>
      </c>
      <c r="B327" s="449" t="s">
        <v>449</v>
      </c>
      <c r="C327" s="453">
        <v>10095</v>
      </c>
      <c r="D327" s="454">
        <v>37805</v>
      </c>
      <c r="E327" s="450">
        <v>32648</v>
      </c>
      <c r="F327" s="452">
        <f t="shared" si="7"/>
        <v>86.3589472292025</v>
      </c>
      <c r="G327" s="452">
        <f>(E327/I327-1)*100</f>
        <v>2.12073819205505</v>
      </c>
      <c r="I327" s="461">
        <v>31970</v>
      </c>
      <c r="K327" s="432"/>
      <c r="M327" s="438"/>
    </row>
    <row r="328" s="431" customFormat="1" ht="19.5" customHeight="1" spans="1:13">
      <c r="A328" s="448">
        <v>21301</v>
      </c>
      <c r="B328" s="449" t="s">
        <v>450</v>
      </c>
      <c r="C328" s="450">
        <v>4787</v>
      </c>
      <c r="D328" s="454">
        <v>18613</v>
      </c>
      <c r="E328" s="450">
        <v>15239</v>
      </c>
      <c r="F328" s="452">
        <f t="shared" si="7"/>
        <v>81.8728845430613</v>
      </c>
      <c r="G328" s="452"/>
      <c r="I328" s="461"/>
      <c r="M328" s="462"/>
    </row>
    <row r="329" s="432" customFormat="1" ht="19.5" customHeight="1" spans="1:13">
      <c r="A329" s="455">
        <v>2130101</v>
      </c>
      <c r="B329" s="456" t="s">
        <v>142</v>
      </c>
      <c r="C329" s="457">
        <v>579</v>
      </c>
      <c r="D329" s="458">
        <v>593</v>
      </c>
      <c r="E329" s="460">
        <v>593</v>
      </c>
      <c r="F329" s="459">
        <f t="shared" si="7"/>
        <v>100</v>
      </c>
      <c r="G329" s="459"/>
      <c r="I329" s="437"/>
      <c r="K329" s="431"/>
      <c r="L329" s="431"/>
      <c r="M329" s="462"/>
    </row>
    <row r="330" s="432" customFormat="1" ht="19.5" customHeight="1" spans="1:13">
      <c r="A330" s="455">
        <v>2130102</v>
      </c>
      <c r="B330" s="456" t="s">
        <v>143</v>
      </c>
      <c r="C330" s="460"/>
      <c r="D330" s="458">
        <v>1</v>
      </c>
      <c r="E330" s="460">
        <v>1</v>
      </c>
      <c r="F330" s="459">
        <f t="shared" si="7"/>
        <v>100</v>
      </c>
      <c r="G330" s="459"/>
      <c r="I330" s="437"/>
      <c r="K330" s="432" t="s">
        <v>451</v>
      </c>
      <c r="L330" s="432">
        <v>386375</v>
      </c>
      <c r="M330" s="438">
        <f t="shared" si="6"/>
        <v>38.6375</v>
      </c>
    </row>
    <row r="331" s="432" customFormat="1" ht="19.5" customHeight="1" spans="1:13">
      <c r="A331" s="455">
        <v>2130104</v>
      </c>
      <c r="B331" s="456" t="s">
        <v>148</v>
      </c>
      <c r="C331" s="457">
        <v>2122</v>
      </c>
      <c r="D331" s="458">
        <v>2121</v>
      </c>
      <c r="E331" s="457">
        <v>2082</v>
      </c>
      <c r="F331" s="459">
        <f t="shared" si="7"/>
        <v>98.1612446958982</v>
      </c>
      <c r="G331" s="459"/>
      <c r="I331" s="437"/>
      <c r="J331" s="432">
        <v>39</v>
      </c>
      <c r="K331" s="432" t="s">
        <v>452</v>
      </c>
      <c r="L331" s="432">
        <v>940838.16</v>
      </c>
      <c r="M331" s="438">
        <f t="shared" si="6"/>
        <v>94.083816</v>
      </c>
    </row>
    <row r="332" s="432" customFormat="1" ht="19.5" customHeight="1" spans="1:13">
      <c r="A332" s="455">
        <v>2130106</v>
      </c>
      <c r="B332" s="456" t="s">
        <v>453</v>
      </c>
      <c r="C332" s="457">
        <v>18</v>
      </c>
      <c r="D332" s="458">
        <v>32</v>
      </c>
      <c r="E332" s="457">
        <v>32</v>
      </c>
      <c r="F332" s="459">
        <f t="shared" si="7"/>
        <v>100</v>
      </c>
      <c r="G332" s="459"/>
      <c r="I332" s="437"/>
      <c r="K332" s="432" t="s">
        <v>454</v>
      </c>
      <c r="L332" s="432">
        <v>327992</v>
      </c>
      <c r="M332" s="438">
        <f t="shared" si="6"/>
        <v>32.7992</v>
      </c>
    </row>
    <row r="333" s="432" customFormat="1" ht="19.5" customHeight="1" spans="1:13">
      <c r="A333" s="455">
        <v>2130108</v>
      </c>
      <c r="B333" s="456" t="s">
        <v>455</v>
      </c>
      <c r="C333" s="457">
        <v>64</v>
      </c>
      <c r="D333" s="458">
        <v>411</v>
      </c>
      <c r="E333" s="457">
        <v>317</v>
      </c>
      <c r="F333" s="459">
        <f t="shared" si="7"/>
        <v>77.1289537712895</v>
      </c>
      <c r="G333" s="459"/>
      <c r="I333" s="437"/>
      <c r="J333" s="432">
        <v>94</v>
      </c>
      <c r="K333" s="432" t="s">
        <v>456</v>
      </c>
      <c r="L333" s="432">
        <v>300000</v>
      </c>
      <c r="M333" s="438">
        <f t="shared" si="6"/>
        <v>30</v>
      </c>
    </row>
    <row r="334" s="432" customFormat="1" ht="19.5" customHeight="1" spans="1:13">
      <c r="A334" s="455">
        <v>2130109</v>
      </c>
      <c r="B334" s="456" t="s">
        <v>457</v>
      </c>
      <c r="C334" s="457">
        <v>19</v>
      </c>
      <c r="D334" s="458">
        <v>36</v>
      </c>
      <c r="E334" s="457">
        <v>3</v>
      </c>
      <c r="F334" s="459">
        <f t="shared" si="7"/>
        <v>8.33333333333333</v>
      </c>
      <c r="G334" s="459"/>
      <c r="I334" s="437"/>
      <c r="J334" s="432">
        <v>33</v>
      </c>
      <c r="K334" s="432" t="s">
        <v>458</v>
      </c>
      <c r="L334" s="432">
        <v>79370</v>
      </c>
      <c r="M334" s="438">
        <f t="shared" si="6"/>
        <v>7.937</v>
      </c>
    </row>
    <row r="335" s="432" customFormat="1" ht="19.5" customHeight="1" spans="1:13">
      <c r="A335" s="455">
        <v>2130110</v>
      </c>
      <c r="B335" s="456" t="s">
        <v>459</v>
      </c>
      <c r="C335" s="457">
        <v>1</v>
      </c>
      <c r="D335" s="458">
        <v>3</v>
      </c>
      <c r="E335" s="457">
        <v>3</v>
      </c>
      <c r="F335" s="459">
        <f t="shared" si="7"/>
        <v>100</v>
      </c>
      <c r="G335" s="459"/>
      <c r="I335" s="437"/>
      <c r="K335" s="432" t="s">
        <v>460</v>
      </c>
      <c r="L335" s="431">
        <v>380980</v>
      </c>
      <c r="M335" s="438">
        <f t="shared" si="6"/>
        <v>38.098</v>
      </c>
    </row>
    <row r="336" s="432" customFormat="1" ht="19.5" customHeight="1" spans="1:13">
      <c r="A336" s="455">
        <v>2130120</v>
      </c>
      <c r="B336" s="456" t="s">
        <v>461</v>
      </c>
      <c r="C336" s="460">
        <v>200</v>
      </c>
      <c r="D336" s="458">
        <v>44</v>
      </c>
      <c r="E336" s="460">
        <v>14</v>
      </c>
      <c r="F336" s="459">
        <f t="shared" si="7"/>
        <v>31.8181818181818</v>
      </c>
      <c r="G336" s="459"/>
      <c r="I336" s="437"/>
      <c r="J336" s="432">
        <v>30</v>
      </c>
      <c r="K336" s="432" t="s">
        <v>462</v>
      </c>
      <c r="L336" s="432">
        <v>25632400</v>
      </c>
      <c r="M336" s="438">
        <f t="shared" si="6"/>
        <v>2563.24</v>
      </c>
    </row>
    <row r="337" s="432" customFormat="1" ht="19.5" customHeight="1" spans="1:13">
      <c r="A337" s="455">
        <v>2130122</v>
      </c>
      <c r="B337" s="456" t="s">
        <v>463</v>
      </c>
      <c r="C337" s="460">
        <v>50</v>
      </c>
      <c r="D337" s="458">
        <v>1272</v>
      </c>
      <c r="E337" s="460">
        <v>1264</v>
      </c>
      <c r="F337" s="459">
        <f t="shared" si="7"/>
        <v>99.3710691823899</v>
      </c>
      <c r="G337" s="459"/>
      <c r="I337" s="437"/>
      <c r="J337" s="432">
        <v>8</v>
      </c>
      <c r="K337" s="432" t="s">
        <v>464</v>
      </c>
      <c r="L337" s="431">
        <v>349544</v>
      </c>
      <c r="M337" s="438">
        <f t="shared" si="6"/>
        <v>34.9544</v>
      </c>
    </row>
    <row r="338" s="432" customFormat="1" ht="19.5" customHeight="1" spans="1:13">
      <c r="A338" s="455">
        <v>2130124</v>
      </c>
      <c r="B338" s="456" t="s">
        <v>465</v>
      </c>
      <c r="C338" s="460"/>
      <c r="D338" s="458">
        <v>174</v>
      </c>
      <c r="E338" s="460">
        <v>174</v>
      </c>
      <c r="F338" s="459">
        <f t="shared" si="7"/>
        <v>100</v>
      </c>
      <c r="G338" s="459"/>
      <c r="I338" s="437"/>
      <c r="K338" s="432" t="s">
        <v>466</v>
      </c>
      <c r="L338" s="432">
        <v>40089.36</v>
      </c>
      <c r="M338" s="438">
        <f t="shared" si="6"/>
        <v>4.008936</v>
      </c>
    </row>
    <row r="339" s="432" customFormat="1" ht="19.5" customHeight="1" spans="1:13">
      <c r="A339" s="455">
        <v>2130125</v>
      </c>
      <c r="B339" s="456" t="s">
        <v>467</v>
      </c>
      <c r="C339" s="460"/>
      <c r="D339" s="458">
        <v>24</v>
      </c>
      <c r="E339" s="460">
        <v>24</v>
      </c>
      <c r="F339" s="459">
        <f t="shared" si="7"/>
        <v>100</v>
      </c>
      <c r="G339" s="459"/>
      <c r="I339" s="437"/>
      <c r="M339" s="438"/>
    </row>
    <row r="340" s="432" customFormat="1" ht="19.5" customHeight="1" spans="1:13">
      <c r="A340" s="455">
        <v>2130135</v>
      </c>
      <c r="B340" s="456" t="s">
        <v>468</v>
      </c>
      <c r="C340" s="460">
        <v>4</v>
      </c>
      <c r="D340" s="458">
        <v>167</v>
      </c>
      <c r="E340" s="460">
        <v>129</v>
      </c>
      <c r="F340" s="459">
        <f t="shared" si="7"/>
        <v>77.2455089820359</v>
      </c>
      <c r="G340" s="459"/>
      <c r="I340" s="437"/>
      <c r="J340" s="432">
        <v>38</v>
      </c>
      <c r="M340" s="438"/>
    </row>
    <row r="341" s="432" customFormat="1" ht="19.5" customHeight="1" spans="1:13">
      <c r="A341" s="455">
        <v>2130152</v>
      </c>
      <c r="B341" s="456" t="s">
        <v>469</v>
      </c>
      <c r="C341" s="460" t="s">
        <v>154</v>
      </c>
      <c r="D341" s="458">
        <v>63</v>
      </c>
      <c r="E341" s="460">
        <v>20</v>
      </c>
      <c r="F341" s="459">
        <f t="shared" si="7"/>
        <v>31.7460317460317</v>
      </c>
      <c r="G341" s="459"/>
      <c r="I341" s="437"/>
      <c r="J341" s="432">
        <v>43</v>
      </c>
      <c r="M341" s="438"/>
    </row>
    <row r="342" s="432" customFormat="1" ht="19.5" customHeight="1" spans="1:13">
      <c r="A342" s="455">
        <v>2130153</v>
      </c>
      <c r="B342" s="456" t="s">
        <v>470</v>
      </c>
      <c r="C342" s="460"/>
      <c r="D342" s="458">
        <v>2885</v>
      </c>
      <c r="E342" s="460">
        <v>2371</v>
      </c>
      <c r="F342" s="459">
        <f t="shared" si="7"/>
        <v>82.1837088388215</v>
      </c>
      <c r="G342" s="459"/>
      <c r="I342" s="437"/>
      <c r="J342" s="432">
        <v>514</v>
      </c>
      <c r="M342" s="438"/>
    </row>
    <row r="343" s="432" customFormat="1" ht="19.5" customHeight="1" spans="1:13">
      <c r="A343" s="455">
        <v>2130199</v>
      </c>
      <c r="B343" s="456" t="s">
        <v>471</v>
      </c>
      <c r="C343" s="460">
        <v>1730</v>
      </c>
      <c r="D343" s="458">
        <v>10787</v>
      </c>
      <c r="E343" s="460">
        <v>8212</v>
      </c>
      <c r="F343" s="459">
        <f t="shared" si="7"/>
        <v>76.1286734031705</v>
      </c>
      <c r="G343" s="459"/>
      <c r="I343" s="437"/>
      <c r="J343" s="432">
        <v>2575</v>
      </c>
      <c r="M343" s="438"/>
    </row>
    <row r="344" s="431" customFormat="1" ht="19.5" customHeight="1" spans="1:13">
      <c r="A344" s="448">
        <v>21302</v>
      </c>
      <c r="B344" s="449" t="s">
        <v>472</v>
      </c>
      <c r="C344" s="450">
        <v>1256</v>
      </c>
      <c r="D344" s="454">
        <v>3725</v>
      </c>
      <c r="E344" s="450">
        <v>3686</v>
      </c>
      <c r="F344" s="452">
        <f t="shared" si="7"/>
        <v>98.9530201342282</v>
      </c>
      <c r="G344" s="452"/>
      <c r="I344" s="461"/>
      <c r="K344" s="432"/>
      <c r="L344" s="432"/>
      <c r="M344" s="438"/>
    </row>
    <row r="345" s="432" customFormat="1" ht="19.5" customHeight="1" spans="1:13">
      <c r="A345" s="455">
        <v>2130201</v>
      </c>
      <c r="B345" s="456" t="s">
        <v>142</v>
      </c>
      <c r="C345" s="460">
        <v>211</v>
      </c>
      <c r="D345" s="458">
        <v>223</v>
      </c>
      <c r="E345" s="460">
        <v>223</v>
      </c>
      <c r="F345" s="459">
        <f t="shared" si="7"/>
        <v>100</v>
      </c>
      <c r="G345" s="459"/>
      <c r="I345" s="437"/>
      <c r="K345" s="431"/>
      <c r="M345" s="462"/>
    </row>
    <row r="346" s="432" customFormat="1" ht="19.5" customHeight="1" spans="1:13">
      <c r="A346" s="455">
        <v>2130202</v>
      </c>
      <c r="B346" s="456" t="s">
        <v>143</v>
      </c>
      <c r="C346" s="460">
        <v>7</v>
      </c>
      <c r="D346" s="458">
        <v>4</v>
      </c>
      <c r="E346" s="460">
        <v>4</v>
      </c>
      <c r="F346" s="459">
        <f t="shared" si="7"/>
        <v>100</v>
      </c>
      <c r="G346" s="459"/>
      <c r="I346" s="437"/>
      <c r="M346" s="438"/>
    </row>
    <row r="347" s="432" customFormat="1" ht="19.5" customHeight="1" spans="1:13">
      <c r="A347" s="455">
        <v>2130204</v>
      </c>
      <c r="B347" s="456" t="s">
        <v>473</v>
      </c>
      <c r="C347" s="460">
        <v>413</v>
      </c>
      <c r="D347" s="458">
        <v>423</v>
      </c>
      <c r="E347" s="460">
        <v>423</v>
      </c>
      <c r="F347" s="459">
        <f t="shared" si="7"/>
        <v>100</v>
      </c>
      <c r="G347" s="459"/>
      <c r="I347" s="437"/>
      <c r="M347" s="438"/>
    </row>
    <row r="348" s="432" customFormat="1" ht="19.5" customHeight="1" spans="1:13">
      <c r="A348" s="455">
        <v>2130205</v>
      </c>
      <c r="B348" s="456" t="s">
        <v>474</v>
      </c>
      <c r="C348" s="457"/>
      <c r="D348" s="458">
        <v>578</v>
      </c>
      <c r="E348" s="460">
        <v>578</v>
      </c>
      <c r="F348" s="459">
        <f t="shared" si="7"/>
        <v>100</v>
      </c>
      <c r="G348" s="459"/>
      <c r="I348" s="437"/>
      <c r="M348" s="438"/>
    </row>
    <row r="349" s="432" customFormat="1" ht="19.5" customHeight="1" spans="1:13">
      <c r="A349" s="455">
        <v>2130206</v>
      </c>
      <c r="B349" s="456" t="s">
        <v>475</v>
      </c>
      <c r="C349" s="460"/>
      <c r="D349" s="458">
        <v>17</v>
      </c>
      <c r="E349" s="460">
        <v>17</v>
      </c>
      <c r="F349" s="459">
        <f t="shared" si="7"/>
        <v>100</v>
      </c>
      <c r="G349" s="459"/>
      <c r="I349" s="437"/>
      <c r="M349" s="438"/>
    </row>
    <row r="350" s="432" customFormat="1" ht="19.5" customHeight="1" spans="1:13">
      <c r="A350" s="455">
        <v>2130207</v>
      </c>
      <c r="B350" s="456" t="s">
        <v>476</v>
      </c>
      <c r="C350" s="460"/>
      <c r="D350" s="458">
        <v>1074</v>
      </c>
      <c r="E350" s="460">
        <v>1039</v>
      </c>
      <c r="F350" s="459">
        <f t="shared" si="7"/>
        <v>96.7411545623836</v>
      </c>
      <c r="G350" s="459"/>
      <c r="I350" s="437"/>
      <c r="J350" s="432">
        <v>35</v>
      </c>
      <c r="M350" s="438"/>
    </row>
    <row r="351" s="432" customFormat="1" ht="19.5" customHeight="1" spans="1:13">
      <c r="A351" s="455">
        <v>2130210</v>
      </c>
      <c r="B351" s="456" t="s">
        <v>477</v>
      </c>
      <c r="C351" s="460"/>
      <c r="D351" s="458">
        <v>267</v>
      </c>
      <c r="E351" s="460">
        <v>267</v>
      </c>
      <c r="F351" s="459">
        <f t="shared" si="7"/>
        <v>100</v>
      </c>
      <c r="G351" s="459"/>
      <c r="I351" s="437"/>
      <c r="M351" s="438"/>
    </row>
    <row r="352" s="432" customFormat="1" ht="19.5" customHeight="1" spans="1:13">
      <c r="A352" s="455">
        <v>2130234</v>
      </c>
      <c r="B352" s="456" t="s">
        <v>478</v>
      </c>
      <c r="C352" s="460">
        <v>625</v>
      </c>
      <c r="D352" s="458">
        <v>782</v>
      </c>
      <c r="E352" s="460">
        <v>778</v>
      </c>
      <c r="F352" s="459">
        <f t="shared" ref="F352:F410" si="8">E352/D352*100</f>
        <v>99.4884910485933</v>
      </c>
      <c r="G352" s="459"/>
      <c r="I352" s="437"/>
      <c r="J352" s="432">
        <v>4</v>
      </c>
      <c r="M352" s="438"/>
    </row>
    <row r="353" s="432" customFormat="1" ht="19.5" customHeight="1" spans="1:13">
      <c r="A353" s="455">
        <v>2130299</v>
      </c>
      <c r="B353" s="456" t="s">
        <v>479</v>
      </c>
      <c r="C353" s="460" t="s">
        <v>154</v>
      </c>
      <c r="D353" s="458">
        <v>357</v>
      </c>
      <c r="E353" s="460">
        <v>357</v>
      </c>
      <c r="F353" s="459">
        <f t="shared" si="8"/>
        <v>100</v>
      </c>
      <c r="G353" s="459"/>
      <c r="I353" s="437"/>
      <c r="M353" s="438"/>
    </row>
    <row r="354" s="431" customFormat="1" ht="19.5" customHeight="1" spans="1:13">
      <c r="A354" s="448">
        <v>21303</v>
      </c>
      <c r="B354" s="449" t="s">
        <v>480</v>
      </c>
      <c r="C354" s="453">
        <v>870</v>
      </c>
      <c r="D354" s="454">
        <v>6475</v>
      </c>
      <c r="E354" s="450">
        <v>5740</v>
      </c>
      <c r="F354" s="452">
        <f t="shared" si="8"/>
        <v>88.6486486486487</v>
      </c>
      <c r="G354" s="452"/>
      <c r="I354" s="461"/>
      <c r="K354" s="432"/>
      <c r="L354" s="432"/>
      <c r="M354" s="438"/>
    </row>
    <row r="355" s="432" customFormat="1" ht="19.5" customHeight="1" spans="1:13">
      <c r="A355" s="455">
        <v>2130301</v>
      </c>
      <c r="B355" s="456" t="s">
        <v>142</v>
      </c>
      <c r="C355" s="460">
        <v>160</v>
      </c>
      <c r="D355" s="458">
        <v>167</v>
      </c>
      <c r="E355" s="460">
        <v>167</v>
      </c>
      <c r="F355" s="459">
        <f t="shared" si="8"/>
        <v>100</v>
      </c>
      <c r="G355" s="459"/>
      <c r="I355" s="437"/>
      <c r="K355" s="431"/>
      <c r="M355" s="462"/>
    </row>
    <row r="356" s="432" customFormat="1" ht="19.5" customHeight="1" spans="1:13">
      <c r="A356" s="455">
        <v>2130302</v>
      </c>
      <c r="B356" s="456" t="s">
        <v>143</v>
      </c>
      <c r="C356" s="460"/>
      <c r="D356" s="458">
        <v>1</v>
      </c>
      <c r="E356" s="460">
        <v>1</v>
      </c>
      <c r="F356" s="459">
        <f t="shared" si="8"/>
        <v>100</v>
      </c>
      <c r="G356" s="459"/>
      <c r="I356" s="437"/>
      <c r="K356" s="432" t="s">
        <v>481</v>
      </c>
      <c r="L356" s="432">
        <v>12560</v>
      </c>
      <c r="M356" s="438">
        <f t="shared" si="6"/>
        <v>1.256</v>
      </c>
    </row>
    <row r="357" s="432" customFormat="1" ht="19.5" customHeight="1" spans="1:13">
      <c r="A357" s="455">
        <v>2130303</v>
      </c>
      <c r="B357" s="456" t="s">
        <v>482</v>
      </c>
      <c r="C357" s="460"/>
      <c r="D357" s="458">
        <v>41</v>
      </c>
      <c r="E357" s="460">
        <v>41</v>
      </c>
      <c r="F357" s="459">
        <f t="shared" si="8"/>
        <v>100</v>
      </c>
      <c r="G357" s="459"/>
      <c r="I357" s="437"/>
      <c r="K357" s="432" t="s">
        <v>483</v>
      </c>
      <c r="L357" s="431">
        <v>5964359</v>
      </c>
      <c r="M357" s="438">
        <f t="shared" si="6"/>
        <v>596.4359</v>
      </c>
    </row>
    <row r="358" s="432" customFormat="1" ht="19.5" customHeight="1" spans="1:13">
      <c r="A358" s="455">
        <v>2130306</v>
      </c>
      <c r="B358" s="456" t="s">
        <v>484</v>
      </c>
      <c r="C358" s="460">
        <v>231</v>
      </c>
      <c r="D358" s="458">
        <v>243</v>
      </c>
      <c r="E358" s="460">
        <v>243</v>
      </c>
      <c r="F358" s="459">
        <f t="shared" si="8"/>
        <v>100</v>
      </c>
      <c r="G358" s="459"/>
      <c r="I358" s="437"/>
      <c r="L358" s="431"/>
      <c r="M358" s="438"/>
    </row>
    <row r="359" s="432" customFormat="1" ht="19.5" customHeight="1" spans="1:13">
      <c r="A359" s="455">
        <v>2130314</v>
      </c>
      <c r="B359" s="456" t="s">
        <v>485</v>
      </c>
      <c r="C359" s="460">
        <v>10</v>
      </c>
      <c r="D359" s="458">
        <v>50</v>
      </c>
      <c r="E359" s="460">
        <v>49</v>
      </c>
      <c r="F359" s="459">
        <f t="shared" si="8"/>
        <v>98</v>
      </c>
      <c r="G359" s="459"/>
      <c r="I359" s="437"/>
      <c r="J359" s="432">
        <v>1</v>
      </c>
      <c r="L359" s="431"/>
      <c r="M359" s="438"/>
    </row>
    <row r="360" s="432" customFormat="1" ht="19.5" customHeight="1" spans="1:13">
      <c r="A360" s="455">
        <v>2130315</v>
      </c>
      <c r="B360" s="456" t="s">
        <v>486</v>
      </c>
      <c r="C360" s="460">
        <v>10</v>
      </c>
      <c r="D360" s="458">
        <v>224</v>
      </c>
      <c r="E360" s="460">
        <v>224</v>
      </c>
      <c r="F360" s="459">
        <f t="shared" si="8"/>
        <v>100</v>
      </c>
      <c r="G360" s="459"/>
      <c r="I360" s="437"/>
      <c r="L360" s="431"/>
      <c r="M360" s="438"/>
    </row>
    <row r="361" s="432" customFormat="1" ht="19.5" customHeight="1" spans="1:13">
      <c r="A361" s="455">
        <v>2130316</v>
      </c>
      <c r="B361" s="456" t="s">
        <v>487</v>
      </c>
      <c r="C361" s="460"/>
      <c r="D361" s="458">
        <v>83</v>
      </c>
      <c r="E361" s="460">
        <v>83</v>
      </c>
      <c r="F361" s="459">
        <f t="shared" si="8"/>
        <v>100</v>
      </c>
      <c r="G361" s="459"/>
      <c r="I361" s="437"/>
      <c r="L361" s="431"/>
      <c r="M361" s="438"/>
    </row>
    <row r="362" s="432" customFormat="1" ht="19.5" customHeight="1" spans="1:13">
      <c r="A362" s="455">
        <v>2130399</v>
      </c>
      <c r="B362" s="456" t="s">
        <v>488</v>
      </c>
      <c r="C362" s="460">
        <v>459</v>
      </c>
      <c r="D362" s="458">
        <v>5666</v>
      </c>
      <c r="E362" s="460">
        <v>4932</v>
      </c>
      <c r="F362" s="459">
        <f t="shared" si="8"/>
        <v>87.0455347687963</v>
      </c>
      <c r="G362" s="459"/>
      <c r="I362" s="437"/>
      <c r="J362" s="432">
        <v>734</v>
      </c>
      <c r="L362" s="431"/>
      <c r="M362" s="438"/>
    </row>
    <row r="363" s="431" customFormat="1" ht="19.5" customHeight="1" spans="1:13">
      <c r="A363" s="448">
        <v>21305</v>
      </c>
      <c r="B363" s="449" t="s">
        <v>489</v>
      </c>
      <c r="C363" s="450">
        <v>1882</v>
      </c>
      <c r="D363" s="454">
        <v>5555</v>
      </c>
      <c r="E363" s="450">
        <v>4961</v>
      </c>
      <c r="F363" s="452">
        <f t="shared" si="8"/>
        <v>89.3069306930693</v>
      </c>
      <c r="G363" s="452"/>
      <c r="I363" s="461"/>
      <c r="K363" s="432"/>
      <c r="M363" s="438"/>
    </row>
    <row r="364" s="432" customFormat="1" ht="19.5" customHeight="1" spans="1:13">
      <c r="A364" s="455">
        <v>2130502</v>
      </c>
      <c r="B364" s="456" t="s">
        <v>143</v>
      </c>
      <c r="C364" s="460" t="s">
        <v>154</v>
      </c>
      <c r="D364" s="458">
        <v>33</v>
      </c>
      <c r="E364" s="460">
        <v>33</v>
      </c>
      <c r="F364" s="459">
        <f t="shared" si="8"/>
        <v>100</v>
      </c>
      <c r="G364" s="459"/>
      <c r="I364" s="437"/>
      <c r="K364" s="431"/>
      <c r="L364" s="431"/>
      <c r="M364" s="462"/>
    </row>
    <row r="365" s="432" customFormat="1" ht="19.5" customHeight="1" spans="1:13">
      <c r="A365" s="455">
        <v>2130504</v>
      </c>
      <c r="B365" s="456" t="s">
        <v>490</v>
      </c>
      <c r="C365" s="460"/>
      <c r="D365" s="458">
        <v>60</v>
      </c>
      <c r="E365" s="460">
        <v>60</v>
      </c>
      <c r="F365" s="459">
        <f t="shared" si="8"/>
        <v>100</v>
      </c>
      <c r="G365" s="459"/>
      <c r="I365" s="437"/>
      <c r="K365" s="432" t="s">
        <v>491</v>
      </c>
      <c r="L365" s="432">
        <v>53335.83</v>
      </c>
      <c r="M365" s="438">
        <f t="shared" si="6"/>
        <v>5.333583</v>
      </c>
    </row>
    <row r="366" s="432" customFormat="1" ht="19.5" customHeight="1" spans="1:13">
      <c r="A366" s="455">
        <v>2130506</v>
      </c>
      <c r="B366" s="456" t="s">
        <v>492</v>
      </c>
      <c r="C366" s="457">
        <v>182</v>
      </c>
      <c r="D366" s="458">
        <v>182</v>
      </c>
      <c r="E366" s="460">
        <v>182</v>
      </c>
      <c r="F366" s="459">
        <f t="shared" si="8"/>
        <v>100</v>
      </c>
      <c r="G366" s="459"/>
      <c r="I366" s="437"/>
      <c r="K366" s="432" t="s">
        <v>493</v>
      </c>
      <c r="L366" s="432">
        <v>5933501.55</v>
      </c>
      <c r="M366" s="438">
        <f t="shared" si="6"/>
        <v>593.350155</v>
      </c>
    </row>
    <row r="367" s="432" customFormat="1" ht="19.5" customHeight="1" spans="1:13">
      <c r="A367" s="455">
        <v>2130599</v>
      </c>
      <c r="B367" s="456" t="s">
        <v>494</v>
      </c>
      <c r="C367" s="460">
        <v>1700</v>
      </c>
      <c r="D367" s="458">
        <v>5280</v>
      </c>
      <c r="E367" s="460">
        <v>4686</v>
      </c>
      <c r="F367" s="459">
        <f t="shared" si="8"/>
        <v>88.75</v>
      </c>
      <c r="G367" s="459"/>
      <c r="I367" s="437"/>
      <c r="J367" s="432">
        <v>594</v>
      </c>
      <c r="K367" s="432" t="s">
        <v>495</v>
      </c>
      <c r="L367" s="432">
        <v>750000</v>
      </c>
      <c r="M367" s="438">
        <f t="shared" si="6"/>
        <v>75</v>
      </c>
    </row>
    <row r="368" s="431" customFormat="1" ht="19.5" customHeight="1" spans="1:13">
      <c r="A368" s="448">
        <v>21307</v>
      </c>
      <c r="B368" s="449" t="s">
        <v>496</v>
      </c>
      <c r="C368" s="450" t="s">
        <v>154</v>
      </c>
      <c r="D368" s="454">
        <v>1918</v>
      </c>
      <c r="E368" s="450">
        <v>1843</v>
      </c>
      <c r="F368" s="452">
        <f t="shared" si="8"/>
        <v>96.089676746611</v>
      </c>
      <c r="G368" s="452"/>
      <c r="I368" s="461"/>
      <c r="K368" s="432" t="s">
        <v>497</v>
      </c>
      <c r="L368" s="432">
        <v>3402000</v>
      </c>
      <c r="M368" s="438">
        <f t="shared" si="6"/>
        <v>340.2</v>
      </c>
    </row>
    <row r="369" s="432" customFormat="1" ht="19.5" customHeight="1" spans="1:13">
      <c r="A369" s="455">
        <v>2130701</v>
      </c>
      <c r="B369" s="456" t="s">
        <v>498</v>
      </c>
      <c r="C369" s="460" t="s">
        <v>154</v>
      </c>
      <c r="D369" s="458">
        <v>72</v>
      </c>
      <c r="E369" s="460">
        <v>72</v>
      </c>
      <c r="F369" s="459">
        <f t="shared" si="8"/>
        <v>100</v>
      </c>
      <c r="G369" s="459"/>
      <c r="I369" s="437"/>
      <c r="K369" s="431"/>
      <c r="M369" s="462"/>
    </row>
    <row r="370" s="432" customFormat="1" ht="19.5" customHeight="1" spans="1:13">
      <c r="A370" s="455">
        <v>2130705</v>
      </c>
      <c r="B370" s="456" t="s">
        <v>499</v>
      </c>
      <c r="C370" s="460" t="s">
        <v>154</v>
      </c>
      <c r="D370" s="458">
        <v>10</v>
      </c>
      <c r="E370" s="460">
        <v>10</v>
      </c>
      <c r="F370" s="459">
        <f t="shared" si="8"/>
        <v>100</v>
      </c>
      <c r="G370" s="459"/>
      <c r="I370" s="437"/>
      <c r="M370" s="438"/>
    </row>
    <row r="371" s="432" customFormat="1" ht="19.5" customHeight="1" spans="1:13">
      <c r="A371" s="455">
        <v>2130706</v>
      </c>
      <c r="B371" s="456" t="s">
        <v>500</v>
      </c>
      <c r="C371" s="460"/>
      <c r="D371" s="458">
        <v>410</v>
      </c>
      <c r="E371" s="460">
        <v>335</v>
      </c>
      <c r="F371" s="459">
        <f t="shared" si="8"/>
        <v>81.7073170731707</v>
      </c>
      <c r="G371" s="459"/>
      <c r="I371" s="437"/>
      <c r="J371" s="432">
        <v>75</v>
      </c>
      <c r="M371" s="438"/>
    </row>
    <row r="372" s="432" customFormat="1" ht="19.5" customHeight="1" spans="1:13">
      <c r="A372" s="455">
        <v>2130799</v>
      </c>
      <c r="B372" s="456" t="s">
        <v>501</v>
      </c>
      <c r="C372" s="460"/>
      <c r="D372" s="458">
        <v>1426</v>
      </c>
      <c r="E372" s="460">
        <v>1426</v>
      </c>
      <c r="F372" s="459">
        <f t="shared" si="8"/>
        <v>100</v>
      </c>
      <c r="G372" s="459"/>
      <c r="I372" s="437"/>
      <c r="M372" s="438"/>
    </row>
    <row r="373" s="431" customFormat="1" ht="19.5" customHeight="1" spans="1:13">
      <c r="A373" s="448">
        <v>21308</v>
      </c>
      <c r="B373" s="449" t="s">
        <v>502</v>
      </c>
      <c r="C373" s="453">
        <v>300</v>
      </c>
      <c r="D373" s="454">
        <v>8</v>
      </c>
      <c r="E373" s="450">
        <v>8</v>
      </c>
      <c r="F373" s="452">
        <f t="shared" si="8"/>
        <v>100</v>
      </c>
      <c r="G373" s="452"/>
      <c r="I373" s="461"/>
      <c r="K373" s="432"/>
      <c r="L373" s="432"/>
      <c r="M373" s="438"/>
    </row>
    <row r="374" s="432" customFormat="1" ht="19.5" customHeight="1" spans="1:13">
      <c r="A374" s="455">
        <v>2130803</v>
      </c>
      <c r="B374" s="456" t="s">
        <v>503</v>
      </c>
      <c r="C374" s="460">
        <v>300</v>
      </c>
      <c r="D374" s="458">
        <v>8</v>
      </c>
      <c r="E374" s="460">
        <v>8</v>
      </c>
      <c r="F374" s="459">
        <f t="shared" si="8"/>
        <v>100</v>
      </c>
      <c r="G374" s="459"/>
      <c r="I374" s="437"/>
      <c r="K374" s="431"/>
      <c r="M374" s="462"/>
    </row>
    <row r="375" s="431" customFormat="1" ht="19.5" customHeight="1" spans="1:13">
      <c r="A375" s="448">
        <v>21399</v>
      </c>
      <c r="B375" s="449" t="s">
        <v>504</v>
      </c>
      <c r="C375" s="450">
        <v>1000</v>
      </c>
      <c r="D375" s="454">
        <v>1511</v>
      </c>
      <c r="E375" s="450">
        <v>1171</v>
      </c>
      <c r="F375" s="452">
        <f t="shared" si="8"/>
        <v>77.4983454665784</v>
      </c>
      <c r="G375" s="452"/>
      <c r="I375" s="461"/>
      <c r="K375" s="432"/>
      <c r="L375" s="432"/>
      <c r="M375" s="438"/>
    </row>
    <row r="376" s="432" customFormat="1" ht="19.5" customHeight="1" spans="1:13">
      <c r="A376" s="455">
        <v>2139999</v>
      </c>
      <c r="B376" s="456" t="s">
        <v>505</v>
      </c>
      <c r="C376" s="457">
        <v>1000</v>
      </c>
      <c r="D376" s="458">
        <v>1511</v>
      </c>
      <c r="E376" s="460">
        <v>1171</v>
      </c>
      <c r="F376" s="459">
        <f t="shared" si="8"/>
        <v>77.4983454665784</v>
      </c>
      <c r="G376" s="459"/>
      <c r="I376" s="437"/>
      <c r="J376" s="432">
        <v>340</v>
      </c>
      <c r="K376" s="431"/>
      <c r="M376" s="462"/>
    </row>
    <row r="377" s="431" customFormat="1" ht="19.5" customHeight="1" spans="1:13">
      <c r="A377" s="448">
        <v>214</v>
      </c>
      <c r="B377" s="449" t="s">
        <v>506</v>
      </c>
      <c r="C377" s="450">
        <v>583</v>
      </c>
      <c r="D377" s="454">
        <v>4377</v>
      </c>
      <c r="E377" s="450">
        <v>4250</v>
      </c>
      <c r="F377" s="452">
        <f t="shared" si="8"/>
        <v>97.0984692711903</v>
      </c>
      <c r="G377" s="452">
        <f>(E377/I377-1)*100</f>
        <v>8.41836734693877</v>
      </c>
      <c r="I377" s="461">
        <v>3920</v>
      </c>
      <c r="K377" s="432"/>
      <c r="L377" s="432"/>
      <c r="M377" s="438"/>
    </row>
    <row r="378" s="431" customFormat="1" ht="19.5" customHeight="1" spans="1:13">
      <c r="A378" s="448">
        <v>21401</v>
      </c>
      <c r="B378" s="449" t="s">
        <v>507</v>
      </c>
      <c r="C378" s="450">
        <v>583</v>
      </c>
      <c r="D378" s="454">
        <v>4095</v>
      </c>
      <c r="E378" s="450">
        <v>4046</v>
      </c>
      <c r="F378" s="452">
        <f t="shared" si="8"/>
        <v>98.8034188034188</v>
      </c>
      <c r="G378" s="452"/>
      <c r="I378" s="461"/>
      <c r="L378" s="432"/>
      <c r="M378" s="462"/>
    </row>
    <row r="379" s="432" customFormat="1" ht="19.5" customHeight="1" spans="1:13">
      <c r="A379" s="455">
        <v>2140101</v>
      </c>
      <c r="B379" s="456" t="s">
        <v>142</v>
      </c>
      <c r="C379" s="460">
        <v>410</v>
      </c>
      <c r="D379" s="458">
        <v>425</v>
      </c>
      <c r="E379" s="460">
        <v>425</v>
      </c>
      <c r="F379" s="459">
        <f t="shared" si="8"/>
        <v>100</v>
      </c>
      <c r="G379" s="459"/>
      <c r="I379" s="437"/>
      <c r="K379" s="431" t="s">
        <v>508</v>
      </c>
      <c r="L379" s="431">
        <v>5000</v>
      </c>
      <c r="M379" s="462">
        <f t="shared" si="6"/>
        <v>0.5</v>
      </c>
    </row>
    <row r="380" s="432" customFormat="1" ht="19.5" customHeight="1" spans="1:13">
      <c r="A380" s="455">
        <v>2140102</v>
      </c>
      <c r="B380" s="456" t="s">
        <v>143</v>
      </c>
      <c r="C380" s="460">
        <v>86</v>
      </c>
      <c r="D380" s="458">
        <v>73</v>
      </c>
      <c r="E380" s="460">
        <v>73</v>
      </c>
      <c r="F380" s="459">
        <f t="shared" si="8"/>
        <v>100</v>
      </c>
      <c r="G380" s="459"/>
      <c r="I380" s="437"/>
      <c r="K380" s="432" t="s">
        <v>509</v>
      </c>
      <c r="L380" s="432">
        <v>493070</v>
      </c>
      <c r="M380" s="438">
        <f t="shared" si="6"/>
        <v>49.307</v>
      </c>
    </row>
    <row r="381" s="432" customFormat="1" ht="19.5" customHeight="1" spans="1:13">
      <c r="A381" s="455">
        <v>2140103</v>
      </c>
      <c r="B381" s="456" t="s">
        <v>159</v>
      </c>
      <c r="C381" s="460"/>
      <c r="D381" s="458">
        <v>4</v>
      </c>
      <c r="E381" s="460">
        <v>4</v>
      </c>
      <c r="F381" s="459">
        <f t="shared" si="8"/>
        <v>100</v>
      </c>
      <c r="G381" s="459"/>
      <c r="I381" s="437"/>
      <c r="M381" s="438"/>
    </row>
    <row r="382" s="432" customFormat="1" ht="19.5" customHeight="1" spans="1:13">
      <c r="A382" s="455">
        <v>2140104</v>
      </c>
      <c r="B382" s="456" t="s">
        <v>510</v>
      </c>
      <c r="C382" s="457"/>
      <c r="D382" s="458">
        <v>3128</v>
      </c>
      <c r="E382" s="460">
        <v>3128</v>
      </c>
      <c r="F382" s="459">
        <f t="shared" si="8"/>
        <v>100</v>
      </c>
      <c r="G382" s="459"/>
      <c r="I382" s="437"/>
      <c r="M382" s="438"/>
    </row>
    <row r="383" s="432" customFormat="1" ht="19.5" customHeight="1" spans="1:13">
      <c r="A383" s="455">
        <v>2140106</v>
      </c>
      <c r="B383" s="456" t="s">
        <v>511</v>
      </c>
      <c r="C383" s="460">
        <v>47</v>
      </c>
      <c r="D383" s="458">
        <v>274</v>
      </c>
      <c r="E383" s="460">
        <v>225</v>
      </c>
      <c r="F383" s="459">
        <f t="shared" si="8"/>
        <v>82.1167883211679</v>
      </c>
      <c r="G383" s="459"/>
      <c r="I383" s="437"/>
      <c r="J383" s="432">
        <v>49</v>
      </c>
      <c r="M383" s="438"/>
    </row>
    <row r="384" s="432" customFormat="1" ht="19.5" customHeight="1" spans="1:13">
      <c r="A384" s="455">
        <v>2140110</v>
      </c>
      <c r="B384" s="456" t="s">
        <v>512</v>
      </c>
      <c r="C384" s="460"/>
      <c r="D384" s="458">
        <v>4</v>
      </c>
      <c r="E384" s="460">
        <v>4</v>
      </c>
      <c r="F384" s="459">
        <f t="shared" si="8"/>
        <v>100</v>
      </c>
      <c r="G384" s="459"/>
      <c r="I384" s="437"/>
      <c r="M384" s="438"/>
    </row>
    <row r="385" s="432" customFormat="1" ht="19.5" customHeight="1" spans="1:13">
      <c r="A385" s="455">
        <v>2140199</v>
      </c>
      <c r="B385" s="456" t="s">
        <v>513</v>
      </c>
      <c r="C385" s="460">
        <v>40</v>
      </c>
      <c r="D385" s="458">
        <v>187</v>
      </c>
      <c r="E385" s="460">
        <v>187</v>
      </c>
      <c r="F385" s="459">
        <f t="shared" si="8"/>
        <v>100</v>
      </c>
      <c r="G385" s="459"/>
      <c r="I385" s="437"/>
      <c r="M385" s="438"/>
    </row>
    <row r="386" s="431" customFormat="1" ht="19.5" customHeight="1" spans="1:13">
      <c r="A386" s="448">
        <v>21404</v>
      </c>
      <c r="B386" s="449" t="s">
        <v>514</v>
      </c>
      <c r="C386" s="450" t="s">
        <v>154</v>
      </c>
      <c r="D386" s="454">
        <v>202</v>
      </c>
      <c r="E386" s="450">
        <v>202</v>
      </c>
      <c r="F386" s="452">
        <f t="shared" si="8"/>
        <v>100</v>
      </c>
      <c r="G386" s="452"/>
      <c r="I386" s="461"/>
      <c r="K386" s="432"/>
      <c r="L386" s="432"/>
      <c r="M386" s="438"/>
    </row>
    <row r="387" s="432" customFormat="1" ht="19.5" customHeight="1" spans="1:13">
      <c r="A387" s="455">
        <v>2140402</v>
      </c>
      <c r="B387" s="456" t="s">
        <v>515</v>
      </c>
      <c r="C387" s="460" t="s">
        <v>154</v>
      </c>
      <c r="D387" s="458">
        <v>202</v>
      </c>
      <c r="E387" s="460">
        <v>202</v>
      </c>
      <c r="F387" s="459">
        <f t="shared" si="8"/>
        <v>100</v>
      </c>
      <c r="G387" s="459"/>
      <c r="I387" s="437"/>
      <c r="K387" s="431"/>
      <c r="M387" s="462"/>
    </row>
    <row r="388" s="431" customFormat="1" ht="19.5" customHeight="1" spans="1:13">
      <c r="A388" s="448">
        <v>21406</v>
      </c>
      <c r="B388" s="449" t="s">
        <v>516</v>
      </c>
      <c r="C388" s="450"/>
      <c r="D388" s="454">
        <v>78</v>
      </c>
      <c r="E388" s="450">
        <v>0</v>
      </c>
      <c r="F388" s="452">
        <f t="shared" si="8"/>
        <v>0</v>
      </c>
      <c r="G388" s="452"/>
      <c r="I388" s="461"/>
      <c r="K388" s="432"/>
      <c r="L388" s="432"/>
      <c r="M388" s="438"/>
    </row>
    <row r="389" s="432" customFormat="1" ht="19.5" customHeight="1" spans="1:13">
      <c r="A389" s="455">
        <v>2140601</v>
      </c>
      <c r="B389" s="456" t="s">
        <v>517</v>
      </c>
      <c r="C389" s="457"/>
      <c r="D389" s="458">
        <v>78</v>
      </c>
      <c r="E389" s="460">
        <v>0</v>
      </c>
      <c r="F389" s="459">
        <f t="shared" si="8"/>
        <v>0</v>
      </c>
      <c r="G389" s="459"/>
      <c r="I389" s="437"/>
      <c r="J389" s="432">
        <v>78</v>
      </c>
      <c r="K389" s="431"/>
      <c r="M389" s="462"/>
    </row>
    <row r="390" s="431" customFormat="1" ht="19.5" customHeight="1" spans="1:13">
      <c r="A390" s="448">
        <v>215</v>
      </c>
      <c r="B390" s="449" t="s">
        <v>518</v>
      </c>
      <c r="C390" s="450"/>
      <c r="D390" s="451">
        <v>19232</v>
      </c>
      <c r="E390" s="450">
        <v>19232</v>
      </c>
      <c r="F390" s="452">
        <f t="shared" si="8"/>
        <v>100</v>
      </c>
      <c r="G390" s="452">
        <f>(E390/I390-1)*100</f>
        <v>2571.11111111111</v>
      </c>
      <c r="I390" s="461">
        <v>720</v>
      </c>
      <c r="K390" s="432"/>
      <c r="L390" s="432"/>
      <c r="M390" s="438"/>
    </row>
    <row r="391" s="431" customFormat="1" ht="19.5" customHeight="1" spans="1:13">
      <c r="A391" s="448">
        <v>21502</v>
      </c>
      <c r="B391" s="449" t="s">
        <v>519</v>
      </c>
      <c r="C391" s="450"/>
      <c r="D391" s="454">
        <v>148</v>
      </c>
      <c r="E391" s="450">
        <v>148</v>
      </c>
      <c r="F391" s="452">
        <f t="shared" si="8"/>
        <v>100</v>
      </c>
      <c r="G391" s="452"/>
      <c r="I391" s="461"/>
      <c r="K391" s="431" t="s">
        <v>520</v>
      </c>
      <c r="L391" s="432">
        <v>776000</v>
      </c>
      <c r="M391" s="462">
        <f t="shared" si="6"/>
        <v>77.6</v>
      </c>
    </row>
    <row r="392" s="432" customFormat="1" ht="19.5" customHeight="1" spans="1:13">
      <c r="A392" s="455">
        <v>2150299</v>
      </c>
      <c r="B392" s="456" t="s">
        <v>521</v>
      </c>
      <c r="C392" s="460"/>
      <c r="D392" s="458">
        <v>148</v>
      </c>
      <c r="E392" s="460">
        <v>148</v>
      </c>
      <c r="F392" s="459">
        <f t="shared" si="8"/>
        <v>100</v>
      </c>
      <c r="G392" s="459"/>
      <c r="I392" s="437"/>
      <c r="K392" s="431" t="s">
        <v>522</v>
      </c>
      <c r="L392" s="432">
        <v>70000</v>
      </c>
      <c r="M392" s="462">
        <f t="shared" si="6"/>
        <v>7</v>
      </c>
    </row>
    <row r="393" s="431" customFormat="1" ht="19.5" customHeight="1" spans="1:13">
      <c r="A393" s="448">
        <v>21508</v>
      </c>
      <c r="B393" s="449" t="s">
        <v>523</v>
      </c>
      <c r="C393" s="450"/>
      <c r="D393" s="454">
        <v>19084</v>
      </c>
      <c r="E393" s="450">
        <v>19084</v>
      </c>
      <c r="F393" s="452">
        <f t="shared" si="8"/>
        <v>100</v>
      </c>
      <c r="G393" s="452"/>
      <c r="I393" s="461"/>
      <c r="K393" s="432" t="s">
        <v>524</v>
      </c>
      <c r="L393" s="432">
        <v>700000</v>
      </c>
      <c r="M393" s="438">
        <f t="shared" si="6"/>
        <v>70</v>
      </c>
    </row>
    <row r="394" s="432" customFormat="1" ht="19.5" customHeight="1" spans="1:13">
      <c r="A394" s="455">
        <v>2150805</v>
      </c>
      <c r="B394" s="456" t="s">
        <v>525</v>
      </c>
      <c r="C394" s="460"/>
      <c r="D394" s="458">
        <v>15000</v>
      </c>
      <c r="E394" s="460">
        <v>15000</v>
      </c>
      <c r="F394" s="459">
        <f t="shared" si="8"/>
        <v>100</v>
      </c>
      <c r="G394" s="459"/>
      <c r="I394" s="437"/>
      <c r="K394" s="431"/>
      <c r="L394" s="431"/>
      <c r="M394" s="462"/>
    </row>
    <row r="395" s="432" customFormat="1" ht="19.5" customHeight="1" spans="1:13">
      <c r="A395" s="455">
        <v>2150899</v>
      </c>
      <c r="B395" s="456" t="s">
        <v>526</v>
      </c>
      <c r="C395" s="460"/>
      <c r="D395" s="458">
        <v>4084</v>
      </c>
      <c r="E395" s="460">
        <v>4084</v>
      </c>
      <c r="F395" s="459">
        <f t="shared" si="8"/>
        <v>100</v>
      </c>
      <c r="G395" s="459"/>
      <c r="I395" s="437"/>
      <c r="M395" s="438"/>
    </row>
    <row r="396" s="431" customFormat="1" ht="19.5" customHeight="1" spans="1:13">
      <c r="A396" s="448">
        <v>216</v>
      </c>
      <c r="B396" s="449" t="s">
        <v>527</v>
      </c>
      <c r="C396" s="450">
        <v>28</v>
      </c>
      <c r="D396" s="454">
        <v>482</v>
      </c>
      <c r="E396" s="450">
        <v>412</v>
      </c>
      <c r="F396" s="452">
        <f t="shared" si="8"/>
        <v>85.4771784232365</v>
      </c>
      <c r="G396" s="452">
        <f>(E396/I396-1)*100</f>
        <v>95.260663507109</v>
      </c>
      <c r="I396" s="461">
        <v>211</v>
      </c>
      <c r="K396" s="432"/>
      <c r="L396" s="432"/>
      <c r="M396" s="438"/>
    </row>
    <row r="397" s="431" customFormat="1" ht="19.5" customHeight="1" spans="1:13">
      <c r="A397" s="448">
        <v>21602</v>
      </c>
      <c r="B397" s="449" t="s">
        <v>528</v>
      </c>
      <c r="C397" s="450">
        <v>28</v>
      </c>
      <c r="D397" s="454">
        <v>472</v>
      </c>
      <c r="E397" s="450">
        <v>402</v>
      </c>
      <c r="F397" s="452">
        <f t="shared" si="8"/>
        <v>85.1694915254237</v>
      </c>
      <c r="G397" s="452"/>
      <c r="I397" s="461"/>
      <c r="L397" s="432"/>
      <c r="M397" s="462"/>
    </row>
    <row r="398" s="432" customFormat="1" ht="19.5" customHeight="1" spans="1:13">
      <c r="A398" s="455">
        <v>2160201</v>
      </c>
      <c r="B398" s="456" t="s">
        <v>142</v>
      </c>
      <c r="C398" s="460">
        <v>28</v>
      </c>
      <c r="D398" s="458">
        <v>24</v>
      </c>
      <c r="E398" s="460">
        <v>24</v>
      </c>
      <c r="F398" s="459">
        <f t="shared" si="8"/>
        <v>100</v>
      </c>
      <c r="G398" s="459"/>
      <c r="I398" s="437"/>
      <c r="K398" s="431"/>
      <c r="M398" s="462"/>
    </row>
    <row r="399" s="432" customFormat="1" ht="19.5" customHeight="1" spans="1:13">
      <c r="A399" s="455">
        <v>2160202</v>
      </c>
      <c r="B399" s="456" t="s">
        <v>143</v>
      </c>
      <c r="C399" s="457"/>
      <c r="D399" s="458">
        <v>377</v>
      </c>
      <c r="E399" s="460">
        <v>377</v>
      </c>
      <c r="F399" s="459">
        <f t="shared" si="8"/>
        <v>100</v>
      </c>
      <c r="G399" s="459"/>
      <c r="I399" s="437"/>
      <c r="M399" s="438"/>
    </row>
    <row r="400" s="432" customFormat="1" ht="19.5" customHeight="1" spans="1:13">
      <c r="A400" s="455">
        <v>2160299</v>
      </c>
      <c r="B400" s="456" t="s">
        <v>529</v>
      </c>
      <c r="C400" s="460"/>
      <c r="D400" s="458">
        <v>1</v>
      </c>
      <c r="E400" s="460">
        <v>1</v>
      </c>
      <c r="F400" s="459">
        <f t="shared" si="8"/>
        <v>100</v>
      </c>
      <c r="G400" s="459"/>
      <c r="I400" s="437"/>
      <c r="M400" s="438"/>
    </row>
    <row r="401" s="431" customFormat="1" ht="19.5" customHeight="1" spans="1:13">
      <c r="A401" s="448">
        <v>21699</v>
      </c>
      <c r="B401" s="449" t="s">
        <v>530</v>
      </c>
      <c r="C401" s="450"/>
      <c r="D401" s="454">
        <v>80</v>
      </c>
      <c r="E401" s="450">
        <v>10</v>
      </c>
      <c r="F401" s="452">
        <f t="shared" si="8"/>
        <v>12.5</v>
      </c>
      <c r="G401" s="452"/>
      <c r="I401" s="461"/>
      <c r="K401" s="432"/>
      <c r="L401" s="432"/>
      <c r="M401" s="438"/>
    </row>
    <row r="402" s="432" customFormat="1" ht="19.5" customHeight="1" spans="1:13">
      <c r="A402" s="455">
        <v>2169999</v>
      </c>
      <c r="B402" s="456" t="s">
        <v>531</v>
      </c>
      <c r="C402" s="460"/>
      <c r="D402" s="458">
        <v>80</v>
      </c>
      <c r="E402" s="460">
        <v>10</v>
      </c>
      <c r="F402" s="459">
        <f t="shared" si="8"/>
        <v>12.5</v>
      </c>
      <c r="G402" s="459"/>
      <c r="I402" s="437"/>
      <c r="J402" s="432">
        <v>70</v>
      </c>
      <c r="K402" s="431"/>
      <c r="L402" s="431"/>
      <c r="M402" s="462"/>
    </row>
    <row r="403" s="431" customFormat="1" ht="19.5" customHeight="1" spans="1:13">
      <c r="A403" s="448">
        <v>217</v>
      </c>
      <c r="B403" s="449" t="s">
        <v>532</v>
      </c>
      <c r="C403" s="453"/>
      <c r="D403" s="454">
        <v>37</v>
      </c>
      <c r="E403" s="450">
        <v>37</v>
      </c>
      <c r="F403" s="452">
        <f t="shared" si="8"/>
        <v>100</v>
      </c>
      <c r="G403" s="452">
        <f>(E403/I403-1)*100</f>
        <v>94.7368421052632</v>
      </c>
      <c r="I403" s="461">
        <v>19</v>
      </c>
      <c r="K403" s="432"/>
      <c r="L403" s="432"/>
      <c r="M403" s="438"/>
    </row>
    <row r="404" s="431" customFormat="1" ht="19.5" customHeight="1" spans="1:13">
      <c r="A404" s="448">
        <v>21703</v>
      </c>
      <c r="B404" s="449" t="s">
        <v>533</v>
      </c>
      <c r="C404" s="450"/>
      <c r="D404" s="454">
        <v>37</v>
      </c>
      <c r="E404" s="450">
        <v>37</v>
      </c>
      <c r="F404" s="452">
        <f t="shared" si="8"/>
        <v>100</v>
      </c>
      <c r="G404" s="452"/>
      <c r="I404" s="461"/>
      <c r="L404" s="432"/>
      <c r="M404" s="462"/>
    </row>
    <row r="405" s="432" customFormat="1" ht="19.5" customHeight="1" spans="1:13">
      <c r="A405" s="455">
        <v>2170399</v>
      </c>
      <c r="B405" s="456" t="s">
        <v>534</v>
      </c>
      <c r="C405" s="460"/>
      <c r="D405" s="458">
        <v>37</v>
      </c>
      <c r="E405" s="460">
        <v>37</v>
      </c>
      <c r="F405" s="459">
        <f t="shared" si="8"/>
        <v>100</v>
      </c>
      <c r="G405" s="459"/>
      <c r="I405" s="437"/>
      <c r="K405" s="431"/>
      <c r="M405" s="462"/>
    </row>
    <row r="406" s="431" customFormat="1" ht="19.5" customHeight="1" spans="1:13">
      <c r="A406" s="448">
        <v>220</v>
      </c>
      <c r="B406" s="449" t="s">
        <v>535</v>
      </c>
      <c r="C406" s="450">
        <v>230</v>
      </c>
      <c r="D406" s="454">
        <v>435</v>
      </c>
      <c r="E406" s="450">
        <v>419</v>
      </c>
      <c r="F406" s="452">
        <f t="shared" si="8"/>
        <v>96.3218390804598</v>
      </c>
      <c r="G406" s="452">
        <f>(E406/I406-1)*100</f>
        <v>-47.2292191435768</v>
      </c>
      <c r="I406" s="461">
        <v>794</v>
      </c>
      <c r="K406" s="432"/>
      <c r="L406" s="432"/>
      <c r="M406" s="438"/>
    </row>
    <row r="407" s="431" customFormat="1" ht="19.5" customHeight="1" spans="1:13">
      <c r="A407" s="448">
        <v>22001</v>
      </c>
      <c r="B407" s="449" t="s">
        <v>536</v>
      </c>
      <c r="C407" s="453">
        <v>139</v>
      </c>
      <c r="D407" s="454">
        <v>261</v>
      </c>
      <c r="E407" s="450">
        <v>245</v>
      </c>
      <c r="F407" s="452">
        <f t="shared" si="8"/>
        <v>93.8697318007663</v>
      </c>
      <c r="G407" s="452"/>
      <c r="I407" s="461"/>
      <c r="L407" s="432"/>
      <c r="M407" s="462"/>
    </row>
    <row r="408" s="432" customFormat="1" ht="19.5" customHeight="1" spans="1:13">
      <c r="A408" s="455">
        <v>2200101</v>
      </c>
      <c r="B408" s="456" t="s">
        <v>142</v>
      </c>
      <c r="C408" s="460"/>
      <c r="D408" s="458">
        <v>27</v>
      </c>
      <c r="E408" s="460">
        <v>27</v>
      </c>
      <c r="F408" s="459">
        <f t="shared" si="8"/>
        <v>100</v>
      </c>
      <c r="G408" s="459"/>
      <c r="I408" s="437"/>
      <c r="K408" s="431" t="s">
        <v>537</v>
      </c>
      <c r="L408" s="432">
        <v>160000</v>
      </c>
      <c r="M408" s="462">
        <f t="shared" si="6"/>
        <v>16</v>
      </c>
    </row>
    <row r="409" s="432" customFormat="1" ht="19.5" customHeight="1" spans="1:13">
      <c r="A409" s="455">
        <v>2200114</v>
      </c>
      <c r="B409" s="473" t="s">
        <v>538</v>
      </c>
      <c r="C409" s="457">
        <v>60</v>
      </c>
      <c r="D409" s="458">
        <v>79</v>
      </c>
      <c r="E409" s="460">
        <v>63</v>
      </c>
      <c r="F409" s="459">
        <f t="shared" si="8"/>
        <v>79.746835443038</v>
      </c>
      <c r="G409" s="459"/>
      <c r="I409" s="437"/>
      <c r="J409" s="432">
        <v>16</v>
      </c>
      <c r="M409" s="438"/>
    </row>
    <row r="410" s="432" customFormat="1" ht="19.5" customHeight="1" spans="1:13">
      <c r="A410" s="455">
        <v>2200199</v>
      </c>
      <c r="B410" s="456" t="s">
        <v>539</v>
      </c>
      <c r="C410" s="460">
        <v>79</v>
      </c>
      <c r="D410" s="458">
        <v>155</v>
      </c>
      <c r="E410" s="460">
        <v>155</v>
      </c>
      <c r="F410" s="459">
        <f t="shared" si="8"/>
        <v>100</v>
      </c>
      <c r="G410" s="459"/>
      <c r="I410" s="437"/>
      <c r="M410" s="438"/>
    </row>
    <row r="411" s="431" customFormat="1" ht="19.5" customHeight="1" spans="1:13">
      <c r="A411" s="448">
        <v>22005</v>
      </c>
      <c r="B411" s="449" t="s">
        <v>540</v>
      </c>
      <c r="C411" s="450">
        <v>91</v>
      </c>
      <c r="D411" s="454">
        <v>174</v>
      </c>
      <c r="E411" s="450">
        <v>174</v>
      </c>
      <c r="F411" s="452">
        <f t="shared" ref="F411:F459" si="9">E411/D411*100</f>
        <v>100</v>
      </c>
      <c r="G411" s="452"/>
      <c r="I411" s="461"/>
      <c r="K411" s="432"/>
      <c r="L411" s="432"/>
      <c r="M411" s="438"/>
    </row>
    <row r="412" s="432" customFormat="1" ht="19.5" customHeight="1" spans="1:13">
      <c r="A412" s="455">
        <v>2200504</v>
      </c>
      <c r="B412" s="456" t="s">
        <v>541</v>
      </c>
      <c r="C412" s="460">
        <v>33</v>
      </c>
      <c r="D412" s="458">
        <v>33</v>
      </c>
      <c r="E412" s="460">
        <v>33</v>
      </c>
      <c r="F412" s="459">
        <f t="shared" si="9"/>
        <v>100</v>
      </c>
      <c r="G412" s="459"/>
      <c r="I412" s="437"/>
      <c r="K412" s="431"/>
      <c r="M412" s="462"/>
    </row>
    <row r="413" s="432" customFormat="1" ht="19.5" customHeight="1" spans="1:13">
      <c r="A413" s="455">
        <v>2200509</v>
      </c>
      <c r="B413" s="456" t="s">
        <v>542</v>
      </c>
      <c r="C413" s="460">
        <v>58</v>
      </c>
      <c r="D413" s="458">
        <v>86</v>
      </c>
      <c r="E413" s="460">
        <v>86</v>
      </c>
      <c r="F413" s="459">
        <f t="shared" si="9"/>
        <v>100</v>
      </c>
      <c r="G413" s="459"/>
      <c r="I413" s="437"/>
      <c r="M413" s="438"/>
    </row>
    <row r="414" s="432" customFormat="1" ht="19.5" customHeight="1" spans="1:13">
      <c r="A414" s="455">
        <v>2200599</v>
      </c>
      <c r="B414" s="456" t="s">
        <v>543</v>
      </c>
      <c r="C414" s="460"/>
      <c r="D414" s="458">
        <v>55</v>
      </c>
      <c r="E414" s="460">
        <v>55</v>
      </c>
      <c r="F414" s="459">
        <f t="shared" si="9"/>
        <v>100</v>
      </c>
      <c r="G414" s="459"/>
      <c r="I414" s="437"/>
      <c r="M414" s="438"/>
    </row>
    <row r="415" s="431" customFormat="1" ht="19.5" customHeight="1" spans="1:13">
      <c r="A415" s="448">
        <v>221</v>
      </c>
      <c r="B415" s="449" t="s">
        <v>544</v>
      </c>
      <c r="C415" s="453">
        <v>6218</v>
      </c>
      <c r="D415" s="454">
        <v>14407</v>
      </c>
      <c r="E415" s="450">
        <v>10291</v>
      </c>
      <c r="F415" s="452">
        <f t="shared" si="9"/>
        <v>71.430554591518</v>
      </c>
      <c r="G415" s="452">
        <f>(E415/I415-1)*100</f>
        <v>-22.3613730667673</v>
      </c>
      <c r="I415" s="461">
        <v>13255</v>
      </c>
      <c r="K415" s="432"/>
      <c r="L415" s="432"/>
      <c r="M415" s="438"/>
    </row>
    <row r="416" s="431" customFormat="1" ht="19.5" customHeight="1" spans="1:13">
      <c r="A416" s="448">
        <v>22101</v>
      </c>
      <c r="B416" s="449" t="s">
        <v>545</v>
      </c>
      <c r="C416" s="450">
        <v>3</v>
      </c>
      <c r="D416" s="454">
        <v>8028</v>
      </c>
      <c r="E416" s="450">
        <v>3912</v>
      </c>
      <c r="F416" s="452">
        <f t="shared" si="9"/>
        <v>48.729446935725</v>
      </c>
      <c r="G416" s="452"/>
      <c r="I416" s="461"/>
      <c r="L416" s="432"/>
      <c r="M416" s="462"/>
    </row>
    <row r="417" s="432" customFormat="1" ht="19.5" customHeight="1" spans="1:13">
      <c r="A417" s="455">
        <v>2210102</v>
      </c>
      <c r="B417" s="456" t="s">
        <v>546</v>
      </c>
      <c r="C417" s="457"/>
      <c r="D417" s="458">
        <v>122</v>
      </c>
      <c r="E417" s="460">
        <v>104</v>
      </c>
      <c r="F417" s="459">
        <f t="shared" si="9"/>
        <v>85.2459016393443</v>
      </c>
      <c r="G417" s="459"/>
      <c r="I417" s="437"/>
      <c r="J417" s="432">
        <v>18</v>
      </c>
      <c r="K417" s="431" t="s">
        <v>547</v>
      </c>
      <c r="L417" s="431">
        <v>181703</v>
      </c>
      <c r="M417" s="462">
        <f t="shared" si="6"/>
        <v>18.1703</v>
      </c>
    </row>
    <row r="418" s="432" customFormat="1" ht="19.5" customHeight="1" spans="1:13">
      <c r="A418" s="455">
        <v>2210106</v>
      </c>
      <c r="B418" s="456" t="s">
        <v>548</v>
      </c>
      <c r="C418" s="460"/>
      <c r="D418" s="458">
        <v>3</v>
      </c>
      <c r="E418" s="460">
        <v>3</v>
      </c>
      <c r="F418" s="459">
        <f t="shared" si="9"/>
        <v>100</v>
      </c>
      <c r="G418" s="459"/>
      <c r="I418" s="437"/>
      <c r="M418" s="438"/>
    </row>
    <row r="419" s="432" customFormat="1" ht="19.5" customHeight="1" spans="1:13">
      <c r="A419" s="455">
        <v>2210107</v>
      </c>
      <c r="B419" s="456" t="s">
        <v>549</v>
      </c>
      <c r="C419" s="460">
        <v>3</v>
      </c>
      <c r="D419" s="458">
        <v>0</v>
      </c>
      <c r="E419" s="460">
        <v>0</v>
      </c>
      <c r="F419" s="459">
        <v>0</v>
      </c>
      <c r="G419" s="459"/>
      <c r="I419" s="437"/>
      <c r="M419" s="438"/>
    </row>
    <row r="420" s="432" customFormat="1" ht="19.5" customHeight="1" spans="1:13">
      <c r="A420" s="455">
        <v>2210108</v>
      </c>
      <c r="B420" s="456" t="s">
        <v>550</v>
      </c>
      <c r="C420" s="457"/>
      <c r="D420" s="458">
        <v>7903</v>
      </c>
      <c r="E420" s="460">
        <v>3805</v>
      </c>
      <c r="F420" s="459">
        <f t="shared" si="9"/>
        <v>48.1462735669999</v>
      </c>
      <c r="G420" s="459"/>
      <c r="I420" s="437"/>
      <c r="J420" s="432">
        <v>4098</v>
      </c>
      <c r="M420" s="438"/>
    </row>
    <row r="421" s="431" customFormat="1" ht="19.5" customHeight="1" spans="1:13">
      <c r="A421" s="448">
        <v>22102</v>
      </c>
      <c r="B421" s="449" t="s">
        <v>551</v>
      </c>
      <c r="C421" s="450">
        <v>6215</v>
      </c>
      <c r="D421" s="454">
        <v>6379</v>
      </c>
      <c r="E421" s="450">
        <v>6379</v>
      </c>
      <c r="F421" s="452">
        <f t="shared" si="9"/>
        <v>100</v>
      </c>
      <c r="G421" s="452"/>
      <c r="I421" s="461"/>
      <c r="K421" s="432"/>
      <c r="L421" s="432"/>
      <c r="M421" s="438"/>
    </row>
    <row r="422" s="432" customFormat="1" ht="19.5" customHeight="1" spans="1:13">
      <c r="A422" s="455">
        <v>2210201</v>
      </c>
      <c r="B422" s="456" t="s">
        <v>552</v>
      </c>
      <c r="C422" s="460">
        <v>6215</v>
      </c>
      <c r="D422" s="458">
        <v>6379</v>
      </c>
      <c r="E422" s="460">
        <v>6379</v>
      </c>
      <c r="F422" s="459">
        <f t="shared" si="9"/>
        <v>100</v>
      </c>
      <c r="G422" s="459"/>
      <c r="I422" s="437"/>
      <c r="K422" s="431"/>
      <c r="M422" s="462"/>
    </row>
    <row r="423" s="431" customFormat="1" ht="19.5" customHeight="1" spans="1:13">
      <c r="A423" s="448">
        <v>222</v>
      </c>
      <c r="B423" s="449" t="s">
        <v>553</v>
      </c>
      <c r="C423" s="453">
        <v>291</v>
      </c>
      <c r="D423" s="454">
        <v>161</v>
      </c>
      <c r="E423" s="450">
        <v>161</v>
      </c>
      <c r="F423" s="452">
        <f t="shared" si="9"/>
        <v>100</v>
      </c>
      <c r="G423" s="452">
        <f>(E423/I423-1)*100</f>
        <v>-76.0772659732541</v>
      </c>
      <c r="I423" s="461">
        <v>673</v>
      </c>
      <c r="K423" s="432"/>
      <c r="L423" s="432"/>
      <c r="M423" s="438"/>
    </row>
    <row r="424" s="431" customFormat="1" ht="19.5" customHeight="1" spans="1:13">
      <c r="A424" s="448">
        <v>22201</v>
      </c>
      <c r="B424" s="449" t="s">
        <v>554</v>
      </c>
      <c r="C424" s="450">
        <v>1</v>
      </c>
      <c r="D424" s="451">
        <v>1</v>
      </c>
      <c r="E424" s="450">
        <v>1</v>
      </c>
      <c r="F424" s="452">
        <f t="shared" si="9"/>
        <v>100</v>
      </c>
      <c r="G424" s="452"/>
      <c r="I424" s="461"/>
      <c r="L424" s="432"/>
      <c r="M424" s="462"/>
    </row>
    <row r="425" s="432" customFormat="1" ht="19.5" customHeight="1" spans="1:13">
      <c r="A425" s="455">
        <v>2220105</v>
      </c>
      <c r="B425" s="456" t="s">
        <v>555</v>
      </c>
      <c r="C425" s="460">
        <v>1</v>
      </c>
      <c r="D425" s="458">
        <v>1</v>
      </c>
      <c r="E425" s="460">
        <v>1</v>
      </c>
      <c r="F425" s="459">
        <f t="shared" si="9"/>
        <v>100</v>
      </c>
      <c r="G425" s="459"/>
      <c r="I425" s="437"/>
      <c r="K425" s="431"/>
      <c r="M425" s="462"/>
    </row>
    <row r="426" s="431" customFormat="1" ht="19.5" customHeight="1" spans="1:13">
      <c r="A426" s="448">
        <v>22204</v>
      </c>
      <c r="B426" s="449" t="s">
        <v>556</v>
      </c>
      <c r="C426" s="450">
        <v>290</v>
      </c>
      <c r="D426" s="454">
        <v>160</v>
      </c>
      <c r="E426" s="450">
        <v>160</v>
      </c>
      <c r="F426" s="452">
        <f t="shared" si="9"/>
        <v>100</v>
      </c>
      <c r="G426" s="452"/>
      <c r="I426" s="461"/>
      <c r="K426" s="432"/>
      <c r="L426" s="432"/>
      <c r="M426" s="438"/>
    </row>
    <row r="427" s="432" customFormat="1" ht="19.5" customHeight="1" spans="1:13">
      <c r="A427" s="455">
        <v>2220401</v>
      </c>
      <c r="B427" s="456" t="s">
        <v>557</v>
      </c>
      <c r="C427" s="457">
        <v>290</v>
      </c>
      <c r="D427" s="458">
        <v>160</v>
      </c>
      <c r="E427" s="460">
        <v>160</v>
      </c>
      <c r="F427" s="459">
        <f t="shared" si="9"/>
        <v>100</v>
      </c>
      <c r="G427" s="459"/>
      <c r="I427" s="437"/>
      <c r="K427" s="431"/>
      <c r="M427" s="462"/>
    </row>
    <row r="428" s="431" customFormat="1" ht="19.5" customHeight="1" spans="1:13">
      <c r="A428" s="448">
        <v>224</v>
      </c>
      <c r="B428" s="449" t="s">
        <v>558</v>
      </c>
      <c r="C428" s="453">
        <v>1106</v>
      </c>
      <c r="D428" s="454">
        <v>3637</v>
      </c>
      <c r="E428" s="450">
        <v>2884</v>
      </c>
      <c r="F428" s="452">
        <f t="shared" si="9"/>
        <v>79.2961231784438</v>
      </c>
      <c r="G428" s="452">
        <f>(E428/I428-1)*100</f>
        <v>3.81569474442045</v>
      </c>
      <c r="I428" s="461">
        <v>2778</v>
      </c>
      <c r="K428" s="432"/>
      <c r="L428" s="432"/>
      <c r="M428" s="438"/>
    </row>
    <row r="429" s="431" customFormat="1" ht="19.5" customHeight="1" spans="1:13">
      <c r="A429" s="448">
        <v>22401</v>
      </c>
      <c r="B429" s="449" t="s">
        <v>559</v>
      </c>
      <c r="C429" s="450">
        <v>463</v>
      </c>
      <c r="D429" s="454">
        <v>832</v>
      </c>
      <c r="E429" s="450">
        <v>714</v>
      </c>
      <c r="F429" s="452">
        <f t="shared" si="9"/>
        <v>85.8173076923077</v>
      </c>
      <c r="G429" s="452"/>
      <c r="I429" s="461"/>
      <c r="L429" s="432"/>
      <c r="M429" s="462"/>
    </row>
    <row r="430" s="432" customFormat="1" ht="19.5" customHeight="1" spans="1:13">
      <c r="A430" s="455">
        <v>2240101</v>
      </c>
      <c r="B430" s="456" t="s">
        <v>142</v>
      </c>
      <c r="C430" s="460">
        <v>289</v>
      </c>
      <c r="D430" s="458">
        <v>314</v>
      </c>
      <c r="E430" s="460">
        <v>314</v>
      </c>
      <c r="F430" s="459">
        <f t="shared" si="9"/>
        <v>100</v>
      </c>
      <c r="G430" s="459"/>
      <c r="I430" s="437"/>
      <c r="K430" s="431"/>
      <c r="M430" s="462"/>
    </row>
    <row r="431" s="432" customFormat="1" ht="19.5" customHeight="1" spans="1:13">
      <c r="A431" s="455">
        <v>2240102</v>
      </c>
      <c r="B431" s="456" t="s">
        <v>143</v>
      </c>
      <c r="C431" s="457">
        <v>171</v>
      </c>
      <c r="D431" s="458">
        <v>57</v>
      </c>
      <c r="E431" s="460">
        <v>57</v>
      </c>
      <c r="F431" s="459">
        <f t="shared" si="9"/>
        <v>100</v>
      </c>
      <c r="G431" s="459"/>
      <c r="I431" s="437"/>
      <c r="K431" s="432" t="s">
        <v>560</v>
      </c>
      <c r="L431" s="432">
        <v>1182600</v>
      </c>
      <c r="M431" s="438">
        <f t="shared" si="6"/>
        <v>118.26</v>
      </c>
    </row>
    <row r="432" s="432" customFormat="1" ht="19.5" customHeight="1" spans="1:13">
      <c r="A432" s="455">
        <v>2240108</v>
      </c>
      <c r="B432" s="456" t="s">
        <v>561</v>
      </c>
      <c r="C432" s="460"/>
      <c r="D432" s="458">
        <v>451</v>
      </c>
      <c r="E432" s="460">
        <v>333</v>
      </c>
      <c r="F432" s="459">
        <f t="shared" si="9"/>
        <v>73.8359201773836</v>
      </c>
      <c r="G432" s="459"/>
      <c r="I432" s="437"/>
      <c r="J432" s="432">
        <v>118</v>
      </c>
      <c r="K432" s="432" t="s">
        <v>562</v>
      </c>
      <c r="L432" s="432">
        <v>100000</v>
      </c>
      <c r="M432" s="438">
        <f t="shared" si="6"/>
        <v>10</v>
      </c>
    </row>
    <row r="433" s="432" customFormat="1" ht="19.5" customHeight="1" spans="1:13">
      <c r="A433" s="455">
        <v>2240150</v>
      </c>
      <c r="B433" s="456" t="s">
        <v>148</v>
      </c>
      <c r="C433" s="457">
        <v>3</v>
      </c>
      <c r="D433" s="458">
        <v>4</v>
      </c>
      <c r="E433" s="460">
        <v>4</v>
      </c>
      <c r="F433" s="459">
        <f t="shared" si="9"/>
        <v>100</v>
      </c>
      <c r="G433" s="459"/>
      <c r="I433" s="437"/>
      <c r="K433" s="432" t="s">
        <v>563</v>
      </c>
      <c r="L433" s="431">
        <v>4919400</v>
      </c>
      <c r="M433" s="438">
        <f t="shared" si="6"/>
        <v>491.94</v>
      </c>
    </row>
    <row r="434" s="432" customFormat="1" ht="19.5" customHeight="1" spans="1:13">
      <c r="A434" s="455">
        <v>2240199</v>
      </c>
      <c r="B434" s="456" t="s">
        <v>564</v>
      </c>
      <c r="C434" s="460" t="s">
        <v>565</v>
      </c>
      <c r="D434" s="458">
        <v>6</v>
      </c>
      <c r="E434" s="460">
        <v>6</v>
      </c>
      <c r="F434" s="459">
        <f t="shared" si="9"/>
        <v>100</v>
      </c>
      <c r="G434" s="459"/>
      <c r="I434" s="437"/>
      <c r="K434" s="432" t="s">
        <v>566</v>
      </c>
      <c r="L434" s="432">
        <v>730000</v>
      </c>
      <c r="M434" s="438">
        <f t="shared" si="6"/>
        <v>73</v>
      </c>
    </row>
    <row r="435" s="431" customFormat="1" ht="19.5" customHeight="1" spans="1:13">
      <c r="A435" s="448">
        <v>22402</v>
      </c>
      <c r="B435" s="449" t="s">
        <v>567</v>
      </c>
      <c r="C435" s="450">
        <v>248</v>
      </c>
      <c r="D435" s="454">
        <v>521</v>
      </c>
      <c r="E435" s="450">
        <v>388</v>
      </c>
      <c r="F435" s="452">
        <f t="shared" si="9"/>
        <v>74.4721689059501</v>
      </c>
      <c r="G435" s="452"/>
      <c r="I435" s="461"/>
      <c r="K435" s="432"/>
      <c r="L435" s="432"/>
      <c r="M435" s="438"/>
    </row>
    <row r="436" s="432" customFormat="1" ht="19.5" customHeight="1" spans="1:13">
      <c r="A436" s="455">
        <v>2240204</v>
      </c>
      <c r="B436" s="456" t="s">
        <v>568</v>
      </c>
      <c r="C436" s="460">
        <v>248</v>
      </c>
      <c r="D436" s="458">
        <v>232</v>
      </c>
      <c r="E436" s="460">
        <v>232</v>
      </c>
      <c r="F436" s="459">
        <f t="shared" si="9"/>
        <v>100</v>
      </c>
      <c r="G436" s="459"/>
      <c r="I436" s="437"/>
      <c r="K436" s="431"/>
      <c r="M436" s="462"/>
    </row>
    <row r="437" s="432" customFormat="1" ht="19.5" customHeight="1" spans="1:13">
      <c r="A437" s="455">
        <v>2240299</v>
      </c>
      <c r="B437" s="456" t="s">
        <v>569</v>
      </c>
      <c r="C437" s="460"/>
      <c r="D437" s="458">
        <v>289</v>
      </c>
      <c r="E437" s="460">
        <v>156</v>
      </c>
      <c r="F437" s="459">
        <f t="shared" si="9"/>
        <v>53.9792387543253</v>
      </c>
      <c r="G437" s="459"/>
      <c r="I437" s="437"/>
      <c r="J437" s="432">
        <v>133</v>
      </c>
      <c r="M437" s="438"/>
    </row>
    <row r="438" s="431" customFormat="1" ht="19.5" customHeight="1" spans="1:13">
      <c r="A438" s="448">
        <v>22403</v>
      </c>
      <c r="B438" s="449" t="s">
        <v>570</v>
      </c>
      <c r="C438" s="450"/>
      <c r="D438" s="454">
        <v>300</v>
      </c>
      <c r="E438" s="450">
        <v>300</v>
      </c>
      <c r="F438" s="452">
        <f t="shared" si="9"/>
        <v>100</v>
      </c>
      <c r="G438" s="452"/>
      <c r="I438" s="461"/>
      <c r="K438" s="432"/>
      <c r="M438" s="438"/>
    </row>
    <row r="439" s="432" customFormat="1" ht="19.5" customHeight="1" spans="1:13">
      <c r="A439" s="455">
        <v>2240399</v>
      </c>
      <c r="B439" s="456" t="s">
        <v>571</v>
      </c>
      <c r="C439" s="460"/>
      <c r="D439" s="458">
        <v>300</v>
      </c>
      <c r="E439" s="460">
        <v>300</v>
      </c>
      <c r="F439" s="459">
        <f t="shared" si="9"/>
        <v>100</v>
      </c>
      <c r="G439" s="459"/>
      <c r="I439" s="437"/>
      <c r="K439" s="431"/>
      <c r="M439" s="462"/>
    </row>
    <row r="440" s="431" customFormat="1" ht="19.5" customHeight="1" spans="1:13">
      <c r="A440" s="448">
        <v>22404</v>
      </c>
      <c r="B440" s="449" t="s">
        <v>572</v>
      </c>
      <c r="C440" s="453">
        <v>381</v>
      </c>
      <c r="D440" s="454">
        <v>344</v>
      </c>
      <c r="E440" s="450">
        <v>344</v>
      </c>
      <c r="F440" s="452">
        <f t="shared" si="9"/>
        <v>100</v>
      </c>
      <c r="G440" s="452"/>
      <c r="I440" s="461"/>
      <c r="K440" s="432"/>
      <c r="L440" s="432"/>
      <c r="M440" s="438"/>
    </row>
    <row r="441" s="432" customFormat="1" ht="19.5" customHeight="1" spans="1:13">
      <c r="A441" s="455">
        <v>2240401</v>
      </c>
      <c r="B441" s="456" t="s">
        <v>142</v>
      </c>
      <c r="C441" s="460">
        <v>118</v>
      </c>
      <c r="D441" s="470">
        <v>91</v>
      </c>
      <c r="E441" s="460">
        <v>91</v>
      </c>
      <c r="F441" s="459">
        <f t="shared" si="9"/>
        <v>100</v>
      </c>
      <c r="G441" s="459"/>
      <c r="I441" s="437"/>
      <c r="K441" s="431"/>
      <c r="M441" s="462"/>
    </row>
    <row r="442" s="432" customFormat="1" ht="19.5" customHeight="1" spans="1:13">
      <c r="A442" s="455">
        <v>2240404</v>
      </c>
      <c r="B442" s="456" t="s">
        <v>573</v>
      </c>
      <c r="C442" s="457">
        <v>125</v>
      </c>
      <c r="D442" s="458">
        <v>111</v>
      </c>
      <c r="E442" s="460">
        <v>111</v>
      </c>
      <c r="F442" s="459">
        <f t="shared" si="9"/>
        <v>100</v>
      </c>
      <c r="G442" s="459"/>
      <c r="I442" s="437"/>
      <c r="M442" s="438"/>
    </row>
    <row r="443" s="432" customFormat="1" ht="19.5" customHeight="1" spans="1:13">
      <c r="A443" s="455">
        <v>2240450</v>
      </c>
      <c r="B443" s="456" t="s">
        <v>148</v>
      </c>
      <c r="C443" s="460">
        <v>138</v>
      </c>
      <c r="D443" s="458">
        <v>142</v>
      </c>
      <c r="E443" s="460">
        <v>142</v>
      </c>
      <c r="F443" s="459">
        <f t="shared" si="9"/>
        <v>100</v>
      </c>
      <c r="G443" s="459"/>
      <c r="I443" s="437"/>
      <c r="M443" s="438"/>
    </row>
    <row r="444" s="431" customFormat="1" ht="19.5" customHeight="1" spans="1:13">
      <c r="A444" s="448">
        <v>22406</v>
      </c>
      <c r="B444" s="449" t="s">
        <v>574</v>
      </c>
      <c r="C444" s="451">
        <v>14</v>
      </c>
      <c r="D444" s="454">
        <v>36</v>
      </c>
      <c r="E444" s="450">
        <v>36</v>
      </c>
      <c r="F444" s="452">
        <f t="shared" si="9"/>
        <v>100</v>
      </c>
      <c r="G444" s="452"/>
      <c r="I444" s="461"/>
      <c r="K444" s="432"/>
      <c r="M444" s="438"/>
    </row>
    <row r="445" s="432" customFormat="1" ht="19.5" customHeight="1" spans="1:13">
      <c r="A445" s="455">
        <v>2240401</v>
      </c>
      <c r="B445" s="474" t="s">
        <v>575</v>
      </c>
      <c r="C445" s="470">
        <v>14</v>
      </c>
      <c r="D445" s="458">
        <v>36</v>
      </c>
      <c r="E445" s="460">
        <v>36</v>
      </c>
      <c r="F445" s="459">
        <f t="shared" si="9"/>
        <v>100</v>
      </c>
      <c r="G445" s="459"/>
      <c r="I445" s="437"/>
      <c r="K445" s="431"/>
      <c r="M445" s="462"/>
    </row>
    <row r="446" s="431" customFormat="1" ht="19.5" customHeight="1" spans="1:13">
      <c r="A446" s="448">
        <v>22407</v>
      </c>
      <c r="B446" s="449" t="s">
        <v>576</v>
      </c>
      <c r="C446" s="453"/>
      <c r="D446" s="454">
        <v>10</v>
      </c>
      <c r="E446" s="453">
        <v>0</v>
      </c>
      <c r="F446" s="452">
        <f t="shared" si="9"/>
        <v>0</v>
      </c>
      <c r="G446" s="452"/>
      <c r="I446" s="461"/>
      <c r="K446" s="432"/>
      <c r="L446" s="432"/>
      <c r="M446" s="438"/>
    </row>
    <row r="447" s="432" customFormat="1" ht="19.5" customHeight="1" spans="1:13">
      <c r="A447" s="455">
        <v>2240703</v>
      </c>
      <c r="B447" s="474" t="s">
        <v>577</v>
      </c>
      <c r="C447" s="470"/>
      <c r="D447" s="458">
        <v>10</v>
      </c>
      <c r="E447" s="460"/>
      <c r="F447" s="459">
        <f t="shared" si="9"/>
        <v>0</v>
      </c>
      <c r="G447" s="459"/>
      <c r="I447" s="437"/>
      <c r="J447" s="432">
        <v>10</v>
      </c>
      <c r="K447" s="431"/>
      <c r="M447" s="462"/>
    </row>
    <row r="448" s="431" customFormat="1" ht="19.5" customHeight="1" spans="1:13">
      <c r="A448" s="448">
        <v>22499</v>
      </c>
      <c r="B448" s="475" t="s">
        <v>578</v>
      </c>
      <c r="C448" s="451"/>
      <c r="D448" s="454">
        <v>1594</v>
      </c>
      <c r="E448" s="450">
        <v>1102</v>
      </c>
      <c r="F448" s="452">
        <f t="shared" si="9"/>
        <v>69.1342534504391</v>
      </c>
      <c r="G448" s="452"/>
      <c r="I448" s="461"/>
      <c r="J448" s="431">
        <v>492</v>
      </c>
      <c r="K448" s="432"/>
      <c r="L448" s="432"/>
      <c r="M448" s="438"/>
    </row>
    <row r="449" s="432" customFormat="1" ht="19.5" customHeight="1" spans="1:13">
      <c r="A449" s="455">
        <v>2249999</v>
      </c>
      <c r="B449" s="474" t="s">
        <v>579</v>
      </c>
      <c r="C449" s="470"/>
      <c r="D449" s="458">
        <v>1594</v>
      </c>
      <c r="E449" s="460">
        <v>1102</v>
      </c>
      <c r="F449" s="459">
        <f t="shared" si="9"/>
        <v>69.1342534504391</v>
      </c>
      <c r="G449" s="459"/>
      <c r="I449" s="437"/>
      <c r="K449" s="431"/>
      <c r="L449" s="431"/>
      <c r="M449" s="462"/>
    </row>
    <row r="450" s="431" customFormat="1" ht="19.5" customHeight="1" spans="1:13">
      <c r="A450" s="448">
        <v>227</v>
      </c>
      <c r="B450" s="475" t="s">
        <v>580</v>
      </c>
      <c r="C450" s="451">
        <v>2000</v>
      </c>
      <c r="D450" s="454">
        <v>0</v>
      </c>
      <c r="E450" s="450"/>
      <c r="F450" s="452">
        <v>0</v>
      </c>
      <c r="G450" s="452">
        <v>0</v>
      </c>
      <c r="I450" s="461"/>
      <c r="K450" s="432"/>
      <c r="L450" s="432"/>
      <c r="M450" s="438"/>
    </row>
    <row r="451" s="431" customFormat="1" ht="19.5" customHeight="1" spans="1:13">
      <c r="A451" s="448">
        <v>229</v>
      </c>
      <c r="B451" s="449" t="s">
        <v>581</v>
      </c>
      <c r="C451" s="450"/>
      <c r="D451" s="454">
        <v>73</v>
      </c>
      <c r="E451" s="450">
        <v>0</v>
      </c>
      <c r="F451" s="452">
        <f t="shared" si="9"/>
        <v>0</v>
      </c>
      <c r="G451" s="452">
        <f t="shared" ref="G451" si="10">(E451/I451-1)*100</f>
        <v>-100</v>
      </c>
      <c r="I451" s="461">
        <v>100</v>
      </c>
      <c r="L451" s="432"/>
      <c r="M451" s="462"/>
    </row>
    <row r="452" s="431" customFormat="1" ht="19.5" customHeight="1" spans="1:13">
      <c r="A452" s="476">
        <v>22999</v>
      </c>
      <c r="B452" s="477" t="s">
        <v>582</v>
      </c>
      <c r="C452" s="478"/>
      <c r="D452" s="454">
        <v>73</v>
      </c>
      <c r="E452" s="450">
        <v>0</v>
      </c>
      <c r="F452" s="452">
        <f t="shared" si="9"/>
        <v>0</v>
      </c>
      <c r="G452" s="452"/>
      <c r="I452" s="461">
        <v>100</v>
      </c>
      <c r="M452" s="462"/>
    </row>
    <row r="453" s="432" customFormat="1" ht="19.5" customHeight="1" spans="1:13">
      <c r="A453" s="455">
        <v>2299901</v>
      </c>
      <c r="B453" s="456" t="s">
        <v>583</v>
      </c>
      <c r="C453" s="460"/>
      <c r="D453" s="458">
        <v>73</v>
      </c>
      <c r="E453" s="460">
        <v>0</v>
      </c>
      <c r="F453" s="459">
        <f t="shared" si="9"/>
        <v>0</v>
      </c>
      <c r="G453" s="459"/>
      <c r="I453" s="437"/>
      <c r="J453" s="432">
        <v>73</v>
      </c>
      <c r="K453" s="431"/>
      <c r="L453" s="431"/>
      <c r="M453" s="462"/>
    </row>
    <row r="454" s="431" customFormat="1" ht="19.5" customHeight="1" spans="1:13">
      <c r="A454" s="448">
        <v>232</v>
      </c>
      <c r="B454" s="449" t="s">
        <v>584</v>
      </c>
      <c r="C454" s="453">
        <v>5700</v>
      </c>
      <c r="D454" s="454">
        <v>5429</v>
      </c>
      <c r="E454" s="453">
        <v>5429</v>
      </c>
      <c r="F454" s="452">
        <f t="shared" si="9"/>
        <v>100</v>
      </c>
      <c r="G454" s="452">
        <f>(E454/I454-1)*100</f>
        <v>-4.18284504059301</v>
      </c>
      <c r="I454" s="461">
        <v>5666</v>
      </c>
      <c r="K454" s="432"/>
      <c r="L454" s="432"/>
      <c r="M454" s="438"/>
    </row>
    <row r="455" s="431" customFormat="1" ht="19.5" customHeight="1" spans="1:13">
      <c r="A455" s="448">
        <v>23203</v>
      </c>
      <c r="B455" s="479" t="s">
        <v>585</v>
      </c>
      <c r="C455" s="480">
        <v>5700</v>
      </c>
      <c r="D455" s="481">
        <v>5429</v>
      </c>
      <c r="E455" s="480">
        <v>5429</v>
      </c>
      <c r="F455" s="452">
        <f t="shared" si="9"/>
        <v>100</v>
      </c>
      <c r="G455" s="452"/>
      <c r="I455" s="461"/>
      <c r="L455" s="432"/>
      <c r="M455" s="462"/>
    </row>
    <row r="456" s="432" customFormat="1" ht="19.5" customHeight="1" spans="1:13">
      <c r="A456" s="455">
        <v>2320301</v>
      </c>
      <c r="B456" s="474" t="s">
        <v>586</v>
      </c>
      <c r="C456" s="470">
        <v>5700</v>
      </c>
      <c r="D456" s="458">
        <v>5429</v>
      </c>
      <c r="E456" s="460">
        <v>5429</v>
      </c>
      <c r="F456" s="459">
        <f t="shared" si="9"/>
        <v>100</v>
      </c>
      <c r="G456" s="459"/>
      <c r="I456" s="437"/>
      <c r="K456" s="431"/>
      <c r="M456" s="462"/>
    </row>
    <row r="457" s="431" customFormat="1" ht="19.5" customHeight="1" spans="1:13">
      <c r="A457" s="448">
        <v>233</v>
      </c>
      <c r="B457" s="449" t="s">
        <v>587</v>
      </c>
      <c r="C457" s="453"/>
      <c r="D457" s="454">
        <v>24</v>
      </c>
      <c r="E457" s="453">
        <v>24</v>
      </c>
      <c r="F457" s="452">
        <f t="shared" si="9"/>
        <v>100</v>
      </c>
      <c r="G457" s="452">
        <f>(E457/I457-1)*100</f>
        <v>-44.1860465116279</v>
      </c>
      <c r="I457" s="461">
        <v>43</v>
      </c>
      <c r="K457" s="432"/>
      <c r="L457" s="432"/>
      <c r="M457" s="438"/>
    </row>
    <row r="458" s="431" customFormat="1" ht="19.5" customHeight="1" spans="1:13">
      <c r="A458" s="448">
        <v>23303</v>
      </c>
      <c r="B458" s="479" t="s">
        <v>588</v>
      </c>
      <c r="C458" s="480"/>
      <c r="D458" s="481">
        <v>24</v>
      </c>
      <c r="E458" s="480">
        <v>24</v>
      </c>
      <c r="F458" s="452">
        <f t="shared" si="9"/>
        <v>100</v>
      </c>
      <c r="G458" s="452"/>
      <c r="I458" s="461"/>
      <c r="L458" s="432"/>
      <c r="M458" s="462"/>
    </row>
    <row r="459" s="431" customFormat="1" ht="19.5" customHeight="1" spans="1:13">
      <c r="A459" s="482">
        <v>244</v>
      </c>
      <c r="B459" s="483" t="s">
        <v>589</v>
      </c>
      <c r="C459" s="484">
        <f>SUM(C4,C112,C135,C156,C170,C193,C257,C298,C312,C327,C377,C390,C396,C403,C406,C415,C423,C428,C450,C451,C454,C457)</f>
        <v>130190</v>
      </c>
      <c r="D459" s="485">
        <f>SUM(D4,D112,D135,D156,D170,D193,D257,D298,D312,D327,D377,D390,D396,D403,D406,D415,D423,D428,D450,D451,D454,D457)</f>
        <v>230076</v>
      </c>
      <c r="E459" s="484">
        <f>SUM(E4,E112,E135,E156,E170,E193,E257,E298,E312,E327,E377,E390,E396,E403,E406,E415,E423,E428,E450,E451,E454,E457)</f>
        <v>215173</v>
      </c>
      <c r="F459" s="452">
        <f t="shared" si="9"/>
        <v>93.5225751490812</v>
      </c>
      <c r="G459" s="452">
        <f>(E459/I459-1)*100</f>
        <v>-4.40494384418538</v>
      </c>
      <c r="I459" s="437">
        <v>225088</v>
      </c>
      <c r="J459" s="432"/>
      <c r="M459" s="462"/>
    </row>
    <row r="460" s="431" customFormat="1" ht="19.5" customHeight="1" spans="1:14">
      <c r="A460" s="433"/>
      <c r="B460" s="434"/>
      <c r="C460" s="435"/>
      <c r="D460" s="302"/>
      <c r="E460" s="435"/>
      <c r="F460" s="436"/>
      <c r="G460" s="436"/>
      <c r="H460" s="432"/>
      <c r="I460" s="437"/>
      <c r="J460" s="432"/>
      <c r="K460" s="432"/>
      <c r="L460" s="432"/>
      <c r="M460" s="438"/>
      <c r="N460" s="432"/>
    </row>
    <row r="461" ht="30" customHeight="1"/>
    <row r="463" spans="11:14">
      <c r="K463" s="431"/>
      <c r="L463" s="431"/>
      <c r="M463" s="462"/>
      <c r="N463" s="431"/>
    </row>
    <row r="465" spans="14:14">
      <c r="N465" s="431"/>
    </row>
    <row r="467" spans="14:14">
      <c r="N467" s="431"/>
    </row>
    <row r="469" spans="11:14">
      <c r="K469" s="431"/>
      <c r="L469" s="431"/>
      <c r="M469" s="462"/>
      <c r="N469" s="431"/>
    </row>
    <row r="471" spans="14:14">
      <c r="N471" s="431"/>
    </row>
    <row r="473" spans="14:14">
      <c r="N473" s="431"/>
    </row>
    <row r="474" spans="14:14">
      <c r="N474" s="431"/>
    </row>
    <row r="479" spans="11:13">
      <c r="K479" s="431"/>
      <c r="L479" s="431"/>
      <c r="M479" s="462"/>
    </row>
    <row r="481" spans="11:13">
      <c r="K481" s="431"/>
      <c r="L481" s="431"/>
      <c r="M481" s="462"/>
    </row>
    <row r="482" spans="11:13">
      <c r="K482" s="431"/>
      <c r="L482" s="431"/>
      <c r="M482" s="462"/>
    </row>
    <row r="486" spans="11:13">
      <c r="K486" s="431"/>
      <c r="L486" s="431"/>
      <c r="M486" s="462"/>
    </row>
    <row r="492" spans="11:14">
      <c r="K492" s="431"/>
      <c r="L492" s="431"/>
      <c r="M492" s="462"/>
      <c r="N492" s="431"/>
    </row>
    <row r="495" spans="11:13">
      <c r="K495" s="431"/>
      <c r="L495" s="431"/>
      <c r="M495" s="462"/>
    </row>
    <row r="498" spans="11:13">
      <c r="K498" s="431"/>
      <c r="L498" s="431"/>
      <c r="M498" s="462"/>
    </row>
    <row r="500" spans="11:13">
      <c r="K500" s="431"/>
      <c r="L500" s="431"/>
      <c r="M500" s="462"/>
    </row>
    <row r="502" spans="11:13">
      <c r="K502" s="431"/>
      <c r="L502" s="431"/>
      <c r="M502" s="462"/>
    </row>
    <row r="503" spans="11:13">
      <c r="K503" s="431"/>
      <c r="L503" s="431"/>
      <c r="M503" s="462"/>
    </row>
    <row r="504" spans="14:14">
      <c r="N504" s="431"/>
    </row>
    <row r="506" spans="11:13">
      <c r="K506" s="431"/>
      <c r="L506" s="431"/>
      <c r="M506" s="462"/>
    </row>
    <row r="507" spans="11:13">
      <c r="K507" s="431"/>
      <c r="L507" s="431"/>
      <c r="M507" s="462"/>
    </row>
    <row r="509" spans="11:13">
      <c r="K509" s="431"/>
      <c r="L509" s="431"/>
      <c r="M509" s="462"/>
    </row>
    <row r="512" spans="11:13">
      <c r="K512" s="431"/>
      <c r="L512" s="431"/>
      <c r="M512" s="462"/>
    </row>
    <row r="514" spans="11:14">
      <c r="K514" s="431"/>
      <c r="L514" s="431"/>
      <c r="M514" s="462"/>
      <c r="N514" s="431"/>
    </row>
    <row r="516" spans="11:13">
      <c r="K516" s="431"/>
      <c r="L516" s="431"/>
      <c r="M516" s="462"/>
    </row>
    <row r="517" spans="11:13">
      <c r="K517" s="431"/>
      <c r="L517" s="431"/>
      <c r="M517" s="462"/>
    </row>
    <row r="519" spans="14:14">
      <c r="N519" s="431"/>
    </row>
    <row r="524" spans="14:14">
      <c r="N524" s="431"/>
    </row>
    <row r="525" spans="11:13">
      <c r="K525" s="431"/>
      <c r="L525" s="431"/>
      <c r="M525" s="462"/>
    </row>
    <row r="527" spans="14:14">
      <c r="N527" s="431"/>
    </row>
    <row r="529" spans="11:14">
      <c r="K529" s="431"/>
      <c r="L529" s="431"/>
      <c r="M529" s="462"/>
      <c r="N529" s="431"/>
    </row>
    <row r="530" spans="14:14">
      <c r="N530" s="431"/>
    </row>
    <row r="534" spans="11:13">
      <c r="K534" s="431"/>
      <c r="L534" s="431"/>
      <c r="M534" s="462"/>
    </row>
    <row r="537" spans="11:13">
      <c r="K537" s="431"/>
      <c r="L537" s="431"/>
      <c r="M537" s="462"/>
    </row>
    <row r="538" spans="11:13">
      <c r="K538" s="431"/>
      <c r="L538" s="431"/>
      <c r="M538" s="462"/>
    </row>
    <row r="539" spans="14:14">
      <c r="N539" s="431"/>
    </row>
    <row r="541" spans="11:14">
      <c r="K541" s="431"/>
      <c r="L541" s="431"/>
      <c r="M541" s="462"/>
      <c r="N541" s="431"/>
    </row>
    <row r="543" spans="14:14">
      <c r="N543" s="431"/>
    </row>
    <row r="544" spans="14:14">
      <c r="N544" s="431"/>
    </row>
    <row r="545" spans="11:13">
      <c r="K545" s="431"/>
      <c r="L545" s="431"/>
      <c r="M545" s="462"/>
    </row>
    <row r="546" spans="11:13">
      <c r="K546" s="431"/>
      <c r="L546" s="431"/>
      <c r="M546" s="462"/>
    </row>
    <row r="549" spans="14:14">
      <c r="N549" s="431"/>
    </row>
    <row r="550" spans="14:14">
      <c r="N550" s="431"/>
    </row>
    <row r="555" spans="11:13">
      <c r="K555" s="431"/>
      <c r="L555" s="431"/>
      <c r="M555" s="462"/>
    </row>
    <row r="556" spans="14:14">
      <c r="N556" s="431"/>
    </row>
    <row r="557" spans="14:14">
      <c r="N557" s="431"/>
    </row>
    <row r="559" spans="14:14">
      <c r="N559" s="431"/>
    </row>
    <row r="560" spans="11:14">
      <c r="K560" s="431"/>
      <c r="L560" s="431"/>
      <c r="M560" s="462"/>
      <c r="N560" s="431"/>
    </row>
    <row r="566" spans="11:14">
      <c r="K566" s="431"/>
      <c r="L566" s="431"/>
      <c r="M566" s="462"/>
      <c r="N566" s="431"/>
    </row>
    <row r="568" spans="11:13">
      <c r="K568" s="431"/>
      <c r="L568" s="431"/>
      <c r="M568" s="462"/>
    </row>
    <row r="570" spans="14:14">
      <c r="N570" s="431"/>
    </row>
    <row r="571" spans="11:14">
      <c r="K571" s="431"/>
      <c r="L571" s="431"/>
      <c r="M571" s="462"/>
      <c r="N571" s="431"/>
    </row>
    <row r="577" spans="11:13">
      <c r="K577" s="431"/>
      <c r="L577" s="431"/>
      <c r="M577" s="462"/>
    </row>
    <row r="578" spans="14:14">
      <c r="N578" s="431"/>
    </row>
    <row r="580" spans="14:14">
      <c r="N580" s="431"/>
    </row>
    <row r="581" spans="14:14">
      <c r="N581" s="431"/>
    </row>
    <row r="583" spans="11:14">
      <c r="K583" s="431"/>
      <c r="L583" s="431"/>
      <c r="M583" s="462"/>
      <c r="N583" s="431"/>
    </row>
    <row r="586" spans="14:14">
      <c r="N586" s="431"/>
    </row>
    <row r="587" spans="14:14">
      <c r="N587" s="431"/>
    </row>
    <row r="590" spans="11:13">
      <c r="K590" s="431"/>
      <c r="L590" s="431"/>
      <c r="M590" s="462"/>
    </row>
    <row r="594" spans="14:14">
      <c r="N594" s="431"/>
    </row>
    <row r="596" spans="11:13">
      <c r="K596" s="431"/>
      <c r="L596" s="431"/>
      <c r="M596" s="462"/>
    </row>
    <row r="597" spans="14:14">
      <c r="N597" s="431"/>
    </row>
    <row r="599" spans="11:14">
      <c r="K599" s="431"/>
      <c r="L599" s="431"/>
      <c r="M599" s="462"/>
      <c r="N599" s="431"/>
    </row>
    <row r="602" spans="11:13">
      <c r="K602" s="431"/>
      <c r="L602" s="431"/>
      <c r="M602" s="462"/>
    </row>
    <row r="603" spans="14:14">
      <c r="N603" s="431"/>
    </row>
    <row r="604" spans="11:14">
      <c r="K604" s="431"/>
      <c r="L604" s="431"/>
      <c r="M604" s="462"/>
      <c r="N604" s="431"/>
    </row>
    <row r="606" spans="11:14">
      <c r="K606" s="431"/>
      <c r="L606" s="431"/>
      <c r="M606" s="462"/>
      <c r="N606" s="431"/>
    </row>
    <row r="609" spans="14:14">
      <c r="N609" s="431"/>
    </row>
    <row r="610" spans="14:14">
      <c r="N610" s="431"/>
    </row>
    <row r="611" spans="14:14">
      <c r="N611" s="431"/>
    </row>
    <row r="612" spans="14:14">
      <c r="N612" s="431"/>
    </row>
    <row r="614" spans="11:14">
      <c r="K614" s="431"/>
      <c r="L614" s="431"/>
      <c r="M614" s="462"/>
      <c r="N614" s="431"/>
    </row>
    <row r="615" spans="14:14">
      <c r="N615" s="431"/>
    </row>
    <row r="616" spans="11:13">
      <c r="K616" s="431"/>
      <c r="L616" s="431"/>
      <c r="M616" s="462"/>
    </row>
    <row r="617" spans="11:13">
      <c r="K617" s="431"/>
      <c r="L617" s="431"/>
      <c r="M617" s="462"/>
    </row>
    <row r="618" spans="14:14">
      <c r="N618" s="431"/>
    </row>
    <row r="619" spans="14:14">
      <c r="N619" s="431"/>
    </row>
    <row r="621" spans="11:13">
      <c r="K621" s="431"/>
      <c r="L621" s="431"/>
      <c r="M621" s="462"/>
    </row>
    <row r="624" spans="11:13">
      <c r="K624" s="431"/>
      <c r="L624" s="431"/>
      <c r="M624" s="462"/>
    </row>
    <row r="628" spans="11:13">
      <c r="K628" s="431"/>
      <c r="L628" s="431"/>
      <c r="M628" s="462"/>
    </row>
    <row r="637" spans="11:13">
      <c r="K637" s="431"/>
      <c r="L637" s="431"/>
      <c r="M637" s="462"/>
    </row>
    <row r="639" spans="11:13">
      <c r="K639" s="431"/>
      <c r="L639" s="431"/>
      <c r="M639" s="462"/>
    </row>
    <row r="643" spans="11:13">
      <c r="K643" s="431"/>
      <c r="L643" s="431"/>
      <c r="M643" s="462"/>
    </row>
    <row r="648" spans="11:13">
      <c r="K648" s="431"/>
      <c r="L648" s="431"/>
      <c r="M648" s="462"/>
    </row>
    <row r="650" spans="11:13">
      <c r="K650" s="431"/>
      <c r="L650" s="431"/>
      <c r="M650" s="462"/>
    </row>
    <row r="652" spans="11:13">
      <c r="K652" s="431"/>
      <c r="L652" s="431"/>
      <c r="M652" s="462"/>
    </row>
    <row r="658" spans="11:13">
      <c r="K658" s="431"/>
      <c r="L658" s="431"/>
      <c r="M658" s="462"/>
    </row>
    <row r="660" spans="11:13">
      <c r="K660" s="431"/>
      <c r="L660" s="431"/>
      <c r="M660" s="462"/>
    </row>
    <row r="662" spans="11:13">
      <c r="K662" s="431"/>
      <c r="L662" s="431"/>
      <c r="M662" s="462"/>
    </row>
    <row r="663" spans="11:13">
      <c r="K663" s="431"/>
      <c r="L663" s="431"/>
      <c r="M663" s="462"/>
    </row>
    <row r="667" spans="11:13">
      <c r="K667" s="431"/>
      <c r="L667" s="431"/>
      <c r="M667" s="462"/>
    </row>
    <row r="670" spans="11:13">
      <c r="K670" s="431"/>
      <c r="L670" s="431"/>
      <c r="M670" s="462"/>
    </row>
    <row r="673" spans="11:13">
      <c r="K673" s="431"/>
      <c r="L673" s="431"/>
      <c r="M673" s="462"/>
    </row>
    <row r="677" spans="11:13">
      <c r="K677" s="431"/>
      <c r="L677" s="431"/>
      <c r="M677" s="462"/>
    </row>
    <row r="679" spans="11:13">
      <c r="K679" s="431"/>
      <c r="L679" s="431"/>
      <c r="M679" s="462"/>
    </row>
    <row r="680" spans="11:13">
      <c r="K680" s="431"/>
      <c r="L680" s="431"/>
      <c r="M680" s="462"/>
    </row>
    <row r="684" spans="11:13">
      <c r="K684" s="431"/>
      <c r="L684" s="431"/>
      <c r="M684" s="462"/>
    </row>
    <row r="686" spans="11:13">
      <c r="K686" s="431"/>
      <c r="L686" s="431"/>
      <c r="M686" s="462"/>
    </row>
    <row r="688" spans="11:13">
      <c r="K688" s="431"/>
      <c r="L688" s="431"/>
      <c r="M688" s="462"/>
    </row>
    <row r="690" spans="11:13">
      <c r="K690" s="431"/>
      <c r="L690" s="431"/>
      <c r="M690" s="462"/>
    </row>
    <row r="692" spans="11:13">
      <c r="K692" s="431"/>
      <c r="L692" s="431"/>
      <c r="M692" s="462"/>
    </row>
    <row r="694" spans="11:13">
      <c r="K694" s="431"/>
      <c r="L694" s="431"/>
      <c r="M694" s="462"/>
    </row>
    <row r="695" spans="11:13">
      <c r="K695" s="431"/>
      <c r="L695" s="431"/>
      <c r="M695" s="462"/>
    </row>
    <row r="713" spans="11:13">
      <c r="K713" s="431"/>
      <c r="L713" s="431"/>
      <c r="M713" s="462"/>
    </row>
    <row r="725" spans="11:13">
      <c r="K725" s="431"/>
      <c r="L725" s="431"/>
      <c r="M725" s="462"/>
    </row>
    <row r="735" spans="11:13">
      <c r="K735" s="431"/>
      <c r="L735" s="431"/>
      <c r="M735" s="462"/>
    </row>
    <row r="740" spans="11:13">
      <c r="K740" s="431"/>
      <c r="L740" s="431"/>
      <c r="M740" s="462"/>
    </row>
    <row r="745" spans="11:13">
      <c r="K745" s="431"/>
      <c r="L745" s="431"/>
      <c r="M745" s="462"/>
    </row>
    <row r="748" spans="11:13">
      <c r="K748" s="431"/>
      <c r="L748" s="431"/>
      <c r="M748" s="462"/>
    </row>
    <row r="750" spans="11:13">
      <c r="K750" s="431"/>
      <c r="L750" s="431"/>
      <c r="M750" s="462"/>
    </row>
    <row r="751" spans="11:13">
      <c r="K751" s="431"/>
      <c r="L751" s="431"/>
      <c r="M751" s="462"/>
    </row>
    <row r="760" spans="11:13">
      <c r="K760" s="431"/>
      <c r="L760" s="431"/>
      <c r="M760" s="462"/>
    </row>
    <row r="762" spans="11:13">
      <c r="K762" s="431"/>
      <c r="L762" s="431"/>
      <c r="M762" s="462"/>
    </row>
    <row r="764" spans="11:13">
      <c r="K764" s="431"/>
      <c r="L764" s="431"/>
      <c r="M764" s="462"/>
    </row>
    <row r="765" spans="11:13">
      <c r="K765" s="431"/>
      <c r="L765" s="431"/>
      <c r="M765" s="462"/>
    </row>
    <row r="770" spans="11:13">
      <c r="K770" s="431"/>
      <c r="L770" s="431"/>
      <c r="M770" s="462"/>
    </row>
    <row r="771" spans="11:13">
      <c r="K771" s="431"/>
      <c r="L771" s="431"/>
      <c r="M771" s="462"/>
    </row>
    <row r="777" spans="11:13">
      <c r="K777" s="431"/>
      <c r="L777" s="431"/>
      <c r="M777" s="462"/>
    </row>
    <row r="778" spans="11:13">
      <c r="K778" s="431"/>
      <c r="L778" s="431"/>
      <c r="M778" s="462"/>
    </row>
    <row r="780" spans="11:13">
      <c r="K780" s="431"/>
      <c r="L780" s="431"/>
      <c r="M780" s="462"/>
    </row>
    <row r="781" spans="11:13">
      <c r="K781" s="431"/>
      <c r="L781" s="431"/>
      <c r="M781" s="462"/>
    </row>
    <row r="787" spans="11:13">
      <c r="K787" s="431"/>
      <c r="L787" s="431"/>
      <c r="M787" s="462"/>
    </row>
    <row r="791" spans="11:13">
      <c r="K791" s="431"/>
      <c r="L791" s="431"/>
      <c r="M791" s="462"/>
    </row>
    <row r="792" spans="11:13">
      <c r="K792" s="431"/>
      <c r="L792" s="431"/>
      <c r="M792" s="462"/>
    </row>
    <row r="799" spans="11:13">
      <c r="K799" s="431"/>
      <c r="L799" s="431"/>
      <c r="M799" s="462"/>
    </row>
    <row r="801" spans="11:13">
      <c r="K801" s="431"/>
      <c r="L801" s="431"/>
      <c r="M801" s="462"/>
    </row>
    <row r="802" spans="11:13">
      <c r="K802" s="431"/>
      <c r="L802" s="431"/>
      <c r="M802" s="462"/>
    </row>
    <row r="804" spans="11:13">
      <c r="K804" s="431"/>
      <c r="L804" s="431"/>
      <c r="M804" s="462"/>
    </row>
    <row r="807" spans="11:13">
      <c r="K807" s="431"/>
      <c r="L807" s="431"/>
      <c r="M807" s="462"/>
    </row>
    <row r="808" spans="11:13">
      <c r="K808" s="431"/>
      <c r="L808" s="431"/>
      <c r="M808" s="462"/>
    </row>
    <row r="815" spans="11:13">
      <c r="K815" s="431"/>
      <c r="L815" s="431"/>
      <c r="M815" s="462"/>
    </row>
    <row r="818" spans="11:13">
      <c r="K818" s="431"/>
      <c r="L818" s="431"/>
      <c r="M818" s="462"/>
    </row>
    <row r="820" spans="11:13">
      <c r="K820" s="431"/>
      <c r="L820" s="431"/>
      <c r="M820" s="462"/>
    </row>
    <row r="824" spans="11:13">
      <c r="K824" s="431"/>
      <c r="L824" s="431"/>
      <c r="M824" s="462"/>
    </row>
    <row r="825" spans="11:13">
      <c r="K825" s="431"/>
      <c r="L825" s="431"/>
      <c r="M825" s="462"/>
    </row>
    <row r="827" spans="11:13">
      <c r="K827" s="431"/>
      <c r="L827" s="431"/>
      <c r="M827" s="462"/>
    </row>
    <row r="830" spans="11:13">
      <c r="K830" s="431"/>
      <c r="L830" s="431"/>
      <c r="M830" s="462"/>
    </row>
    <row r="831" spans="11:13">
      <c r="K831" s="431"/>
      <c r="L831" s="431"/>
      <c r="M831" s="462"/>
    </row>
    <row r="832" spans="11:13">
      <c r="K832" s="431"/>
      <c r="L832" s="431"/>
      <c r="M832" s="462"/>
    </row>
    <row r="833" spans="11:13">
      <c r="K833" s="431"/>
      <c r="L833" s="431"/>
      <c r="M833" s="462"/>
    </row>
    <row r="835" spans="11:13">
      <c r="K835" s="431"/>
      <c r="L835" s="431"/>
      <c r="M835" s="462"/>
    </row>
    <row r="836" spans="11:13">
      <c r="K836" s="431"/>
      <c r="L836" s="431"/>
      <c r="M836" s="462"/>
    </row>
    <row r="839" spans="11:13">
      <c r="K839" s="431"/>
      <c r="L839" s="431"/>
      <c r="M839" s="462"/>
    </row>
    <row r="840" spans="11:13">
      <c r="K840" s="431"/>
      <c r="L840" s="431"/>
      <c r="M840" s="462"/>
    </row>
  </sheetData>
  <mergeCells count="1">
    <mergeCell ref="B1:G1"/>
  </mergeCells>
  <printOptions horizontalCentered="1"/>
  <pageMargins left="0.708661417322835" right="0.708661417322835" top="0.78740157480315" bottom="0.78740157480315" header="0.31496062992126" footer="0.31496062992126"/>
  <pageSetup paperSize="9" scale="9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0"/>
  <sheetViews>
    <sheetView showGridLines="0" showZeros="0" zoomScale="96" zoomScaleNormal="96" workbookViewId="0">
      <selection activeCell="A1" sqref="$A1:$XFD1"/>
    </sheetView>
  </sheetViews>
  <sheetFormatPr defaultColWidth="9.10833333333333" defaultRowHeight="15.75" outlineLevelCol="3"/>
  <cols>
    <col min="1" max="1" width="33.1083333333333" style="282" customWidth="1"/>
    <col min="2" max="2" width="12.8833333333333" style="283" customWidth="1"/>
    <col min="3" max="3" width="33.1083333333333" style="282" customWidth="1"/>
    <col min="4" max="4" width="12.8833333333333" style="283" customWidth="1"/>
    <col min="5" max="16384" width="9.10833333333333" style="282"/>
  </cols>
  <sheetData>
    <row r="1" ht="33.9" customHeight="1" spans="1:4">
      <c r="A1" s="284" t="s">
        <v>590</v>
      </c>
      <c r="B1" s="284"/>
      <c r="C1" s="284"/>
      <c r="D1" s="284"/>
    </row>
    <row r="2" ht="21" customHeight="1" spans="1:4">
      <c r="A2" s="285" t="s">
        <v>591</v>
      </c>
      <c r="B2" s="285"/>
      <c r="C2" s="285"/>
      <c r="D2" s="285"/>
    </row>
    <row r="3" ht="36.75" customHeight="1" spans="1:4">
      <c r="A3" s="286" t="s">
        <v>592</v>
      </c>
      <c r="B3" s="287" t="s">
        <v>593</v>
      </c>
      <c r="C3" s="286" t="s">
        <v>592</v>
      </c>
      <c r="D3" s="287" t="s">
        <v>593</v>
      </c>
    </row>
    <row r="4" ht="36.75" customHeight="1" spans="1:4">
      <c r="A4" s="288" t="s">
        <v>594</v>
      </c>
      <c r="B4" s="289">
        <f>一般预算收入决算表!D28</f>
        <v>146014</v>
      </c>
      <c r="C4" s="290" t="s">
        <v>595</v>
      </c>
      <c r="D4" s="289">
        <f>一般预算支出决算表!E459</f>
        <v>215173</v>
      </c>
    </row>
    <row r="5" ht="36.75" customHeight="1" spans="1:4">
      <c r="A5" s="288" t="s">
        <v>596</v>
      </c>
      <c r="B5" s="289">
        <v>72610</v>
      </c>
      <c r="C5" s="290" t="s">
        <v>597</v>
      </c>
      <c r="D5" s="289">
        <v>10720</v>
      </c>
    </row>
    <row r="6" ht="36.75" customHeight="1" spans="1:4">
      <c r="A6" s="419" t="s">
        <v>598</v>
      </c>
      <c r="B6" s="297">
        <v>9083</v>
      </c>
      <c r="C6" s="290" t="s">
        <v>599</v>
      </c>
      <c r="D6" s="289">
        <v>28389</v>
      </c>
    </row>
    <row r="7" ht="36.75" customHeight="1" spans="1:4">
      <c r="A7" s="419" t="s">
        <v>600</v>
      </c>
      <c r="B7" s="297">
        <v>48634</v>
      </c>
      <c r="C7" s="290" t="s">
        <v>601</v>
      </c>
      <c r="D7" s="289">
        <v>1934</v>
      </c>
    </row>
    <row r="8" ht="36.75" customHeight="1" spans="1:4">
      <c r="A8" s="419" t="s">
        <v>602</v>
      </c>
      <c r="B8" s="297">
        <v>14893</v>
      </c>
      <c r="C8" s="420"/>
      <c r="D8" s="297"/>
    </row>
    <row r="9" ht="36.75" customHeight="1" spans="1:4">
      <c r="A9" s="288" t="s">
        <v>603</v>
      </c>
      <c r="B9" s="289">
        <v>29539</v>
      </c>
      <c r="C9" s="420"/>
      <c r="D9" s="297"/>
    </row>
    <row r="10" ht="36.75" customHeight="1" spans="1:4">
      <c r="A10" s="288" t="s">
        <v>604</v>
      </c>
      <c r="B10" s="289">
        <v>3683</v>
      </c>
      <c r="C10" s="420"/>
      <c r="D10" s="421"/>
    </row>
    <row r="11" ht="36.75" customHeight="1" spans="1:4">
      <c r="A11" s="288" t="s">
        <v>605</v>
      </c>
      <c r="B11" s="289">
        <v>15541</v>
      </c>
      <c r="C11" s="420"/>
      <c r="D11" s="421"/>
    </row>
    <row r="12" ht="36.75" customHeight="1" spans="1:4">
      <c r="A12" s="422" t="s">
        <v>606</v>
      </c>
      <c r="B12" s="297">
        <v>0</v>
      </c>
      <c r="C12" s="423"/>
      <c r="D12" s="421"/>
    </row>
    <row r="13" ht="36.75" customHeight="1" spans="1:4">
      <c r="A13" s="422" t="s">
        <v>607</v>
      </c>
      <c r="B13" s="297">
        <v>1000</v>
      </c>
      <c r="C13" s="423"/>
      <c r="D13" s="421"/>
    </row>
    <row r="14" ht="36.75" customHeight="1" spans="1:4">
      <c r="A14" s="422" t="s">
        <v>608</v>
      </c>
      <c r="B14" s="297">
        <v>14541</v>
      </c>
      <c r="C14" s="423"/>
      <c r="D14" s="421"/>
    </row>
    <row r="15" ht="36.75" customHeight="1" spans="1:4">
      <c r="A15" s="288" t="s">
        <v>609</v>
      </c>
      <c r="B15" s="289">
        <v>3732</v>
      </c>
      <c r="C15" s="423"/>
      <c r="D15" s="297"/>
    </row>
    <row r="16" ht="36.75" customHeight="1" spans="1:4">
      <c r="A16" s="424" t="s">
        <v>610</v>
      </c>
      <c r="B16" s="289">
        <f>B4+B5+B9+B10+B11+B15</f>
        <v>271119</v>
      </c>
      <c r="C16" s="425" t="s">
        <v>611</v>
      </c>
      <c r="D16" s="426">
        <f>SUM(D4:D11)</f>
        <v>256216</v>
      </c>
    </row>
    <row r="17" ht="36.75" hidden="1" customHeight="1" spans="1:4">
      <c r="A17" s="424"/>
      <c r="B17" s="297"/>
      <c r="C17" s="425"/>
      <c r="D17" s="421"/>
    </row>
    <row r="18" ht="36.75" customHeight="1" spans="1:4">
      <c r="A18" s="424"/>
      <c r="B18" s="297"/>
      <c r="C18" s="427" t="s">
        <v>612</v>
      </c>
      <c r="D18" s="289">
        <f>B16-D16</f>
        <v>14903</v>
      </c>
    </row>
    <row r="19" ht="36.75" customHeight="1" spans="1:4">
      <c r="A19" s="428"/>
      <c r="B19" s="429"/>
      <c r="C19" s="430" t="s">
        <v>613</v>
      </c>
      <c r="D19" s="421">
        <v>14903</v>
      </c>
    </row>
    <row r="20" ht="36.75" customHeight="1" spans="1:4">
      <c r="A20" s="428"/>
      <c r="B20" s="429"/>
      <c r="C20" s="430" t="s">
        <v>614</v>
      </c>
      <c r="D20" s="429"/>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B1" sqref="$A1:$XFD1"/>
    </sheetView>
  </sheetViews>
  <sheetFormatPr defaultColWidth="9" defaultRowHeight="15" outlineLevelCol="2"/>
  <cols>
    <col min="1" max="1" width="7.66666666666667" style="396" hidden="1" customWidth="1"/>
    <col min="2" max="2" width="50.4416666666667" style="397" customWidth="1"/>
    <col min="3" max="3" width="43.5583333333333" style="398" customWidth="1"/>
    <col min="4" max="4" width="3.775" style="397" customWidth="1"/>
    <col min="5" max="16384" width="9" style="397"/>
  </cols>
  <sheetData>
    <row r="1" ht="22.5" spans="1:3">
      <c r="A1" s="399"/>
      <c r="B1" s="400" t="s">
        <v>615</v>
      </c>
      <c r="C1" s="401"/>
    </row>
    <row r="2" ht="20.25" customHeight="1" spans="1:3">
      <c r="A2" s="399"/>
      <c r="B2" s="402"/>
      <c r="C2" s="403" t="s">
        <v>591</v>
      </c>
    </row>
    <row r="3" s="395" customFormat="1" ht="28.95" customHeight="1" spans="1:3">
      <c r="A3" s="404" t="s">
        <v>616</v>
      </c>
      <c r="B3" s="405" t="s">
        <v>617</v>
      </c>
      <c r="C3" s="406" t="s">
        <v>593</v>
      </c>
    </row>
    <row r="4" ht="15.75" customHeight="1" spans="1:3">
      <c r="A4" s="407">
        <v>501</v>
      </c>
      <c r="B4" s="408" t="s">
        <v>618</v>
      </c>
      <c r="C4" s="409">
        <f>SUM(C5:C8)</f>
        <v>22263</v>
      </c>
    </row>
    <row r="5" ht="15.75" customHeight="1" spans="1:3">
      <c r="A5" s="407">
        <v>50101</v>
      </c>
      <c r="B5" s="410" t="s">
        <v>619</v>
      </c>
      <c r="C5" s="411">
        <v>16614</v>
      </c>
    </row>
    <row r="6" ht="15.75" customHeight="1" spans="1:3">
      <c r="A6" s="412">
        <v>50102</v>
      </c>
      <c r="B6" s="410" t="s">
        <v>620</v>
      </c>
      <c r="C6" s="411">
        <v>3366</v>
      </c>
    </row>
    <row r="7" ht="15.75" customHeight="1" spans="1:3">
      <c r="A7" s="412">
        <v>50103</v>
      </c>
      <c r="B7" s="410" t="s">
        <v>621</v>
      </c>
      <c r="C7" s="411">
        <v>2180</v>
      </c>
    </row>
    <row r="8" ht="15.75" customHeight="1" spans="1:3">
      <c r="A8" s="412">
        <v>50199</v>
      </c>
      <c r="B8" s="410" t="s">
        <v>622</v>
      </c>
      <c r="C8" s="411">
        <v>103</v>
      </c>
    </row>
    <row r="9" ht="15.75" customHeight="1" spans="1:3">
      <c r="A9" s="412">
        <v>502</v>
      </c>
      <c r="B9" s="413" t="s">
        <v>623</v>
      </c>
      <c r="C9" s="409">
        <f>SUM(C10:C19)</f>
        <v>29389</v>
      </c>
    </row>
    <row r="10" ht="15.75" customHeight="1" spans="1:3">
      <c r="A10" s="412">
        <v>50201</v>
      </c>
      <c r="B10" s="410" t="s">
        <v>624</v>
      </c>
      <c r="C10" s="411">
        <v>5129</v>
      </c>
    </row>
    <row r="11" ht="15.75" customHeight="1" spans="1:3">
      <c r="A11" s="412">
        <v>50202</v>
      </c>
      <c r="B11" s="414" t="s">
        <v>625</v>
      </c>
      <c r="C11" s="411">
        <v>264</v>
      </c>
    </row>
    <row r="12" ht="15.75" customHeight="1" spans="1:3">
      <c r="A12" s="412">
        <v>50203</v>
      </c>
      <c r="B12" s="410" t="s">
        <v>626</v>
      </c>
      <c r="C12" s="411">
        <v>80</v>
      </c>
    </row>
    <row r="13" ht="15.75" customHeight="1" spans="1:3">
      <c r="A13" s="412">
        <v>50204</v>
      </c>
      <c r="B13" s="410" t="s">
        <v>627</v>
      </c>
      <c r="C13" s="411">
        <v>184</v>
      </c>
    </row>
    <row r="14" ht="15.75" customHeight="1" spans="1:3">
      <c r="A14" s="407">
        <v>50205</v>
      </c>
      <c r="B14" s="410" t="s">
        <v>628</v>
      </c>
      <c r="C14" s="411">
        <v>9837</v>
      </c>
    </row>
    <row r="15" ht="15.75" customHeight="1" spans="1:3">
      <c r="A15" s="412">
        <v>50206</v>
      </c>
      <c r="B15" s="410" t="s">
        <v>629</v>
      </c>
      <c r="C15" s="411">
        <v>84</v>
      </c>
    </row>
    <row r="16" ht="15.75" customHeight="1" spans="1:3">
      <c r="A16" s="412">
        <v>50207</v>
      </c>
      <c r="B16" s="410" t="s">
        <v>630</v>
      </c>
      <c r="C16" s="411"/>
    </row>
    <row r="17" ht="15.75" customHeight="1" spans="1:3">
      <c r="A17" s="412">
        <v>50208</v>
      </c>
      <c r="B17" s="410" t="s">
        <v>631</v>
      </c>
      <c r="C17" s="411">
        <v>451</v>
      </c>
    </row>
    <row r="18" ht="15.75" customHeight="1" spans="1:3">
      <c r="A18" s="412">
        <v>50209</v>
      </c>
      <c r="B18" s="410" t="s">
        <v>632</v>
      </c>
      <c r="C18" s="411">
        <v>405</v>
      </c>
    </row>
    <row r="19" ht="15.75" customHeight="1" spans="1:3">
      <c r="A19" s="412">
        <v>50299</v>
      </c>
      <c r="B19" s="410" t="s">
        <v>633</v>
      </c>
      <c r="C19" s="411">
        <v>12955</v>
      </c>
    </row>
    <row r="20" ht="15.75" customHeight="1" spans="1:3">
      <c r="A20" s="412">
        <v>503</v>
      </c>
      <c r="B20" s="413" t="s">
        <v>634</v>
      </c>
      <c r="C20" s="409">
        <f>SUM(C21:C27)</f>
        <v>43068</v>
      </c>
    </row>
    <row r="21" ht="15.75" customHeight="1" spans="1:3">
      <c r="A21" s="412">
        <v>50301</v>
      </c>
      <c r="B21" s="410" t="s">
        <v>635</v>
      </c>
      <c r="C21" s="411">
        <v>111</v>
      </c>
    </row>
    <row r="22" ht="15.75" customHeight="1" spans="1:3">
      <c r="A22" s="407">
        <v>50302</v>
      </c>
      <c r="B22" s="410" t="s">
        <v>636</v>
      </c>
      <c r="C22" s="411">
        <v>16695</v>
      </c>
    </row>
    <row r="23" ht="15.75" customHeight="1" spans="1:3">
      <c r="A23" s="412">
        <v>50303</v>
      </c>
      <c r="B23" s="410" t="s">
        <v>637</v>
      </c>
      <c r="C23" s="411">
        <v>49</v>
      </c>
    </row>
    <row r="24" ht="15.75" customHeight="1" spans="1:3">
      <c r="A24" s="412">
        <v>50305</v>
      </c>
      <c r="B24" s="410" t="s">
        <v>638</v>
      </c>
      <c r="C24" s="411"/>
    </row>
    <row r="25" ht="15.75" customHeight="1" spans="1:3">
      <c r="A25" s="412">
        <v>50306</v>
      </c>
      <c r="B25" s="410" t="s">
        <v>639</v>
      </c>
      <c r="C25" s="411">
        <v>343</v>
      </c>
    </row>
    <row r="26" ht="15.75" customHeight="1" spans="1:3">
      <c r="A26" s="412">
        <v>50307</v>
      </c>
      <c r="B26" s="410" t="s">
        <v>640</v>
      </c>
      <c r="C26" s="411"/>
    </row>
    <row r="27" ht="15.75" customHeight="1" spans="1:3">
      <c r="A27" s="412">
        <v>50399</v>
      </c>
      <c r="B27" s="410" t="s">
        <v>641</v>
      </c>
      <c r="C27" s="411">
        <v>25870</v>
      </c>
    </row>
    <row r="28" ht="15.75" customHeight="1" spans="1:3">
      <c r="A28" s="412">
        <v>504</v>
      </c>
      <c r="B28" s="413" t="s">
        <v>642</v>
      </c>
      <c r="C28" s="409">
        <f>SUM(C29:C34)</f>
        <v>1502</v>
      </c>
    </row>
    <row r="29" ht="15.75" customHeight="1" spans="1:3">
      <c r="A29" s="412">
        <v>50401</v>
      </c>
      <c r="B29" s="410" t="s">
        <v>635</v>
      </c>
      <c r="C29" s="411"/>
    </row>
    <row r="30" ht="15.75" customHeight="1" spans="1:3">
      <c r="A30" s="412">
        <v>50402</v>
      </c>
      <c r="B30" s="410" t="s">
        <v>636</v>
      </c>
      <c r="C30" s="411"/>
    </row>
    <row r="31" ht="15.75" customHeight="1" spans="1:3">
      <c r="A31" s="412">
        <v>50403</v>
      </c>
      <c r="B31" s="410" t="s">
        <v>637</v>
      </c>
      <c r="C31" s="411"/>
    </row>
    <row r="32" ht="15.75" customHeight="1" spans="1:3">
      <c r="A32" s="407">
        <v>50404</v>
      </c>
      <c r="B32" s="410" t="s">
        <v>639</v>
      </c>
      <c r="C32" s="411"/>
    </row>
    <row r="33" ht="15.75" customHeight="1" spans="1:3">
      <c r="A33" s="412">
        <v>50405</v>
      </c>
      <c r="B33" s="410" t="s">
        <v>640</v>
      </c>
      <c r="C33" s="411"/>
    </row>
    <row r="34" ht="15.75" customHeight="1" spans="1:3">
      <c r="A34" s="412">
        <v>50499</v>
      </c>
      <c r="B34" s="410" t="s">
        <v>641</v>
      </c>
      <c r="C34" s="411">
        <v>1502</v>
      </c>
    </row>
    <row r="35" ht="15.75" customHeight="1" spans="1:3">
      <c r="A35" s="412">
        <v>505</v>
      </c>
      <c r="B35" s="413" t="s">
        <v>643</v>
      </c>
      <c r="C35" s="409">
        <f>SUM(C36:C38)</f>
        <v>66635</v>
      </c>
    </row>
    <row r="36" ht="15.75" customHeight="1" spans="1:3">
      <c r="A36" s="412">
        <v>50501</v>
      </c>
      <c r="B36" s="410" t="s">
        <v>644</v>
      </c>
      <c r="C36" s="411">
        <v>39773</v>
      </c>
    </row>
    <row r="37" ht="15.75" customHeight="1" spans="1:3">
      <c r="A37" s="412">
        <v>50502</v>
      </c>
      <c r="B37" s="410" t="s">
        <v>645</v>
      </c>
      <c r="C37" s="411">
        <v>26862</v>
      </c>
    </row>
    <row r="38" ht="15.75" customHeight="1" spans="1:3">
      <c r="A38" s="407">
        <v>50599</v>
      </c>
      <c r="B38" s="410" t="s">
        <v>646</v>
      </c>
      <c r="C38" s="411"/>
    </row>
    <row r="39" ht="15.75" customHeight="1" spans="1:3">
      <c r="A39" s="412">
        <v>506</v>
      </c>
      <c r="B39" s="413" t="s">
        <v>647</v>
      </c>
      <c r="C39" s="409">
        <f>SUM(C40:C41)</f>
        <v>3360</v>
      </c>
    </row>
    <row r="40" ht="15.75" customHeight="1" spans="1:3">
      <c r="A40" s="412">
        <v>50601</v>
      </c>
      <c r="B40" s="410" t="s">
        <v>648</v>
      </c>
      <c r="C40" s="411">
        <v>3360</v>
      </c>
    </row>
    <row r="41" ht="15.75" customHeight="1" spans="1:3">
      <c r="A41" s="412">
        <v>50602</v>
      </c>
      <c r="B41" s="410" t="s">
        <v>649</v>
      </c>
      <c r="C41" s="411"/>
    </row>
    <row r="42" ht="15.75" customHeight="1" spans="1:3">
      <c r="A42" s="412">
        <v>507</v>
      </c>
      <c r="B42" s="413" t="s">
        <v>650</v>
      </c>
      <c r="C42" s="409">
        <f>SUM(C43:C45)</f>
        <v>2555</v>
      </c>
    </row>
    <row r="43" ht="15.75" customHeight="1" spans="1:3">
      <c r="A43" s="412">
        <v>50701</v>
      </c>
      <c r="B43" s="410" t="s">
        <v>651</v>
      </c>
      <c r="C43" s="411">
        <v>493</v>
      </c>
    </row>
    <row r="44" ht="15.75" customHeight="1" spans="1:3">
      <c r="A44" s="412">
        <v>50702</v>
      </c>
      <c r="B44" s="414" t="s">
        <v>652</v>
      </c>
      <c r="C44" s="411">
        <v>2</v>
      </c>
    </row>
    <row r="45" ht="15.75" customHeight="1" spans="1:3">
      <c r="A45" s="407">
        <v>50799</v>
      </c>
      <c r="B45" s="410" t="s">
        <v>653</v>
      </c>
      <c r="C45" s="411">
        <v>2060</v>
      </c>
    </row>
    <row r="46" ht="15.75" customHeight="1" spans="1:3">
      <c r="A46" s="412">
        <v>508</v>
      </c>
      <c r="B46" s="413" t="s">
        <v>654</v>
      </c>
      <c r="C46" s="409">
        <v>23560</v>
      </c>
    </row>
    <row r="47" ht="15.75" customHeight="1" spans="1:3">
      <c r="A47" s="412">
        <v>50801</v>
      </c>
      <c r="B47" s="410" t="s">
        <v>655</v>
      </c>
      <c r="C47" s="411">
        <v>23560</v>
      </c>
    </row>
    <row r="48" ht="15.75" customHeight="1" spans="1:3">
      <c r="A48" s="412">
        <v>50802</v>
      </c>
      <c r="B48" s="410" t="s">
        <v>656</v>
      </c>
      <c r="C48" s="411"/>
    </row>
    <row r="49" ht="15.75" customHeight="1" spans="1:3">
      <c r="A49" s="412">
        <v>509</v>
      </c>
      <c r="B49" s="413" t="s">
        <v>657</v>
      </c>
      <c r="C49" s="409">
        <f>SUM(C50:C54)</f>
        <v>17276</v>
      </c>
    </row>
    <row r="50" ht="15.75" customHeight="1" spans="1:3">
      <c r="A50" s="412">
        <v>50901</v>
      </c>
      <c r="B50" s="410" t="s">
        <v>658</v>
      </c>
      <c r="C50" s="411">
        <v>9400</v>
      </c>
    </row>
    <row r="51" ht="15.75" customHeight="1" spans="1:3">
      <c r="A51" s="412">
        <v>50902</v>
      </c>
      <c r="B51" s="410" t="s">
        <v>659</v>
      </c>
      <c r="C51" s="411">
        <v>276</v>
      </c>
    </row>
    <row r="52" ht="15.75" customHeight="1" spans="1:3">
      <c r="A52" s="412">
        <v>50903</v>
      </c>
      <c r="B52" s="410" t="s">
        <v>660</v>
      </c>
      <c r="C52" s="411">
        <v>1859</v>
      </c>
    </row>
    <row r="53" ht="15.75" customHeight="1" spans="1:3">
      <c r="A53" s="407">
        <v>50905</v>
      </c>
      <c r="B53" s="410" t="s">
        <v>661</v>
      </c>
      <c r="C53" s="411">
        <v>1736</v>
      </c>
    </row>
    <row r="54" ht="15.75" customHeight="1" spans="1:3">
      <c r="A54" s="412">
        <v>50999</v>
      </c>
      <c r="B54" s="410" t="s">
        <v>662</v>
      </c>
      <c r="C54" s="411">
        <v>4005</v>
      </c>
    </row>
    <row r="55" ht="15.75" customHeight="1" spans="1:3">
      <c r="A55" s="407">
        <v>510</v>
      </c>
      <c r="B55" s="413" t="s">
        <v>663</v>
      </c>
      <c r="C55" s="415"/>
    </row>
    <row r="56" ht="15.75" customHeight="1" spans="1:3">
      <c r="A56" s="412">
        <v>51002</v>
      </c>
      <c r="B56" s="410" t="s">
        <v>664</v>
      </c>
      <c r="C56" s="411"/>
    </row>
    <row r="57" ht="15.75" customHeight="1" spans="1:3">
      <c r="A57" s="412">
        <v>51003</v>
      </c>
      <c r="B57" s="410" t="s">
        <v>665</v>
      </c>
      <c r="C57" s="411"/>
    </row>
    <row r="58" ht="15.75" customHeight="1" spans="1:3">
      <c r="A58" s="412">
        <v>511</v>
      </c>
      <c r="B58" s="413" t="s">
        <v>666</v>
      </c>
      <c r="C58" s="409">
        <f>SUM(C59:C62)</f>
        <v>5453</v>
      </c>
    </row>
    <row r="59" ht="15.75" customHeight="1" spans="1:3">
      <c r="A59" s="412">
        <v>51101</v>
      </c>
      <c r="B59" s="410" t="s">
        <v>667</v>
      </c>
      <c r="C59" s="411">
        <v>5429</v>
      </c>
    </row>
    <row r="60" ht="15.75" customHeight="1" spans="1:3">
      <c r="A60" s="407">
        <v>51102</v>
      </c>
      <c r="B60" s="410" t="s">
        <v>668</v>
      </c>
      <c r="C60" s="411"/>
    </row>
    <row r="61" ht="15.75" customHeight="1" spans="1:3">
      <c r="A61" s="412">
        <v>51103</v>
      </c>
      <c r="B61" s="410" t="s">
        <v>669</v>
      </c>
      <c r="C61" s="411">
        <v>24</v>
      </c>
    </row>
    <row r="62" ht="15.75" customHeight="1" spans="1:3">
      <c r="A62" s="407">
        <v>51104</v>
      </c>
      <c r="B62" s="410" t="s">
        <v>670</v>
      </c>
      <c r="C62" s="411"/>
    </row>
    <row r="63" ht="15.75" customHeight="1" spans="1:3">
      <c r="A63" s="412">
        <v>599</v>
      </c>
      <c r="B63" s="413" t="s">
        <v>671</v>
      </c>
      <c r="C63" s="409">
        <f>SUM(C64:C67)</f>
        <v>112</v>
      </c>
    </row>
    <row r="64" ht="15.75" customHeight="1" spans="1:3">
      <c r="A64" s="412">
        <v>59906</v>
      </c>
      <c r="B64" s="410" t="s">
        <v>672</v>
      </c>
      <c r="C64" s="411"/>
    </row>
    <row r="65" ht="15.75" customHeight="1" spans="1:3">
      <c r="A65" s="412">
        <v>59907</v>
      </c>
      <c r="B65" s="410" t="s">
        <v>673</v>
      </c>
      <c r="C65" s="411"/>
    </row>
    <row r="66" ht="15.75" customHeight="1" spans="1:3">
      <c r="A66" s="412">
        <v>59908</v>
      </c>
      <c r="B66" s="410" t="s">
        <v>674</v>
      </c>
      <c r="C66" s="411"/>
    </row>
    <row r="67" ht="15.75" customHeight="1" spans="1:3">
      <c r="A67" s="407">
        <v>59999</v>
      </c>
      <c r="B67" s="410" t="s">
        <v>675</v>
      </c>
      <c r="C67" s="411">
        <v>112</v>
      </c>
    </row>
    <row r="68" ht="24" customHeight="1" spans="1:3">
      <c r="A68" s="412"/>
      <c r="B68" s="416" t="s">
        <v>676</v>
      </c>
      <c r="C68" s="409">
        <f>SUM(C4,C9,C20,C28,C35,C39,C46,C49,C55,C58,C42,C63)</f>
        <v>215173</v>
      </c>
    </row>
    <row r="69" ht="15.75" customHeight="1" spans="1:1">
      <c r="A69" s="412"/>
    </row>
    <row r="70" ht="15.75" customHeight="1" spans="1:1">
      <c r="A70" s="412"/>
    </row>
    <row r="71" ht="15.75" customHeight="1" spans="1:1">
      <c r="A71" s="412"/>
    </row>
    <row r="72" ht="15.75" customHeight="1" spans="1:1">
      <c r="A72" s="412"/>
    </row>
    <row r="73" ht="15.75" customHeight="1" spans="1:1">
      <c r="A73" s="407"/>
    </row>
    <row r="74" ht="15.75" customHeight="1" spans="1:1">
      <c r="A74" s="412"/>
    </row>
    <row r="75" ht="15.75" customHeight="1" spans="1:1">
      <c r="A75" s="407"/>
    </row>
    <row r="76" ht="15.75" customHeight="1" spans="1:1">
      <c r="A76" s="412"/>
    </row>
    <row r="77" ht="15.75" customHeight="1" spans="1:1">
      <c r="A77" s="412"/>
    </row>
    <row r="78" ht="15.75" customHeight="1" spans="1:1">
      <c r="A78" s="412"/>
    </row>
    <row r="79" ht="30" customHeight="1" spans="1:1">
      <c r="A79" s="412"/>
    </row>
    <row r="80" ht="13.5" spans="1:1">
      <c r="A80" s="412"/>
    </row>
    <row r="81" ht="13.5" spans="1:1">
      <c r="A81" s="407"/>
    </row>
    <row r="82" ht="13.5" spans="1:1">
      <c r="A82" s="412"/>
    </row>
    <row r="83" ht="13.5" spans="1:1">
      <c r="A83" s="412"/>
    </row>
    <row r="84" ht="13.5" spans="1:1">
      <c r="A84" s="412"/>
    </row>
    <row r="85" ht="13.5" spans="1:1">
      <c r="A85" s="407"/>
    </row>
    <row r="86" ht="13.5" spans="1:1">
      <c r="A86" s="412"/>
    </row>
    <row r="87" ht="13.5" spans="1:1">
      <c r="A87" s="412"/>
    </row>
    <row r="88" ht="13.5" spans="1:1">
      <c r="A88" s="407"/>
    </row>
    <row r="89" ht="13.5" spans="1:1">
      <c r="A89" s="412"/>
    </row>
    <row r="90" ht="13.5" spans="1:1">
      <c r="A90" s="412"/>
    </row>
    <row r="91" ht="13.5" spans="1:1">
      <c r="A91" s="412"/>
    </row>
    <row r="92" ht="13.5" spans="1:1">
      <c r="A92" s="412"/>
    </row>
    <row r="93" ht="13.5" spans="1:1">
      <c r="A93" s="407"/>
    </row>
    <row r="94" ht="13.5" spans="1:1">
      <c r="A94" s="412"/>
    </row>
    <row r="95" ht="13.5" spans="1:1">
      <c r="A95" s="412"/>
    </row>
    <row r="96" ht="13.5" spans="1:1">
      <c r="A96" s="412"/>
    </row>
    <row r="97" ht="13.5" spans="1:1">
      <c r="A97" s="412"/>
    </row>
    <row r="98" ht="13.5" spans="1:1">
      <c r="A98" s="412"/>
    </row>
    <row r="99" ht="13.5" spans="1:1">
      <c r="A99" s="407"/>
    </row>
    <row r="100" ht="13.5" spans="1:1">
      <c r="A100" s="412"/>
    </row>
    <row r="101" ht="13.5" spans="1:1">
      <c r="A101" s="412"/>
    </row>
    <row r="102" ht="13.5" spans="1:1">
      <c r="A102" s="412"/>
    </row>
    <row r="103" ht="13.5" spans="1:1">
      <c r="A103" s="412"/>
    </row>
    <row r="104" ht="13.5" spans="1:1">
      <c r="A104" s="407"/>
    </row>
    <row r="105" ht="13.5" spans="1:1">
      <c r="A105" s="412"/>
    </row>
    <row r="106" ht="13.5" spans="1:1">
      <c r="A106" s="412"/>
    </row>
    <row r="107" ht="13.5" spans="1:1">
      <c r="A107" s="412"/>
    </row>
    <row r="108" ht="13.5" spans="1:1">
      <c r="A108" s="412"/>
    </row>
    <row r="109" ht="13.5" spans="1:1">
      <c r="A109" s="407"/>
    </row>
    <row r="110" ht="13.5" spans="1:1">
      <c r="A110" s="412"/>
    </row>
    <row r="111" ht="13.5" spans="1:1">
      <c r="A111" s="412"/>
    </row>
    <row r="112" ht="13.5" spans="1:1">
      <c r="A112" s="412"/>
    </row>
    <row r="113" ht="13.5" spans="1:1">
      <c r="A113" s="412"/>
    </row>
    <row r="114" ht="13.5" spans="1:1">
      <c r="A114" s="407"/>
    </row>
    <row r="115" ht="13.5" spans="1:1">
      <c r="A115" s="412"/>
    </row>
    <row r="116" ht="13.5" spans="1:1">
      <c r="A116" s="412"/>
    </row>
    <row r="117" ht="13.5" spans="1:1">
      <c r="A117" s="412"/>
    </row>
    <row r="118" ht="13.5" spans="1:1">
      <c r="A118" s="412"/>
    </row>
    <row r="119" ht="13.5" spans="1:1">
      <c r="A119" s="412"/>
    </row>
    <row r="120" ht="13.5" spans="1:1">
      <c r="A120" s="407"/>
    </row>
    <row r="121" ht="13.5" spans="1:1">
      <c r="A121" s="412"/>
    </row>
    <row r="122" ht="13.5" spans="1:1">
      <c r="A122" s="407"/>
    </row>
    <row r="123" ht="13.5" spans="1:1">
      <c r="A123" s="407"/>
    </row>
    <row r="124" ht="13.5" spans="1:1">
      <c r="A124" s="412"/>
    </row>
    <row r="125" ht="13.5" spans="1:1">
      <c r="A125" s="412"/>
    </row>
    <row r="126" ht="13.5" spans="1:1">
      <c r="A126" s="412"/>
    </row>
    <row r="127" ht="13.5" spans="1:1">
      <c r="A127" s="412"/>
    </row>
    <row r="128" ht="13.5" spans="1:1">
      <c r="A128" s="407"/>
    </row>
    <row r="129" ht="13.5" spans="1:1">
      <c r="A129" s="412"/>
    </row>
    <row r="130" ht="13.5" spans="1:1">
      <c r="A130" s="412"/>
    </row>
    <row r="131" ht="13.5" spans="1:1">
      <c r="A131" s="412"/>
    </row>
    <row r="132" ht="13.5" spans="1:1">
      <c r="A132" s="407"/>
    </row>
    <row r="133" ht="13.5" spans="1:1">
      <c r="A133" s="412"/>
    </row>
    <row r="134" ht="13.5" spans="1:1">
      <c r="A134" s="412"/>
    </row>
    <row r="135" ht="13.5" spans="1:1">
      <c r="A135" s="412"/>
    </row>
    <row r="136" ht="13.5" spans="1:1">
      <c r="A136" s="412"/>
    </row>
    <row r="137" ht="13.5" spans="1:1">
      <c r="A137" s="412"/>
    </row>
    <row r="138" ht="13.5" spans="1:1">
      <c r="A138" s="407"/>
    </row>
    <row r="139" ht="13.5" spans="1:1">
      <c r="A139" s="412"/>
    </row>
    <row r="140" ht="13.5" spans="1:1">
      <c r="A140" s="412"/>
    </row>
    <row r="141" ht="13.5" spans="1:1">
      <c r="A141" s="412"/>
    </row>
    <row r="142" ht="13.5" spans="1:1">
      <c r="A142" s="412"/>
    </row>
    <row r="143" ht="13.5" spans="1:1">
      <c r="A143" s="412"/>
    </row>
    <row r="144" ht="13.5" spans="1:1">
      <c r="A144" s="412"/>
    </row>
    <row r="145" ht="13.5" spans="1:1">
      <c r="A145" s="412"/>
    </row>
    <row r="146" ht="13.5" spans="1:1">
      <c r="A146" s="412"/>
    </row>
    <row r="147" ht="13.5" spans="1:1">
      <c r="A147" s="407"/>
    </row>
    <row r="148" ht="13.5" spans="1:1">
      <c r="A148" s="412"/>
    </row>
    <row r="149" ht="13.5" spans="1:1">
      <c r="A149" s="407"/>
    </row>
    <row r="150" ht="13.5" spans="1:1">
      <c r="A150" s="407"/>
    </row>
    <row r="151" ht="13.5" spans="1:1">
      <c r="A151" s="412"/>
    </row>
    <row r="152" ht="13.5" spans="1:1">
      <c r="A152" s="412"/>
    </row>
    <row r="153" ht="13.5" spans="1:1">
      <c r="A153" s="412"/>
    </row>
    <row r="154" ht="13.5" spans="1:1">
      <c r="A154" s="407"/>
    </row>
    <row r="155" ht="13.5" spans="1:1">
      <c r="A155" s="412"/>
    </row>
    <row r="156" ht="13.5" spans="1:1">
      <c r="A156" s="412"/>
    </row>
    <row r="157" ht="13.5" spans="1:1">
      <c r="A157" s="412"/>
    </row>
    <row r="158" ht="13.5" spans="1:1">
      <c r="A158" s="412"/>
    </row>
    <row r="159" ht="13.5" spans="1:1">
      <c r="A159" s="412"/>
    </row>
    <row r="160" ht="13.5" spans="1:1">
      <c r="A160" s="407"/>
    </row>
    <row r="161" ht="13.5" spans="1:1">
      <c r="A161" s="412"/>
    </row>
    <row r="162" ht="13.5" spans="1:1">
      <c r="A162" s="412"/>
    </row>
    <row r="163" ht="13.5" spans="1:1">
      <c r="A163" s="407"/>
    </row>
    <row r="164" ht="13.5" spans="1:1">
      <c r="A164" s="412"/>
    </row>
    <row r="165" ht="13.5" spans="1:1">
      <c r="A165" s="412"/>
    </row>
    <row r="166" ht="13.5" spans="1:1">
      <c r="A166" s="407"/>
    </row>
    <row r="167" ht="13.5" spans="1:1">
      <c r="A167" s="412"/>
    </row>
    <row r="168" ht="13.5" spans="1:1">
      <c r="A168" s="407"/>
    </row>
    <row r="169" ht="13.5" spans="1:1">
      <c r="A169" s="412"/>
    </row>
    <row r="170" ht="13.5" spans="1:1">
      <c r="A170" s="407"/>
    </row>
    <row r="171" ht="13.5" spans="1:1">
      <c r="A171" s="407"/>
    </row>
    <row r="172" ht="13.5" spans="1:1">
      <c r="A172" s="412"/>
    </row>
    <row r="173" ht="13.5" spans="1:1">
      <c r="A173" s="412"/>
    </row>
    <row r="174" ht="13.5" spans="1:1">
      <c r="A174" s="407"/>
    </row>
    <row r="175" ht="13.5" spans="1:1">
      <c r="A175" s="412"/>
    </row>
    <row r="176" ht="13.5" spans="1:1">
      <c r="A176" s="407"/>
    </row>
    <row r="177" ht="13.5" spans="1:1">
      <c r="A177" s="412"/>
    </row>
    <row r="178" ht="13.5" spans="1:1">
      <c r="A178" s="412"/>
    </row>
    <row r="179" ht="13.5" spans="1:1">
      <c r="A179" s="407"/>
    </row>
    <row r="180" ht="13.5" spans="1:1">
      <c r="A180" s="412"/>
    </row>
    <row r="181" ht="13.5" spans="1:1">
      <c r="A181" s="407"/>
    </row>
    <row r="182" ht="13.5" spans="1:1">
      <c r="A182" s="407"/>
    </row>
    <row r="183" ht="13.5" spans="1:1">
      <c r="A183" s="412"/>
    </row>
    <row r="184" ht="13.5" spans="1:1">
      <c r="A184" s="412"/>
    </row>
    <row r="185" ht="13.5" spans="1:1">
      <c r="A185" s="412"/>
    </row>
    <row r="186" ht="13.5" spans="1:1">
      <c r="A186" s="412"/>
    </row>
    <row r="187" ht="13.5" spans="1:1">
      <c r="A187" s="412"/>
    </row>
    <row r="188" ht="13.5" spans="1:1">
      <c r="A188" s="407"/>
    </row>
    <row r="189" ht="13.5" spans="1:1">
      <c r="A189" s="412"/>
    </row>
    <row r="190" ht="13.5" spans="1:1">
      <c r="A190" s="412"/>
    </row>
    <row r="191" ht="13.5" spans="1:1">
      <c r="A191" s="412"/>
    </row>
    <row r="192" ht="13.5" spans="1:1">
      <c r="A192" s="407"/>
    </row>
    <row r="193" ht="13.5" spans="1:1">
      <c r="A193" s="412"/>
    </row>
    <row r="194" ht="13.5" spans="1:1">
      <c r="A194" s="412"/>
    </row>
    <row r="195" ht="13.5" spans="1:1">
      <c r="A195" s="407"/>
    </row>
    <row r="196" ht="13.5" spans="1:1">
      <c r="A196" s="412"/>
    </row>
    <row r="197" ht="13.5" spans="1:1">
      <c r="A197" s="412"/>
    </row>
    <row r="198" ht="13.5" spans="1:1">
      <c r="A198" s="407"/>
    </row>
    <row r="199" ht="13.5" spans="1:1">
      <c r="A199" s="412"/>
    </row>
    <row r="200" ht="13.5" spans="1:1">
      <c r="A200" s="412"/>
    </row>
    <row r="201" ht="13.5" spans="1:1">
      <c r="A201" s="407"/>
    </row>
    <row r="202" ht="13.5" spans="1:1">
      <c r="A202" s="412"/>
    </row>
    <row r="203" ht="13.5" spans="1:1">
      <c r="A203" s="412"/>
    </row>
    <row r="204" ht="13.5" spans="1:1">
      <c r="A204" s="407"/>
    </row>
    <row r="205" ht="13.5" spans="1:1">
      <c r="A205" s="407"/>
    </row>
    <row r="206" ht="13.5" spans="1:1">
      <c r="A206" s="412"/>
    </row>
    <row r="207" ht="13.5" spans="1:1">
      <c r="A207" s="412"/>
    </row>
    <row r="208" ht="13.5" spans="1:1">
      <c r="A208" s="412"/>
    </row>
    <row r="209" ht="13.5" spans="1:1">
      <c r="A209" s="412"/>
    </row>
    <row r="210" ht="13.5" spans="1:1">
      <c r="A210" s="412"/>
    </row>
    <row r="211" ht="13.5" spans="1:1">
      <c r="A211" s="412"/>
    </row>
    <row r="212" ht="13.5" spans="1:1">
      <c r="A212" s="412"/>
    </row>
    <row r="213" ht="13.5" spans="1:1">
      <c r="A213" s="407"/>
    </row>
    <row r="214" ht="13.5" spans="1:1">
      <c r="A214" s="412"/>
    </row>
    <row r="215" ht="13.5" spans="1:1">
      <c r="A215" s="412"/>
    </row>
    <row r="216" ht="13.5" spans="1:1">
      <c r="A216" s="412"/>
    </row>
    <row r="217" ht="13.5" spans="1:1">
      <c r="A217" s="412"/>
    </row>
    <row r="218" ht="13.5" spans="1:1">
      <c r="A218" s="407"/>
    </row>
    <row r="219" ht="13.5" spans="1:1">
      <c r="A219" s="412"/>
    </row>
    <row r="220" ht="13.5" spans="1:1">
      <c r="A220" s="412"/>
    </row>
    <row r="221" ht="13.5" spans="1:1">
      <c r="A221" s="412"/>
    </row>
    <row r="222" ht="13.5" spans="1:1">
      <c r="A222" s="412"/>
    </row>
    <row r="223" ht="13.5" spans="1:1">
      <c r="A223" s="412"/>
    </row>
    <row r="224" ht="13.5" spans="1:1">
      <c r="A224" s="407"/>
    </row>
    <row r="225" ht="13.5" spans="1:1">
      <c r="A225" s="412"/>
    </row>
    <row r="226" ht="13.5" spans="1:1">
      <c r="A226" s="407"/>
    </row>
    <row r="227" ht="13.5" spans="1:1">
      <c r="A227" s="412"/>
    </row>
    <row r="228" ht="13.5" spans="1:1">
      <c r="A228" s="412"/>
    </row>
    <row r="229" ht="13.5" spans="1:1">
      <c r="A229" s="407"/>
    </row>
    <row r="230" ht="13.5" spans="1:1">
      <c r="A230" s="412"/>
    </row>
    <row r="231" ht="13.5" spans="1:1">
      <c r="A231" s="412"/>
    </row>
    <row r="232" ht="13.5" spans="1:1">
      <c r="A232" s="412"/>
    </row>
    <row r="233" ht="13.5" spans="1:1">
      <c r="A233" s="412"/>
    </row>
    <row r="234" ht="13.5" spans="1:1">
      <c r="A234" s="412"/>
    </row>
    <row r="235" ht="13.5" spans="1:1">
      <c r="A235" s="407"/>
    </row>
    <row r="236" ht="13.5" spans="1:1">
      <c r="A236" s="412"/>
    </row>
    <row r="237" ht="13.5" spans="1:1">
      <c r="A237" s="412"/>
    </row>
    <row r="238" ht="13.5" spans="1:1">
      <c r="A238" s="412"/>
    </row>
    <row r="239" ht="13.5" spans="1:1">
      <c r="A239" s="412"/>
    </row>
    <row r="240" ht="13.5" spans="1:1">
      <c r="A240" s="412"/>
    </row>
    <row r="241" ht="13.5" spans="1:1">
      <c r="A241" s="407"/>
    </row>
    <row r="242" ht="13.5" spans="1:1">
      <c r="A242" s="412"/>
    </row>
    <row r="243" ht="13.5" spans="1:1">
      <c r="A243" s="412"/>
    </row>
    <row r="244" ht="13.5" spans="1:1">
      <c r="A244" s="412"/>
    </row>
    <row r="245" ht="13.5" spans="1:1">
      <c r="A245" s="412"/>
    </row>
    <row r="246" ht="13.5" spans="1:1">
      <c r="A246" s="412"/>
    </row>
    <row r="247" ht="13.5" spans="1:1">
      <c r="A247" s="407"/>
    </row>
    <row r="248" ht="13.5" spans="1:1">
      <c r="A248" s="412"/>
    </row>
    <row r="249" ht="13.5" spans="1:1">
      <c r="A249" s="412"/>
    </row>
    <row r="250" ht="13.5" spans="1:1">
      <c r="A250" s="412"/>
    </row>
    <row r="251" ht="13.5" spans="1:1">
      <c r="A251" s="412"/>
    </row>
    <row r="252" ht="13.5" spans="1:1">
      <c r="A252" s="412"/>
    </row>
    <row r="253" ht="13.5" spans="1:1">
      <c r="A253" s="407"/>
    </row>
    <row r="254" ht="13.5" spans="1:1">
      <c r="A254" s="412"/>
    </row>
    <row r="255" ht="13.5" spans="1:1">
      <c r="A255" s="412"/>
    </row>
    <row r="256" ht="13.5" spans="1:1">
      <c r="A256" s="407"/>
    </row>
    <row r="257" ht="13.5" spans="1:1">
      <c r="A257" s="412"/>
    </row>
    <row r="258" ht="13.5" spans="1:1">
      <c r="A258" s="412"/>
    </row>
    <row r="259" ht="13.5" spans="1:1">
      <c r="A259" s="407"/>
    </row>
    <row r="260" ht="13.5" spans="1:1">
      <c r="A260" s="412"/>
    </row>
    <row r="261" ht="13.5" spans="1:1">
      <c r="A261" s="407"/>
    </row>
    <row r="262" ht="13.5" spans="1:1">
      <c r="A262" s="412"/>
    </row>
    <row r="263" ht="13.5" spans="1:1">
      <c r="A263" s="407"/>
    </row>
    <row r="264" ht="13.5" spans="1:1">
      <c r="A264" s="412"/>
    </row>
    <row r="265" ht="13.5" spans="1:1">
      <c r="A265" s="412"/>
    </row>
    <row r="266" ht="13.5" spans="1:1">
      <c r="A266" s="412"/>
    </row>
    <row r="267" ht="13.5" spans="1:1">
      <c r="A267" s="412"/>
    </row>
    <row r="268" ht="13.5" spans="1:1">
      <c r="A268" s="407"/>
    </row>
    <row r="269" ht="13.5" spans="1:1">
      <c r="A269" s="412"/>
    </row>
    <row r="270" ht="13.5" spans="1:1">
      <c r="A270" s="407"/>
    </row>
    <row r="271" ht="13.5" spans="1:1">
      <c r="A271" s="407"/>
    </row>
    <row r="272" ht="13.5" spans="1:1">
      <c r="A272" s="412"/>
    </row>
    <row r="273" ht="13.5" spans="1:1">
      <c r="A273" s="412"/>
    </row>
    <row r="274" ht="13.5" spans="1:1">
      <c r="A274" s="412"/>
    </row>
    <row r="275" ht="13.5" spans="1:1">
      <c r="A275" s="407"/>
    </row>
    <row r="276" ht="13.5" spans="1:1">
      <c r="A276" s="412"/>
    </row>
    <row r="277" ht="13.5" spans="1:1">
      <c r="A277" s="412"/>
    </row>
    <row r="278" ht="13.5" spans="1:1">
      <c r="A278" s="407"/>
    </row>
    <row r="279" ht="13.5" spans="1:1">
      <c r="A279" s="412"/>
    </row>
    <row r="280" ht="13.5" spans="1:1">
      <c r="A280" s="412"/>
    </row>
    <row r="281" ht="13.5" spans="1:1">
      <c r="A281" s="412"/>
    </row>
    <row r="282" ht="13.5" spans="1:1">
      <c r="A282" s="407"/>
    </row>
    <row r="283" ht="13.5" spans="1:1">
      <c r="A283" s="412"/>
    </row>
    <row r="284" ht="13.5" spans="1:1">
      <c r="A284" s="412"/>
    </row>
    <row r="285" ht="13.5" spans="1:1">
      <c r="A285" s="412"/>
    </row>
    <row r="286" ht="13.5" spans="1:1">
      <c r="A286" s="412"/>
    </row>
    <row r="287" ht="13.5" spans="1:1">
      <c r="A287" s="412"/>
    </row>
    <row r="288" ht="13.5" spans="1:1">
      <c r="A288" s="412"/>
    </row>
    <row r="289" ht="13.5" spans="1:1">
      <c r="A289" s="412"/>
    </row>
    <row r="290" ht="13.5" spans="1:1">
      <c r="A290" s="412"/>
    </row>
    <row r="291" ht="13.5" spans="1:1">
      <c r="A291" s="407"/>
    </row>
    <row r="292" ht="13.5" spans="1:1">
      <c r="A292" s="412"/>
    </row>
    <row r="293" ht="13.5" spans="1:1">
      <c r="A293" s="407"/>
    </row>
    <row r="294" ht="13.5" spans="1:1">
      <c r="A294" s="412"/>
    </row>
    <row r="295" ht="13.5" spans="1:1">
      <c r="A295" s="412"/>
    </row>
    <row r="296" ht="13.5" spans="1:1">
      <c r="A296" s="412"/>
    </row>
    <row r="297" ht="13.5" spans="1:1">
      <c r="A297" s="407"/>
    </row>
    <row r="298" ht="13.5" spans="1:1">
      <c r="A298" s="412"/>
    </row>
    <row r="299" ht="13.5" spans="1:1">
      <c r="A299" s="412"/>
    </row>
    <row r="300" ht="13.5" spans="1:1">
      <c r="A300" s="412"/>
    </row>
    <row r="301" ht="13.5" spans="1:1">
      <c r="A301" s="407"/>
    </row>
    <row r="302" ht="13.5" spans="1:1">
      <c r="A302" s="412"/>
    </row>
    <row r="303" ht="13.5" spans="1:1">
      <c r="A303" s="407"/>
    </row>
    <row r="304" ht="13.5" spans="1:1">
      <c r="A304" s="412"/>
    </row>
    <row r="305" ht="13.5" spans="1:1">
      <c r="A305" s="407"/>
    </row>
    <row r="306" ht="13.5" spans="1:1">
      <c r="A306" s="412"/>
    </row>
    <row r="307" ht="13.5" spans="1:1">
      <c r="A307" s="412"/>
    </row>
    <row r="308" ht="13.5" spans="1:1">
      <c r="A308" s="412"/>
    </row>
    <row r="309" ht="13.5" spans="1:1">
      <c r="A309" s="412"/>
    </row>
    <row r="310" ht="13.5" spans="1:1">
      <c r="A310" s="412"/>
    </row>
    <row r="311" ht="13.5" spans="1:1">
      <c r="A311" s="407"/>
    </row>
    <row r="312" ht="13.5" spans="1:1">
      <c r="A312" s="412"/>
    </row>
    <row r="313" ht="13.5" spans="1:1">
      <c r="A313" s="407"/>
    </row>
    <row r="314" ht="13.5" spans="1:1">
      <c r="A314" s="412"/>
    </row>
    <row r="315" ht="13.5" spans="1:1">
      <c r="A315" s="407"/>
    </row>
    <row r="316" ht="13.5" spans="1:1">
      <c r="A316" s="407"/>
    </row>
    <row r="317" ht="13.5" spans="1:1">
      <c r="A317" s="412"/>
    </row>
    <row r="318" ht="13.5" spans="1:1">
      <c r="A318" s="412"/>
    </row>
    <row r="319" ht="13.5" spans="1:1">
      <c r="A319" s="412"/>
    </row>
    <row r="320" ht="13.5" spans="1:1">
      <c r="A320" s="407"/>
    </row>
    <row r="321" ht="13.5" spans="1:1">
      <c r="A321" s="412"/>
    </row>
    <row r="322" ht="13.5" spans="1:1">
      <c r="A322" s="412"/>
    </row>
    <row r="323" ht="13.5" spans="1:1">
      <c r="A323" s="407"/>
    </row>
    <row r="324" ht="13.5" spans="1:1">
      <c r="A324" s="412"/>
    </row>
    <row r="325" ht="13.5" spans="1:1">
      <c r="A325" s="407"/>
    </row>
    <row r="326" ht="13.5" spans="1:1">
      <c r="A326" s="412"/>
    </row>
    <row r="327" ht="13.5" spans="1:1">
      <c r="A327" s="412"/>
    </row>
    <row r="328" ht="13.5" spans="1:1">
      <c r="A328" s="407"/>
    </row>
    <row r="329" ht="13.5" spans="1:1">
      <c r="A329" s="412"/>
    </row>
    <row r="330" ht="13.5" spans="1:1">
      <c r="A330" s="407"/>
    </row>
    <row r="331" ht="13.5" spans="1:1">
      <c r="A331" s="407"/>
    </row>
    <row r="332" ht="13.5" spans="1:1">
      <c r="A332" s="412"/>
    </row>
    <row r="333" ht="13.5" spans="1:1">
      <c r="A333" s="412"/>
    </row>
    <row r="334" ht="13.5" spans="1:1">
      <c r="A334" s="412"/>
    </row>
    <row r="335" ht="13.5" spans="1:1">
      <c r="A335" s="407"/>
    </row>
    <row r="336" ht="13.5" spans="1:1">
      <c r="A336" s="412"/>
    </row>
    <row r="337" ht="13.5" spans="1:1">
      <c r="A337" s="407"/>
    </row>
    <row r="338" ht="13.5" spans="1:1">
      <c r="A338" s="412"/>
    </row>
    <row r="339" ht="13.5" spans="1:1">
      <c r="A339" s="407"/>
    </row>
    <row r="340" ht="13.5" spans="1:1">
      <c r="A340" s="412"/>
    </row>
    <row r="341" ht="13.5" spans="1:1">
      <c r="A341" s="407"/>
    </row>
    <row r="342" ht="13.5" spans="1:1">
      <c r="A342" s="412"/>
    </row>
    <row r="343" ht="13.5" spans="1:1">
      <c r="A343" s="407"/>
    </row>
    <row r="344" ht="13.5" spans="1:1">
      <c r="A344" s="412"/>
    </row>
    <row r="345" ht="13.5" spans="1:1">
      <c r="A345" s="407"/>
    </row>
    <row r="346" ht="13.5" spans="1:1">
      <c r="A346" s="407"/>
    </row>
    <row r="347" ht="13.5" spans="1:1">
      <c r="A347" s="412"/>
    </row>
    <row r="348" ht="13.5" spans="1:1">
      <c r="A348" s="412"/>
    </row>
    <row r="349" ht="13.5" spans="1:1">
      <c r="A349" s="412"/>
    </row>
    <row r="350" ht="13.5" spans="1:1">
      <c r="A350" s="412"/>
    </row>
    <row r="351" ht="13.5" spans="1:1">
      <c r="A351" s="412"/>
    </row>
    <row r="352" ht="13.5" spans="1:1">
      <c r="A352" s="412"/>
    </row>
    <row r="353" ht="13.5" spans="1:1">
      <c r="A353" s="412"/>
    </row>
    <row r="354" ht="13.5" spans="1:1">
      <c r="A354" s="412"/>
    </row>
    <row r="355" ht="13.5" spans="1:1">
      <c r="A355" s="412"/>
    </row>
    <row r="356" ht="13.5" spans="1:1">
      <c r="A356" s="412"/>
    </row>
    <row r="357" ht="13.5" spans="1:1">
      <c r="A357" s="412"/>
    </row>
    <row r="358" ht="13.5" spans="1:1">
      <c r="A358" s="412"/>
    </row>
    <row r="359" ht="13.5" spans="1:1">
      <c r="A359" s="412"/>
    </row>
    <row r="360" ht="13.5" spans="1:1">
      <c r="A360" s="412"/>
    </row>
    <row r="361" ht="13.5" spans="1:1">
      <c r="A361" s="412"/>
    </row>
    <row r="362" ht="13.5" spans="1:1">
      <c r="A362" s="407"/>
    </row>
    <row r="363" ht="13.5" spans="1:1">
      <c r="A363" s="412"/>
    </row>
    <row r="364" ht="13.5" spans="1:1">
      <c r="A364" s="412"/>
    </row>
    <row r="365" ht="13.5" spans="1:1">
      <c r="A365" s="412"/>
    </row>
    <row r="366" ht="13.5" spans="1:1">
      <c r="A366" s="412"/>
    </row>
    <row r="367" ht="13.5" spans="1:1">
      <c r="A367" s="412"/>
    </row>
    <row r="368" ht="13.5" spans="1:1">
      <c r="A368" s="412"/>
    </row>
    <row r="369" ht="13.5" spans="1:1">
      <c r="A369" s="412"/>
    </row>
    <row r="370" ht="13.5" spans="1:1">
      <c r="A370" s="412"/>
    </row>
    <row r="371" ht="13.5" spans="1:1">
      <c r="A371" s="412"/>
    </row>
    <row r="372" ht="13.5" spans="1:1">
      <c r="A372" s="412"/>
    </row>
    <row r="373" ht="13.5" spans="1:1">
      <c r="A373" s="412"/>
    </row>
    <row r="374" ht="13.5" spans="1:1">
      <c r="A374" s="407"/>
    </row>
    <row r="375" ht="13.5" spans="1:1">
      <c r="A375" s="412"/>
    </row>
    <row r="376" ht="13.5" spans="1:1">
      <c r="A376" s="412"/>
    </row>
    <row r="377" ht="13.5" spans="1:1">
      <c r="A377" s="412"/>
    </row>
    <row r="378" ht="13.5" spans="1:1">
      <c r="A378" s="412"/>
    </row>
    <row r="379" ht="13.5" spans="1:1">
      <c r="A379" s="412"/>
    </row>
    <row r="380" ht="13.5" spans="1:1">
      <c r="A380" s="412"/>
    </row>
    <row r="381" ht="13.5" spans="1:1">
      <c r="A381" s="412"/>
    </row>
    <row r="382" ht="13.5" spans="1:1">
      <c r="A382" s="412"/>
    </row>
    <row r="383" ht="13.5" spans="1:1">
      <c r="A383" s="407"/>
    </row>
    <row r="384" ht="13.5" spans="1:1">
      <c r="A384" s="412"/>
    </row>
    <row r="385" ht="13.5" spans="1:1">
      <c r="A385" s="412"/>
    </row>
    <row r="386" ht="13.5" spans="1:1">
      <c r="A386" s="412"/>
    </row>
    <row r="387" ht="13.5" spans="1:1">
      <c r="A387" s="412"/>
    </row>
    <row r="388" ht="13.5" spans="1:1">
      <c r="A388" s="407"/>
    </row>
    <row r="389" ht="13.5" spans="1:1">
      <c r="A389" s="412"/>
    </row>
    <row r="390" ht="13.5" spans="1:1">
      <c r="A390" s="412"/>
    </row>
    <row r="391" ht="13.5" spans="1:1">
      <c r="A391" s="412"/>
    </row>
    <row r="392" ht="13.5" spans="1:1">
      <c r="A392" s="412"/>
    </row>
    <row r="393" ht="13.5" spans="1:1">
      <c r="A393" s="407"/>
    </row>
    <row r="394" ht="13.5" spans="1:1">
      <c r="A394" s="412"/>
    </row>
    <row r="395" ht="13.5" spans="1:1">
      <c r="A395" s="412"/>
    </row>
    <row r="396" ht="13.5" spans="1:1">
      <c r="A396" s="407"/>
    </row>
    <row r="397" ht="13.5" spans="1:1">
      <c r="A397" s="412"/>
    </row>
    <row r="398" ht="13.5" spans="1:1">
      <c r="A398" s="407"/>
    </row>
    <row r="399" ht="13.5" spans="1:1">
      <c r="A399" s="407"/>
    </row>
    <row r="400" ht="13.5" spans="1:1">
      <c r="A400" s="412"/>
    </row>
    <row r="401" ht="13.5" spans="1:1">
      <c r="A401" s="412"/>
    </row>
    <row r="402" ht="13.5" spans="1:1">
      <c r="A402" s="412"/>
    </row>
    <row r="403" ht="13.5" spans="1:1">
      <c r="A403" s="412"/>
    </row>
    <row r="404" ht="13.5" spans="1:1">
      <c r="A404" s="412"/>
    </row>
    <row r="405" ht="13.5" spans="1:1">
      <c r="A405" s="412"/>
    </row>
    <row r="406" ht="13.5" spans="1:1">
      <c r="A406" s="412"/>
    </row>
    <row r="407" ht="13.5" spans="1:1">
      <c r="A407" s="412"/>
    </row>
    <row r="408" ht="13.5" spans="1:1">
      <c r="A408" s="407"/>
    </row>
    <row r="409" ht="13.5" spans="1:1">
      <c r="A409" s="412"/>
    </row>
    <row r="410" ht="13.5" spans="1:1">
      <c r="A410" s="407"/>
    </row>
    <row r="411" ht="13.5" spans="1:1">
      <c r="A411" s="412"/>
    </row>
    <row r="412" ht="13.5" spans="1:1">
      <c r="A412" s="407"/>
    </row>
    <row r="413" ht="13.5" spans="1:1">
      <c r="A413" s="407"/>
    </row>
    <row r="414" ht="13.5" spans="1:1">
      <c r="A414" s="412"/>
    </row>
    <row r="415" ht="13.5" spans="1:1">
      <c r="A415" s="407"/>
    </row>
    <row r="416" ht="13.5" spans="1:1">
      <c r="A416" s="407"/>
    </row>
    <row r="417" ht="13.5" spans="1:1">
      <c r="A417" s="412"/>
    </row>
    <row r="418" ht="13.5" spans="1:1">
      <c r="A418" s="412"/>
    </row>
    <row r="419" ht="13.5" spans="1:1">
      <c r="A419" s="412"/>
    </row>
    <row r="420" ht="13.5" spans="1:1">
      <c r="A420" s="407"/>
    </row>
    <row r="421" ht="13.5" spans="1:1">
      <c r="A421" s="407"/>
    </row>
    <row r="422" ht="13.5" spans="1:1">
      <c r="A422" s="412"/>
    </row>
    <row r="423" ht="13.5" spans="1:1">
      <c r="A423" s="407"/>
    </row>
    <row r="424" ht="13.5" spans="1:1">
      <c r="A424" s="407"/>
    </row>
    <row r="425" ht="13.5" spans="1:1">
      <c r="A425" s="412"/>
    </row>
    <row r="426" ht="13.5" spans="1:1">
      <c r="A426" s="412"/>
    </row>
    <row r="427" ht="13.5" spans="1:1">
      <c r="A427" s="412"/>
    </row>
    <row r="428" ht="13.5" spans="1:1">
      <c r="A428" s="412"/>
    </row>
    <row r="429" ht="13.5" spans="1:1">
      <c r="A429" s="412"/>
    </row>
    <row r="430" ht="13.5" spans="1:1">
      <c r="A430" s="407"/>
    </row>
    <row r="431" ht="13.5" spans="1:1">
      <c r="A431" s="412"/>
    </row>
    <row r="432" ht="13.5" spans="1:1">
      <c r="A432" s="412"/>
    </row>
    <row r="433" ht="13.5" spans="1:1">
      <c r="A433" s="407"/>
    </row>
    <row r="434" ht="13.5" spans="1:1">
      <c r="A434" s="407"/>
    </row>
    <row r="435" ht="13.5" spans="1:1">
      <c r="A435" s="412"/>
    </row>
    <row r="436" ht="13.5" spans="1:1">
      <c r="A436" s="412"/>
    </row>
    <row r="437" ht="13.5" spans="1:1">
      <c r="A437" s="412"/>
    </row>
    <row r="438" ht="13.5" spans="1:1">
      <c r="A438" s="412"/>
    </row>
    <row r="439" ht="13.5" spans="1:1">
      <c r="A439" s="412"/>
    </row>
    <row r="440" ht="13.5" spans="1:1">
      <c r="A440" s="407"/>
    </row>
    <row r="441" ht="13.5" spans="1:1">
      <c r="A441" s="412"/>
    </row>
    <row r="442" ht="13.5" spans="1:1">
      <c r="A442" s="407"/>
    </row>
    <row r="443" ht="13.5" spans="1:1">
      <c r="A443" s="407"/>
    </row>
    <row r="444" ht="13.5" spans="1:1">
      <c r="A444" s="412"/>
    </row>
    <row r="445" ht="13.5" spans="1:1">
      <c r="A445" s="407"/>
    </row>
    <row r="446" ht="13.5" spans="1:1">
      <c r="A446" s="412"/>
    </row>
    <row r="447" ht="13.5" spans="1:1">
      <c r="A447" s="412"/>
    </row>
    <row r="448" ht="13.5" spans="1:1">
      <c r="A448" s="407"/>
    </row>
    <row r="449" ht="13.5" spans="1:1">
      <c r="A449" s="407"/>
    </row>
    <row r="450" ht="13.5" spans="1:1">
      <c r="A450" s="412"/>
    </row>
    <row r="451" ht="13.5" spans="1:1">
      <c r="A451" s="412"/>
    </row>
    <row r="452" ht="13.5" spans="1:1">
      <c r="A452" s="412"/>
    </row>
    <row r="453" ht="13.5" spans="1:1">
      <c r="A453" s="412"/>
    </row>
    <row r="454" ht="13.5" spans="1:1">
      <c r="A454" s="412"/>
    </row>
    <row r="455" ht="13.5" spans="1:1">
      <c r="A455" s="412"/>
    </row>
    <row r="456" ht="13.5" spans="1:1">
      <c r="A456" s="407"/>
    </row>
    <row r="457" ht="13.5" spans="1:1">
      <c r="A457" s="412"/>
    </row>
    <row r="458" ht="13.5" spans="1:1">
      <c r="A458" s="412"/>
    </row>
    <row r="459" ht="13.5" spans="1:1">
      <c r="A459" s="407"/>
    </row>
    <row r="460" ht="13.5" spans="1:1">
      <c r="A460" s="412"/>
    </row>
    <row r="461" ht="13.5" spans="1:1">
      <c r="A461" s="407"/>
    </row>
    <row r="462" ht="13.5" spans="1:1">
      <c r="A462" s="412"/>
    </row>
    <row r="463" ht="13.5" spans="1:1">
      <c r="A463" s="412"/>
    </row>
    <row r="464" ht="13.5" spans="1:1">
      <c r="A464" s="412"/>
    </row>
    <row r="465" ht="13.5" spans="1:1">
      <c r="A465" s="407"/>
    </row>
    <row r="466" ht="13.5" spans="1:1">
      <c r="A466" s="412"/>
    </row>
    <row r="467" ht="13.5" spans="1:1">
      <c r="A467" s="407"/>
    </row>
    <row r="468" ht="13.5" spans="1:1">
      <c r="A468" s="412"/>
    </row>
    <row r="469" ht="13.5" spans="1:1">
      <c r="A469" s="412"/>
    </row>
    <row r="470" ht="13.5" spans="1:1">
      <c r="A470" s="407"/>
    </row>
    <row r="471" ht="13.5" spans="1:1">
      <c r="A471" s="407"/>
    </row>
    <row r="472" ht="13.5" spans="1:1">
      <c r="A472" s="407"/>
    </row>
    <row r="473" ht="13.5" spans="1:1">
      <c r="A473" s="417"/>
    </row>
    <row r="474" ht="13.5" spans="1:1">
      <c r="A474" s="412"/>
    </row>
    <row r="475" ht="13.5" spans="1:1">
      <c r="A475" s="407"/>
    </row>
    <row r="476" ht="13.5" spans="1:1">
      <c r="A476" s="407"/>
    </row>
    <row r="477" ht="13.5" spans="1:1">
      <c r="A477" s="412"/>
    </row>
    <row r="478" ht="13.5" spans="1:1">
      <c r="A478" s="412"/>
    </row>
    <row r="479" ht="13.5" spans="1:1">
      <c r="A479" s="407"/>
    </row>
    <row r="480" ht="13.5" spans="1:1">
      <c r="A480" s="407"/>
    </row>
    <row r="481" ht="13.5" spans="1:1">
      <c r="A481" s="418"/>
    </row>
  </sheetData>
  <mergeCells count="1">
    <mergeCell ref="B1:C1"/>
  </mergeCells>
  <printOptions horizontalCentered="1"/>
  <pageMargins left="0.708661417322835" right="0.70866141732283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F32" sqref="F32"/>
    </sheetView>
  </sheetViews>
  <sheetFormatPr defaultColWidth="9" defaultRowHeight="15" outlineLevelCol="2"/>
  <cols>
    <col min="1" max="1" width="7.66666666666667" style="396" hidden="1" customWidth="1"/>
    <col min="2" max="2" width="52" style="397" customWidth="1"/>
    <col min="3" max="3" width="59.3333333333333" style="398" customWidth="1"/>
    <col min="4" max="4" width="3.775" style="397" customWidth="1"/>
    <col min="5" max="16384" width="9" style="397"/>
  </cols>
  <sheetData>
    <row r="1" ht="22.5" spans="1:3">
      <c r="A1" s="399"/>
      <c r="B1" s="400" t="s">
        <v>677</v>
      </c>
      <c r="C1" s="401"/>
    </row>
    <row r="2" ht="20.25" customHeight="1" spans="1:3">
      <c r="A2" s="399"/>
      <c r="B2" s="402"/>
      <c r="C2" s="403" t="s">
        <v>591</v>
      </c>
    </row>
    <row r="3" s="395" customFormat="1" ht="28.95" customHeight="1" spans="1:3">
      <c r="A3" s="404" t="s">
        <v>616</v>
      </c>
      <c r="B3" s="405" t="s">
        <v>617</v>
      </c>
      <c r="C3" s="406" t="s">
        <v>593</v>
      </c>
    </row>
    <row r="4" ht="15.75" customHeight="1" spans="1:3">
      <c r="A4" s="407">
        <v>501</v>
      </c>
      <c r="B4" s="408" t="s">
        <v>618</v>
      </c>
      <c r="C4" s="409">
        <v>22263</v>
      </c>
    </row>
    <row r="5" ht="15.75" customHeight="1" spans="1:3">
      <c r="A5" s="407">
        <v>50101</v>
      </c>
      <c r="B5" s="410" t="s">
        <v>619</v>
      </c>
      <c r="C5" s="411">
        <v>16614</v>
      </c>
    </row>
    <row r="6" ht="15.75" customHeight="1" spans="1:3">
      <c r="A6" s="412">
        <v>50102</v>
      </c>
      <c r="B6" s="410" t="s">
        <v>620</v>
      </c>
      <c r="C6" s="411">
        <v>3366</v>
      </c>
    </row>
    <row r="7" ht="15.75" customHeight="1" spans="1:3">
      <c r="A7" s="412">
        <v>50103</v>
      </c>
      <c r="B7" s="410" t="s">
        <v>621</v>
      </c>
      <c r="C7" s="411">
        <v>2180</v>
      </c>
    </row>
    <row r="8" ht="15.75" customHeight="1" spans="1:3">
      <c r="A8" s="412">
        <v>50199</v>
      </c>
      <c r="B8" s="410" t="s">
        <v>622</v>
      </c>
      <c r="C8" s="411">
        <v>103</v>
      </c>
    </row>
    <row r="9" ht="15.75" customHeight="1" spans="1:3">
      <c r="A9" s="412">
        <v>502</v>
      </c>
      <c r="B9" s="413" t="s">
        <v>623</v>
      </c>
      <c r="C9" s="409">
        <v>2831</v>
      </c>
    </row>
    <row r="10" ht="15.75" customHeight="1" spans="1:3">
      <c r="A10" s="412">
        <v>50201</v>
      </c>
      <c r="B10" s="410" t="s">
        <v>624</v>
      </c>
      <c r="C10" s="411">
        <v>2149</v>
      </c>
    </row>
    <row r="11" ht="15.75" customHeight="1" spans="1:3">
      <c r="A11" s="412">
        <v>50202</v>
      </c>
      <c r="B11" s="414" t="s">
        <v>625</v>
      </c>
      <c r="C11" s="411">
        <v>0</v>
      </c>
    </row>
    <row r="12" ht="15.75" customHeight="1" spans="1:3">
      <c r="A12" s="412">
        <v>50203</v>
      </c>
      <c r="B12" s="410" t="s">
        <v>626</v>
      </c>
      <c r="C12" s="411">
        <v>20</v>
      </c>
    </row>
    <row r="13" ht="15.75" customHeight="1" spans="1:3">
      <c r="A13" s="412">
        <v>50204</v>
      </c>
      <c r="B13" s="410" t="s">
        <v>627</v>
      </c>
      <c r="C13" s="411">
        <v>0</v>
      </c>
    </row>
    <row r="14" ht="15.75" customHeight="1" spans="1:3">
      <c r="A14" s="407">
        <v>50205</v>
      </c>
      <c r="B14" s="410" t="s">
        <v>628</v>
      </c>
      <c r="C14" s="411">
        <v>48</v>
      </c>
    </row>
    <row r="15" ht="15.75" customHeight="1" spans="1:3">
      <c r="A15" s="412">
        <v>50206</v>
      </c>
      <c r="B15" s="410" t="s">
        <v>629</v>
      </c>
      <c r="C15" s="411">
        <v>83</v>
      </c>
    </row>
    <row r="16" ht="15.75" customHeight="1" spans="1:3">
      <c r="A16" s="412">
        <v>50207</v>
      </c>
      <c r="B16" s="410" t="s">
        <v>630</v>
      </c>
      <c r="C16" s="411">
        <v>0</v>
      </c>
    </row>
    <row r="17" ht="15.75" customHeight="1" spans="1:3">
      <c r="A17" s="412">
        <v>50208</v>
      </c>
      <c r="B17" s="410" t="s">
        <v>631</v>
      </c>
      <c r="C17" s="411">
        <v>422</v>
      </c>
    </row>
    <row r="18" ht="15.75" customHeight="1" spans="1:3">
      <c r="A18" s="412">
        <v>50209</v>
      </c>
      <c r="B18" s="410" t="s">
        <v>632</v>
      </c>
      <c r="C18" s="411">
        <v>4</v>
      </c>
    </row>
    <row r="19" ht="15.75" customHeight="1" spans="1:3">
      <c r="A19" s="412">
        <v>50299</v>
      </c>
      <c r="B19" s="410" t="s">
        <v>633</v>
      </c>
      <c r="C19" s="411">
        <v>105</v>
      </c>
    </row>
    <row r="20" ht="15.75" customHeight="1" spans="1:3">
      <c r="A20" s="412">
        <v>503</v>
      </c>
      <c r="B20" s="413" t="s">
        <v>634</v>
      </c>
      <c r="C20" s="409">
        <v>0</v>
      </c>
    </row>
    <row r="21" ht="15.75" customHeight="1" spans="1:3">
      <c r="A21" s="412">
        <v>50301</v>
      </c>
      <c r="B21" s="410" t="s">
        <v>635</v>
      </c>
      <c r="C21" s="411">
        <v>0</v>
      </c>
    </row>
    <row r="22" ht="15.75" customHeight="1" spans="1:3">
      <c r="A22" s="407">
        <v>50302</v>
      </c>
      <c r="B22" s="410" t="s">
        <v>636</v>
      </c>
      <c r="C22" s="411">
        <v>0</v>
      </c>
    </row>
    <row r="23" ht="15.75" customHeight="1" spans="1:3">
      <c r="A23" s="412">
        <v>50303</v>
      </c>
      <c r="B23" s="410" t="s">
        <v>637</v>
      </c>
      <c r="C23" s="411">
        <v>0</v>
      </c>
    </row>
    <row r="24" ht="15.75" customHeight="1" spans="1:3">
      <c r="A24" s="412">
        <v>50305</v>
      </c>
      <c r="B24" s="410" t="s">
        <v>638</v>
      </c>
      <c r="C24" s="411">
        <v>0</v>
      </c>
    </row>
    <row r="25" ht="15.75" customHeight="1" spans="1:3">
      <c r="A25" s="412">
        <v>50306</v>
      </c>
      <c r="B25" s="410" t="s">
        <v>639</v>
      </c>
      <c r="C25" s="411">
        <v>0</v>
      </c>
    </row>
    <row r="26" ht="15.75" customHeight="1" spans="1:3">
      <c r="A26" s="412">
        <v>50307</v>
      </c>
      <c r="B26" s="410" t="s">
        <v>640</v>
      </c>
      <c r="C26" s="411">
        <v>0</v>
      </c>
    </row>
    <row r="27" ht="15.75" customHeight="1" spans="1:3">
      <c r="A27" s="412">
        <v>50399</v>
      </c>
      <c r="B27" s="410" t="s">
        <v>641</v>
      </c>
      <c r="C27" s="411">
        <v>0</v>
      </c>
    </row>
    <row r="28" ht="15.75" customHeight="1" spans="1:3">
      <c r="A28" s="412">
        <v>504</v>
      </c>
      <c r="B28" s="413" t="s">
        <v>642</v>
      </c>
      <c r="C28" s="409">
        <v>0</v>
      </c>
    </row>
    <row r="29" ht="15.75" customHeight="1" spans="1:3">
      <c r="A29" s="412">
        <v>50401</v>
      </c>
      <c r="B29" s="410" t="s">
        <v>635</v>
      </c>
      <c r="C29" s="411">
        <v>0</v>
      </c>
    </row>
    <row r="30" ht="15.75" customHeight="1" spans="1:3">
      <c r="A30" s="412">
        <v>50402</v>
      </c>
      <c r="B30" s="410" t="s">
        <v>636</v>
      </c>
      <c r="C30" s="411">
        <v>0</v>
      </c>
    </row>
    <row r="31" ht="15.75" customHeight="1" spans="1:3">
      <c r="A31" s="412">
        <v>50403</v>
      </c>
      <c r="B31" s="410" t="s">
        <v>637</v>
      </c>
      <c r="C31" s="411">
        <v>0</v>
      </c>
    </row>
    <row r="32" ht="15.75" customHeight="1" spans="1:3">
      <c r="A32" s="407">
        <v>50404</v>
      </c>
      <c r="B32" s="410" t="s">
        <v>639</v>
      </c>
      <c r="C32" s="411">
        <v>0</v>
      </c>
    </row>
    <row r="33" ht="15.75" customHeight="1" spans="1:3">
      <c r="A33" s="412">
        <v>50405</v>
      </c>
      <c r="B33" s="410" t="s">
        <v>640</v>
      </c>
      <c r="C33" s="411">
        <v>0</v>
      </c>
    </row>
    <row r="34" ht="15.75" customHeight="1" spans="1:3">
      <c r="A34" s="412">
        <v>50499</v>
      </c>
      <c r="B34" s="410" t="s">
        <v>641</v>
      </c>
      <c r="C34" s="411">
        <v>0</v>
      </c>
    </row>
    <row r="35" ht="15.75" customHeight="1" spans="1:3">
      <c r="A35" s="412">
        <v>505</v>
      </c>
      <c r="B35" s="413" t="s">
        <v>643</v>
      </c>
      <c r="C35" s="409">
        <v>41396</v>
      </c>
    </row>
    <row r="36" ht="15.75" customHeight="1" spans="1:3">
      <c r="A36" s="412">
        <v>50501</v>
      </c>
      <c r="B36" s="410" t="s">
        <v>644</v>
      </c>
      <c r="C36" s="411">
        <v>39773</v>
      </c>
    </row>
    <row r="37" ht="15.75" customHeight="1" spans="1:3">
      <c r="A37" s="412">
        <v>50502</v>
      </c>
      <c r="B37" s="410" t="s">
        <v>645</v>
      </c>
      <c r="C37" s="411">
        <v>1623</v>
      </c>
    </row>
    <row r="38" ht="15.75" customHeight="1" spans="1:3">
      <c r="A38" s="407">
        <v>50599</v>
      </c>
      <c r="B38" s="410" t="s">
        <v>646</v>
      </c>
      <c r="C38" s="411">
        <v>0</v>
      </c>
    </row>
    <row r="39" ht="15.75" customHeight="1" spans="1:3">
      <c r="A39" s="412">
        <v>506</v>
      </c>
      <c r="B39" s="413" t="s">
        <v>647</v>
      </c>
      <c r="C39" s="409">
        <v>0</v>
      </c>
    </row>
    <row r="40" ht="15.75" customHeight="1" spans="1:3">
      <c r="A40" s="412">
        <v>50601</v>
      </c>
      <c r="B40" s="410" t="s">
        <v>648</v>
      </c>
      <c r="C40" s="411">
        <v>0</v>
      </c>
    </row>
    <row r="41" ht="15.75" customHeight="1" spans="1:3">
      <c r="A41" s="412">
        <v>50602</v>
      </c>
      <c r="B41" s="410" t="s">
        <v>649</v>
      </c>
      <c r="C41" s="411">
        <v>0</v>
      </c>
    </row>
    <row r="42" ht="15.75" customHeight="1" spans="1:3">
      <c r="A42" s="412">
        <v>507</v>
      </c>
      <c r="B42" s="413" t="s">
        <v>650</v>
      </c>
      <c r="C42" s="409">
        <v>0</v>
      </c>
    </row>
    <row r="43" ht="15.75" customHeight="1" spans="1:3">
      <c r="A43" s="412">
        <v>50701</v>
      </c>
      <c r="B43" s="410" t="s">
        <v>651</v>
      </c>
      <c r="C43" s="411">
        <v>0</v>
      </c>
    </row>
    <row r="44" ht="15.75" customHeight="1" spans="1:3">
      <c r="A44" s="412">
        <v>50702</v>
      </c>
      <c r="B44" s="414" t="s">
        <v>652</v>
      </c>
      <c r="C44" s="411">
        <v>0</v>
      </c>
    </row>
    <row r="45" ht="15.75" customHeight="1" spans="1:3">
      <c r="A45" s="407">
        <v>50799</v>
      </c>
      <c r="B45" s="410" t="s">
        <v>653</v>
      </c>
      <c r="C45" s="411">
        <v>0</v>
      </c>
    </row>
    <row r="46" ht="15.75" customHeight="1" spans="1:3">
      <c r="A46" s="412">
        <v>508</v>
      </c>
      <c r="B46" s="413" t="s">
        <v>654</v>
      </c>
      <c r="C46" s="409">
        <v>0</v>
      </c>
    </row>
    <row r="47" ht="15.75" customHeight="1" spans="1:3">
      <c r="A47" s="412">
        <v>50801</v>
      </c>
      <c r="B47" s="410" t="s">
        <v>655</v>
      </c>
      <c r="C47" s="411">
        <v>0</v>
      </c>
    </row>
    <row r="48" ht="15.75" customHeight="1" spans="1:3">
      <c r="A48" s="412">
        <v>50802</v>
      </c>
      <c r="B48" s="410" t="s">
        <v>656</v>
      </c>
      <c r="C48" s="411">
        <v>0</v>
      </c>
    </row>
    <row r="49" ht="15.75" customHeight="1" spans="1:3">
      <c r="A49" s="412">
        <v>509</v>
      </c>
      <c r="B49" s="413" t="s">
        <v>657</v>
      </c>
      <c r="C49" s="409">
        <v>3295</v>
      </c>
    </row>
    <row r="50" ht="15.75" customHeight="1" spans="1:3">
      <c r="A50" s="412">
        <v>50901</v>
      </c>
      <c r="B50" s="410" t="s">
        <v>658</v>
      </c>
      <c r="C50" s="411">
        <v>637</v>
      </c>
    </row>
    <row r="51" ht="15.75" customHeight="1" spans="1:3">
      <c r="A51" s="412">
        <v>50902</v>
      </c>
      <c r="B51" s="410" t="s">
        <v>659</v>
      </c>
      <c r="C51" s="411">
        <v>0</v>
      </c>
    </row>
    <row r="52" ht="15.75" customHeight="1" spans="1:3">
      <c r="A52" s="412">
        <v>50903</v>
      </c>
      <c r="B52" s="410" t="s">
        <v>660</v>
      </c>
      <c r="C52" s="411">
        <v>0</v>
      </c>
    </row>
    <row r="53" ht="15.75" customHeight="1" spans="1:3">
      <c r="A53" s="407">
        <v>50905</v>
      </c>
      <c r="B53" s="410" t="s">
        <v>661</v>
      </c>
      <c r="C53" s="411">
        <v>1736</v>
      </c>
    </row>
    <row r="54" ht="15.75" customHeight="1" spans="1:3">
      <c r="A54" s="412">
        <v>50999</v>
      </c>
      <c r="B54" s="410" t="s">
        <v>662</v>
      </c>
      <c r="C54" s="411">
        <v>922</v>
      </c>
    </row>
    <row r="55" ht="15.75" customHeight="1" spans="1:3">
      <c r="A55" s="407">
        <v>510</v>
      </c>
      <c r="B55" s="413" t="s">
        <v>663</v>
      </c>
      <c r="C55" s="415">
        <v>0</v>
      </c>
    </row>
    <row r="56" ht="15.75" customHeight="1" spans="1:3">
      <c r="A56" s="412">
        <v>51002</v>
      </c>
      <c r="B56" s="410" t="s">
        <v>664</v>
      </c>
      <c r="C56" s="411">
        <v>0</v>
      </c>
    </row>
    <row r="57" ht="15.75" customHeight="1" spans="1:3">
      <c r="A57" s="412">
        <v>51003</v>
      </c>
      <c r="B57" s="410" t="s">
        <v>665</v>
      </c>
      <c r="C57" s="411">
        <v>0</v>
      </c>
    </row>
    <row r="58" ht="15.75" customHeight="1" spans="1:3">
      <c r="A58" s="412">
        <v>511</v>
      </c>
      <c r="B58" s="410" t="s">
        <v>678</v>
      </c>
      <c r="C58" s="411">
        <v>0</v>
      </c>
    </row>
    <row r="59" ht="15.75" customHeight="1" spans="1:3">
      <c r="A59" s="412">
        <v>51101</v>
      </c>
      <c r="B59" s="413" t="s">
        <v>666</v>
      </c>
      <c r="C59" s="409">
        <v>0</v>
      </c>
    </row>
    <row r="60" ht="15.75" customHeight="1" spans="1:3">
      <c r="A60" s="407">
        <v>51102</v>
      </c>
      <c r="B60" s="410" t="s">
        <v>667</v>
      </c>
      <c r="C60" s="411">
        <v>0</v>
      </c>
    </row>
    <row r="61" ht="15.75" customHeight="1" spans="1:3">
      <c r="A61" s="412">
        <v>51103</v>
      </c>
      <c r="B61" s="410" t="s">
        <v>668</v>
      </c>
      <c r="C61" s="411">
        <v>0</v>
      </c>
    </row>
    <row r="62" ht="15.75" customHeight="1" spans="1:3">
      <c r="A62" s="407">
        <v>51104</v>
      </c>
      <c r="B62" s="410" t="s">
        <v>669</v>
      </c>
      <c r="C62" s="411">
        <v>0</v>
      </c>
    </row>
    <row r="63" ht="15.75" customHeight="1" spans="1:3">
      <c r="A63" s="412">
        <v>599</v>
      </c>
      <c r="B63" s="410" t="s">
        <v>670</v>
      </c>
      <c r="C63" s="411">
        <v>0</v>
      </c>
    </row>
    <row r="64" ht="15.75" customHeight="1" spans="1:3">
      <c r="A64" s="412">
        <v>59906</v>
      </c>
      <c r="B64" s="413" t="s">
        <v>671</v>
      </c>
      <c r="C64" s="409">
        <v>0</v>
      </c>
    </row>
    <row r="65" ht="15.75" customHeight="1" spans="1:3">
      <c r="A65" s="412">
        <v>59907</v>
      </c>
      <c r="B65" s="410" t="s">
        <v>672</v>
      </c>
      <c r="C65" s="411">
        <v>0</v>
      </c>
    </row>
    <row r="66" ht="15.75" customHeight="1" spans="1:3">
      <c r="A66" s="412">
        <v>59908</v>
      </c>
      <c r="B66" s="410" t="s">
        <v>673</v>
      </c>
      <c r="C66" s="411">
        <v>0</v>
      </c>
    </row>
    <row r="67" ht="15.75" customHeight="1" spans="1:3">
      <c r="A67" s="407">
        <v>59999</v>
      </c>
      <c r="B67" s="410" t="s">
        <v>674</v>
      </c>
      <c r="C67" s="411">
        <v>0</v>
      </c>
    </row>
    <row r="68" ht="24" customHeight="1" spans="1:3">
      <c r="A68" s="412"/>
      <c r="B68" s="410" t="s">
        <v>675</v>
      </c>
      <c r="C68" s="411">
        <v>0</v>
      </c>
    </row>
    <row r="69" ht="15.75" customHeight="1" spans="1:3">
      <c r="A69" s="412"/>
      <c r="B69" s="416" t="s">
        <v>676</v>
      </c>
      <c r="C69" s="409">
        <f>SUM(C4,C9,C20,C28,C35,C39,C46,C49,C55,C59,C42,C64)</f>
        <v>69785</v>
      </c>
    </row>
    <row r="70" ht="15.75" customHeight="1" spans="1:1">
      <c r="A70" s="412"/>
    </row>
    <row r="71" ht="15.75" customHeight="1" spans="1:1">
      <c r="A71" s="412"/>
    </row>
    <row r="72" ht="15.75" customHeight="1" spans="1:1">
      <c r="A72" s="412"/>
    </row>
    <row r="73" ht="15.75" customHeight="1" spans="1:1">
      <c r="A73" s="407"/>
    </row>
    <row r="74" ht="15.75" customHeight="1" spans="1:1">
      <c r="A74" s="412"/>
    </row>
    <row r="75" ht="15.75" customHeight="1" spans="1:1">
      <c r="A75" s="407"/>
    </row>
    <row r="76" ht="15.75" customHeight="1" spans="1:1">
      <c r="A76" s="412"/>
    </row>
    <row r="77" ht="15.75" customHeight="1" spans="1:1">
      <c r="A77" s="412"/>
    </row>
    <row r="78" ht="15.75" customHeight="1" spans="1:1">
      <c r="A78" s="412"/>
    </row>
    <row r="79" ht="30" customHeight="1" spans="1:1">
      <c r="A79" s="412"/>
    </row>
    <row r="80" ht="13.5" spans="1:1">
      <c r="A80" s="412"/>
    </row>
    <row r="81" ht="13.5" spans="1:1">
      <c r="A81" s="407"/>
    </row>
    <row r="82" ht="13.5" spans="1:1">
      <c r="A82" s="412"/>
    </row>
    <row r="83" ht="13.5" spans="1:1">
      <c r="A83" s="412"/>
    </row>
    <row r="84" ht="13.5" spans="1:1">
      <c r="A84" s="412"/>
    </row>
    <row r="85" ht="13.5" spans="1:1">
      <c r="A85" s="407"/>
    </row>
    <row r="86" ht="13.5" spans="1:1">
      <c r="A86" s="412"/>
    </row>
    <row r="87" ht="13.5" spans="1:1">
      <c r="A87" s="412"/>
    </row>
    <row r="88" ht="13.5" spans="1:1">
      <c r="A88" s="407"/>
    </row>
    <row r="89" ht="13.5" spans="1:1">
      <c r="A89" s="412"/>
    </row>
    <row r="90" ht="13.5" spans="1:1">
      <c r="A90" s="412"/>
    </row>
    <row r="91" ht="13.5" spans="1:1">
      <c r="A91" s="412"/>
    </row>
    <row r="92" ht="13.5" spans="1:1">
      <c r="A92" s="412"/>
    </row>
    <row r="93" ht="13.5" spans="1:1">
      <c r="A93" s="407"/>
    </row>
    <row r="94" ht="13.5" spans="1:1">
      <c r="A94" s="412"/>
    </row>
    <row r="95" ht="13.5" spans="1:1">
      <c r="A95" s="412"/>
    </row>
    <row r="96" ht="13.5" spans="1:1">
      <c r="A96" s="412"/>
    </row>
    <row r="97" ht="13.5" spans="1:1">
      <c r="A97" s="412"/>
    </row>
    <row r="98" ht="13.5" spans="1:1">
      <c r="A98" s="412"/>
    </row>
    <row r="99" ht="13.5" spans="1:1">
      <c r="A99" s="407"/>
    </row>
    <row r="100" ht="13.5" spans="1:1">
      <c r="A100" s="412"/>
    </row>
    <row r="101" ht="13.5" spans="1:1">
      <c r="A101" s="412"/>
    </row>
    <row r="102" ht="13.5" spans="1:1">
      <c r="A102" s="412"/>
    </row>
    <row r="103" ht="13.5" spans="1:1">
      <c r="A103" s="412"/>
    </row>
    <row r="104" ht="13.5" spans="1:1">
      <c r="A104" s="407"/>
    </row>
    <row r="105" ht="13.5" spans="1:1">
      <c r="A105" s="412"/>
    </row>
    <row r="106" ht="13.5" spans="1:1">
      <c r="A106" s="412"/>
    </row>
    <row r="107" ht="13.5" spans="1:1">
      <c r="A107" s="412"/>
    </row>
    <row r="108" ht="13.5" spans="1:1">
      <c r="A108" s="412"/>
    </row>
    <row r="109" ht="13.5" spans="1:1">
      <c r="A109" s="407"/>
    </row>
    <row r="110" ht="13.5" spans="1:1">
      <c r="A110" s="412"/>
    </row>
    <row r="111" ht="13.5" spans="1:1">
      <c r="A111" s="412"/>
    </row>
    <row r="112" ht="13.5" spans="1:1">
      <c r="A112" s="412"/>
    </row>
    <row r="113" ht="13.5" spans="1:1">
      <c r="A113" s="412"/>
    </row>
    <row r="114" ht="13.5" spans="1:1">
      <c r="A114" s="407"/>
    </row>
    <row r="115" ht="13.5" spans="1:1">
      <c r="A115" s="412"/>
    </row>
    <row r="116" ht="13.5" spans="1:1">
      <c r="A116" s="412"/>
    </row>
    <row r="117" ht="13.5" spans="1:1">
      <c r="A117" s="412"/>
    </row>
    <row r="118" ht="13.5" spans="1:1">
      <c r="A118" s="412"/>
    </row>
    <row r="119" ht="13.5" spans="1:1">
      <c r="A119" s="412"/>
    </row>
    <row r="120" ht="13.5" spans="1:1">
      <c r="A120" s="407"/>
    </row>
    <row r="121" ht="13.5" spans="1:1">
      <c r="A121" s="412"/>
    </row>
    <row r="122" ht="13.5" spans="1:1">
      <c r="A122" s="407"/>
    </row>
    <row r="123" ht="13.5" spans="1:1">
      <c r="A123" s="407"/>
    </row>
    <row r="124" ht="13.5" spans="1:1">
      <c r="A124" s="412"/>
    </row>
    <row r="125" ht="13.5" spans="1:1">
      <c r="A125" s="412"/>
    </row>
    <row r="126" ht="13.5" spans="1:1">
      <c r="A126" s="412"/>
    </row>
    <row r="127" ht="13.5" spans="1:1">
      <c r="A127" s="412"/>
    </row>
    <row r="128" ht="13.5" spans="1:1">
      <c r="A128" s="407"/>
    </row>
    <row r="129" ht="13.5" spans="1:1">
      <c r="A129" s="412"/>
    </row>
    <row r="130" ht="13.5" spans="1:1">
      <c r="A130" s="412"/>
    </row>
    <row r="131" ht="13.5" spans="1:1">
      <c r="A131" s="412"/>
    </row>
    <row r="132" ht="13.5" spans="1:1">
      <c r="A132" s="407"/>
    </row>
    <row r="133" ht="13.5" spans="1:1">
      <c r="A133" s="412"/>
    </row>
    <row r="134" ht="13.5" spans="1:1">
      <c r="A134" s="412"/>
    </row>
    <row r="135" ht="13.5" spans="1:1">
      <c r="A135" s="412"/>
    </row>
    <row r="136" ht="13.5" spans="1:1">
      <c r="A136" s="412"/>
    </row>
    <row r="137" ht="13.5" spans="1:1">
      <c r="A137" s="412"/>
    </row>
    <row r="138" ht="13.5" spans="1:1">
      <c r="A138" s="407"/>
    </row>
    <row r="139" ht="13.5" spans="1:1">
      <c r="A139" s="412"/>
    </row>
    <row r="140" ht="13.5" spans="1:1">
      <c r="A140" s="412"/>
    </row>
    <row r="141" ht="13.5" spans="1:1">
      <c r="A141" s="412"/>
    </row>
    <row r="142" ht="13.5" spans="1:1">
      <c r="A142" s="412"/>
    </row>
    <row r="143" ht="13.5" spans="1:1">
      <c r="A143" s="412"/>
    </row>
    <row r="144" ht="13.5" spans="1:1">
      <c r="A144" s="412"/>
    </row>
    <row r="145" ht="13.5" spans="1:1">
      <c r="A145" s="412"/>
    </row>
    <row r="146" ht="13.5" spans="1:1">
      <c r="A146" s="412"/>
    </row>
    <row r="147" ht="13.5" spans="1:1">
      <c r="A147" s="407"/>
    </row>
    <row r="148" ht="13.5" spans="1:1">
      <c r="A148" s="412"/>
    </row>
    <row r="149" ht="13.5" spans="1:1">
      <c r="A149" s="407"/>
    </row>
    <row r="150" ht="13.5" spans="1:1">
      <c r="A150" s="407"/>
    </row>
    <row r="151" ht="13.5" spans="1:1">
      <c r="A151" s="412"/>
    </row>
    <row r="152" ht="13.5" spans="1:1">
      <c r="A152" s="412"/>
    </row>
    <row r="153" ht="13.5" spans="1:1">
      <c r="A153" s="412"/>
    </row>
    <row r="154" ht="13.5" spans="1:1">
      <c r="A154" s="407"/>
    </row>
    <row r="155" ht="13.5" spans="1:1">
      <c r="A155" s="412"/>
    </row>
    <row r="156" ht="13.5" spans="1:1">
      <c r="A156" s="412"/>
    </row>
    <row r="157" ht="13.5" spans="1:1">
      <c r="A157" s="412"/>
    </row>
    <row r="158" ht="13.5" spans="1:1">
      <c r="A158" s="412"/>
    </row>
    <row r="159" ht="13.5" spans="1:1">
      <c r="A159" s="412"/>
    </row>
    <row r="160" ht="13.5" spans="1:1">
      <c r="A160" s="407"/>
    </row>
    <row r="161" ht="13.5" spans="1:1">
      <c r="A161" s="412"/>
    </row>
    <row r="162" ht="13.5" spans="1:1">
      <c r="A162" s="412"/>
    </row>
    <row r="163" ht="13.5" spans="1:1">
      <c r="A163" s="407"/>
    </row>
    <row r="164" ht="13.5" spans="1:1">
      <c r="A164" s="412"/>
    </row>
    <row r="165" ht="13.5" spans="1:1">
      <c r="A165" s="412"/>
    </row>
    <row r="166" ht="13.5" spans="1:1">
      <c r="A166" s="407"/>
    </row>
    <row r="167" ht="13.5" spans="1:1">
      <c r="A167" s="412"/>
    </row>
    <row r="168" ht="13.5" spans="1:1">
      <c r="A168" s="407"/>
    </row>
    <row r="169" ht="13.5" spans="1:1">
      <c r="A169" s="412"/>
    </row>
    <row r="170" ht="13.5" spans="1:1">
      <c r="A170" s="407"/>
    </row>
    <row r="171" ht="13.5" spans="1:1">
      <c r="A171" s="407"/>
    </row>
    <row r="172" ht="13.5" spans="1:1">
      <c r="A172" s="412"/>
    </row>
    <row r="173" ht="13.5" spans="1:1">
      <c r="A173" s="412"/>
    </row>
    <row r="174" ht="13.5" spans="1:1">
      <c r="A174" s="407"/>
    </row>
    <row r="175" ht="13.5" spans="1:1">
      <c r="A175" s="412"/>
    </row>
    <row r="176" ht="13.5" spans="1:1">
      <c r="A176" s="407"/>
    </row>
    <row r="177" ht="13.5" spans="1:1">
      <c r="A177" s="412"/>
    </row>
    <row r="178" ht="13.5" spans="1:1">
      <c r="A178" s="412"/>
    </row>
    <row r="179" ht="13.5" spans="1:1">
      <c r="A179" s="407"/>
    </row>
    <row r="180" ht="13.5" spans="1:1">
      <c r="A180" s="412"/>
    </row>
    <row r="181" ht="13.5" spans="1:1">
      <c r="A181" s="407"/>
    </row>
    <row r="182" ht="13.5" spans="1:1">
      <c r="A182" s="407"/>
    </row>
    <row r="183" ht="13.5" spans="1:1">
      <c r="A183" s="412"/>
    </row>
    <row r="184" ht="13.5" spans="1:1">
      <c r="A184" s="412"/>
    </row>
    <row r="185" ht="13.5" spans="1:1">
      <c r="A185" s="412"/>
    </row>
    <row r="186" ht="13.5" spans="1:1">
      <c r="A186" s="412"/>
    </row>
    <row r="187" ht="13.5" spans="1:1">
      <c r="A187" s="412"/>
    </row>
    <row r="188" ht="13.5" spans="1:1">
      <c r="A188" s="407"/>
    </row>
    <row r="189" ht="13.5" spans="1:1">
      <c r="A189" s="412"/>
    </row>
    <row r="190" ht="13.5" spans="1:1">
      <c r="A190" s="412"/>
    </row>
    <row r="191" ht="13.5" spans="1:1">
      <c r="A191" s="412"/>
    </row>
    <row r="192" ht="13.5" spans="1:1">
      <c r="A192" s="407"/>
    </row>
    <row r="193" ht="13.5" spans="1:1">
      <c r="A193" s="412"/>
    </row>
    <row r="194" ht="13.5" spans="1:1">
      <c r="A194" s="412"/>
    </row>
    <row r="195" ht="13.5" spans="1:1">
      <c r="A195" s="407"/>
    </row>
    <row r="196" ht="13.5" spans="1:1">
      <c r="A196" s="412"/>
    </row>
    <row r="197" ht="13.5" spans="1:1">
      <c r="A197" s="412"/>
    </row>
    <row r="198" ht="13.5" spans="1:1">
      <c r="A198" s="407"/>
    </row>
    <row r="199" ht="13.5" spans="1:1">
      <c r="A199" s="412"/>
    </row>
    <row r="200" ht="13.5" spans="1:1">
      <c r="A200" s="412"/>
    </row>
    <row r="201" ht="13.5" spans="1:1">
      <c r="A201" s="407"/>
    </row>
    <row r="202" ht="13.5" spans="1:1">
      <c r="A202" s="412"/>
    </row>
    <row r="203" ht="13.5" spans="1:1">
      <c r="A203" s="412"/>
    </row>
    <row r="204" ht="13.5" spans="1:1">
      <c r="A204" s="407"/>
    </row>
    <row r="205" ht="13.5" spans="1:1">
      <c r="A205" s="407"/>
    </row>
    <row r="206" ht="13.5" spans="1:1">
      <c r="A206" s="412"/>
    </row>
    <row r="207" ht="13.5" spans="1:1">
      <c r="A207" s="412"/>
    </row>
    <row r="208" ht="13.5" spans="1:1">
      <c r="A208" s="412"/>
    </row>
    <row r="209" ht="13.5" spans="1:1">
      <c r="A209" s="412"/>
    </row>
    <row r="210" ht="13.5" spans="1:1">
      <c r="A210" s="412"/>
    </row>
    <row r="211" ht="13.5" spans="1:1">
      <c r="A211" s="412"/>
    </row>
    <row r="212" ht="13.5" spans="1:1">
      <c r="A212" s="412"/>
    </row>
    <row r="213" ht="13.5" spans="1:1">
      <c r="A213" s="407"/>
    </row>
    <row r="214" ht="13.5" spans="1:1">
      <c r="A214" s="412"/>
    </row>
    <row r="215" ht="13.5" spans="1:1">
      <c r="A215" s="412"/>
    </row>
    <row r="216" ht="13.5" spans="1:1">
      <c r="A216" s="412"/>
    </row>
    <row r="217" ht="13.5" spans="1:1">
      <c r="A217" s="412"/>
    </row>
    <row r="218" ht="13.5" spans="1:1">
      <c r="A218" s="407"/>
    </row>
    <row r="219" ht="13.5" spans="1:1">
      <c r="A219" s="412"/>
    </row>
    <row r="220" ht="13.5" spans="1:1">
      <c r="A220" s="412"/>
    </row>
    <row r="221" ht="13.5" spans="1:1">
      <c r="A221" s="412"/>
    </row>
    <row r="222" ht="13.5" spans="1:1">
      <c r="A222" s="412"/>
    </row>
    <row r="223" ht="13.5" spans="1:1">
      <c r="A223" s="412"/>
    </row>
    <row r="224" ht="13.5" spans="1:1">
      <c r="A224" s="407"/>
    </row>
    <row r="225" ht="13.5" spans="1:1">
      <c r="A225" s="412"/>
    </row>
    <row r="226" ht="13.5" spans="1:1">
      <c r="A226" s="407"/>
    </row>
    <row r="227" ht="13.5" spans="1:1">
      <c r="A227" s="412"/>
    </row>
    <row r="228" ht="13.5" spans="1:1">
      <c r="A228" s="412"/>
    </row>
    <row r="229" ht="13.5" spans="1:1">
      <c r="A229" s="407"/>
    </row>
    <row r="230" ht="13.5" spans="1:1">
      <c r="A230" s="412"/>
    </row>
    <row r="231" ht="13.5" spans="1:1">
      <c r="A231" s="412"/>
    </row>
    <row r="232" ht="13.5" spans="1:1">
      <c r="A232" s="412"/>
    </row>
    <row r="233" ht="13.5" spans="1:1">
      <c r="A233" s="412"/>
    </row>
    <row r="234" ht="13.5" spans="1:1">
      <c r="A234" s="412"/>
    </row>
    <row r="235" ht="13.5" spans="1:1">
      <c r="A235" s="407"/>
    </row>
    <row r="236" ht="13.5" spans="1:1">
      <c r="A236" s="412"/>
    </row>
    <row r="237" ht="13.5" spans="1:1">
      <c r="A237" s="412"/>
    </row>
    <row r="238" ht="13.5" spans="1:1">
      <c r="A238" s="412"/>
    </row>
    <row r="239" ht="13.5" spans="1:1">
      <c r="A239" s="412"/>
    </row>
    <row r="240" ht="13.5" spans="1:1">
      <c r="A240" s="412"/>
    </row>
    <row r="241" ht="13.5" spans="1:1">
      <c r="A241" s="407"/>
    </row>
    <row r="242" ht="13.5" spans="1:1">
      <c r="A242" s="412"/>
    </row>
    <row r="243" ht="13.5" spans="1:1">
      <c r="A243" s="412"/>
    </row>
    <row r="244" ht="13.5" spans="1:1">
      <c r="A244" s="412"/>
    </row>
    <row r="245" ht="13.5" spans="1:1">
      <c r="A245" s="412"/>
    </row>
    <row r="246" ht="13.5" spans="1:1">
      <c r="A246" s="412"/>
    </row>
    <row r="247" ht="13.5" spans="1:1">
      <c r="A247" s="407"/>
    </row>
    <row r="248" ht="13.5" spans="1:1">
      <c r="A248" s="412"/>
    </row>
    <row r="249" ht="13.5" spans="1:1">
      <c r="A249" s="412"/>
    </row>
    <row r="250" ht="13.5" spans="1:1">
      <c r="A250" s="412"/>
    </row>
    <row r="251" ht="13.5" spans="1:1">
      <c r="A251" s="412"/>
    </row>
    <row r="252" ht="13.5" spans="1:1">
      <c r="A252" s="412"/>
    </row>
    <row r="253" ht="13.5" spans="1:1">
      <c r="A253" s="407"/>
    </row>
    <row r="254" ht="13.5" spans="1:1">
      <c r="A254" s="412"/>
    </row>
    <row r="255" ht="13.5" spans="1:1">
      <c r="A255" s="412"/>
    </row>
    <row r="256" ht="13.5" spans="1:1">
      <c r="A256" s="407"/>
    </row>
    <row r="257" ht="13.5" spans="1:1">
      <c r="A257" s="412"/>
    </row>
    <row r="258" ht="13.5" spans="1:1">
      <c r="A258" s="412"/>
    </row>
    <row r="259" ht="13.5" spans="1:1">
      <c r="A259" s="407"/>
    </row>
    <row r="260" ht="13.5" spans="1:1">
      <c r="A260" s="412"/>
    </row>
    <row r="261" ht="13.5" spans="1:1">
      <c r="A261" s="407"/>
    </row>
    <row r="262" ht="13.5" spans="1:1">
      <c r="A262" s="412"/>
    </row>
    <row r="263" ht="13.5" spans="1:1">
      <c r="A263" s="407"/>
    </row>
    <row r="264" ht="13.5" spans="1:1">
      <c r="A264" s="412"/>
    </row>
    <row r="265" ht="13.5" spans="1:1">
      <c r="A265" s="412"/>
    </row>
    <row r="266" ht="13.5" spans="1:1">
      <c r="A266" s="412"/>
    </row>
    <row r="267" ht="13.5" spans="1:1">
      <c r="A267" s="412"/>
    </row>
    <row r="268" ht="13.5" spans="1:1">
      <c r="A268" s="407"/>
    </row>
    <row r="269" ht="13.5" spans="1:1">
      <c r="A269" s="412"/>
    </row>
    <row r="270" ht="13.5" spans="1:1">
      <c r="A270" s="407"/>
    </row>
    <row r="271" ht="13.5" spans="1:1">
      <c r="A271" s="407"/>
    </row>
    <row r="272" ht="13.5" spans="1:1">
      <c r="A272" s="412"/>
    </row>
    <row r="273" ht="13.5" spans="1:1">
      <c r="A273" s="412"/>
    </row>
    <row r="274" ht="13.5" spans="1:1">
      <c r="A274" s="412"/>
    </row>
    <row r="275" ht="13.5" spans="1:1">
      <c r="A275" s="407"/>
    </row>
    <row r="276" ht="13.5" spans="1:1">
      <c r="A276" s="412"/>
    </row>
    <row r="277" ht="13.5" spans="1:1">
      <c r="A277" s="412"/>
    </row>
    <row r="278" ht="13.5" spans="1:1">
      <c r="A278" s="407"/>
    </row>
    <row r="279" ht="13.5" spans="1:1">
      <c r="A279" s="412"/>
    </row>
    <row r="280" ht="13.5" spans="1:1">
      <c r="A280" s="412"/>
    </row>
    <row r="281" ht="13.5" spans="1:1">
      <c r="A281" s="412"/>
    </row>
    <row r="282" ht="13.5" spans="1:1">
      <c r="A282" s="407"/>
    </row>
    <row r="283" ht="13.5" spans="1:1">
      <c r="A283" s="412"/>
    </row>
    <row r="284" ht="13.5" spans="1:1">
      <c r="A284" s="412"/>
    </row>
    <row r="285" ht="13.5" spans="1:1">
      <c r="A285" s="412"/>
    </row>
    <row r="286" ht="13.5" spans="1:1">
      <c r="A286" s="412"/>
    </row>
    <row r="287" ht="13.5" spans="1:1">
      <c r="A287" s="412"/>
    </row>
    <row r="288" ht="13.5" spans="1:1">
      <c r="A288" s="412"/>
    </row>
    <row r="289" ht="13.5" spans="1:1">
      <c r="A289" s="412"/>
    </row>
    <row r="290" ht="13.5" spans="1:1">
      <c r="A290" s="412"/>
    </row>
    <row r="291" ht="13.5" spans="1:1">
      <c r="A291" s="407"/>
    </row>
    <row r="292" ht="13.5" spans="1:1">
      <c r="A292" s="412"/>
    </row>
    <row r="293" ht="13.5" spans="1:1">
      <c r="A293" s="407"/>
    </row>
    <row r="294" ht="13.5" spans="1:1">
      <c r="A294" s="412"/>
    </row>
    <row r="295" ht="13.5" spans="1:1">
      <c r="A295" s="412"/>
    </row>
    <row r="296" ht="13.5" spans="1:1">
      <c r="A296" s="412"/>
    </row>
    <row r="297" ht="13.5" spans="1:1">
      <c r="A297" s="407"/>
    </row>
    <row r="298" ht="13.5" spans="1:1">
      <c r="A298" s="412"/>
    </row>
    <row r="299" ht="13.5" spans="1:1">
      <c r="A299" s="412"/>
    </row>
    <row r="300" ht="13.5" spans="1:1">
      <c r="A300" s="412"/>
    </row>
    <row r="301" ht="13.5" spans="1:1">
      <c r="A301" s="407"/>
    </row>
    <row r="302" ht="13.5" spans="1:1">
      <c r="A302" s="412"/>
    </row>
    <row r="303" ht="13.5" spans="1:1">
      <c r="A303" s="407"/>
    </row>
    <row r="304" ht="13.5" spans="1:1">
      <c r="A304" s="412"/>
    </row>
    <row r="305" ht="13.5" spans="1:1">
      <c r="A305" s="407"/>
    </row>
    <row r="306" ht="13.5" spans="1:1">
      <c r="A306" s="412"/>
    </row>
    <row r="307" ht="13.5" spans="1:1">
      <c r="A307" s="412"/>
    </row>
    <row r="308" ht="13.5" spans="1:1">
      <c r="A308" s="412"/>
    </row>
    <row r="309" ht="13.5" spans="1:1">
      <c r="A309" s="412"/>
    </row>
    <row r="310" ht="13.5" spans="1:1">
      <c r="A310" s="412"/>
    </row>
    <row r="311" ht="13.5" spans="1:1">
      <c r="A311" s="407"/>
    </row>
    <row r="312" ht="13.5" spans="1:1">
      <c r="A312" s="412"/>
    </row>
    <row r="313" ht="13.5" spans="1:1">
      <c r="A313" s="407"/>
    </row>
    <row r="314" ht="13.5" spans="1:1">
      <c r="A314" s="412"/>
    </row>
    <row r="315" ht="13.5" spans="1:1">
      <c r="A315" s="407"/>
    </row>
    <row r="316" ht="13.5" spans="1:1">
      <c r="A316" s="407"/>
    </row>
    <row r="317" ht="13.5" spans="1:1">
      <c r="A317" s="412"/>
    </row>
    <row r="318" ht="13.5" spans="1:1">
      <c r="A318" s="412"/>
    </row>
    <row r="319" ht="13.5" spans="1:1">
      <c r="A319" s="412"/>
    </row>
    <row r="320" ht="13.5" spans="1:1">
      <c r="A320" s="407"/>
    </row>
    <row r="321" ht="13.5" spans="1:1">
      <c r="A321" s="412"/>
    </row>
    <row r="322" ht="13.5" spans="1:1">
      <c r="A322" s="412"/>
    </row>
    <row r="323" ht="13.5" spans="1:1">
      <c r="A323" s="407"/>
    </row>
    <row r="324" ht="13.5" spans="1:1">
      <c r="A324" s="412"/>
    </row>
    <row r="325" ht="13.5" spans="1:1">
      <c r="A325" s="407"/>
    </row>
    <row r="326" ht="13.5" spans="1:1">
      <c r="A326" s="412"/>
    </row>
    <row r="327" ht="13.5" spans="1:1">
      <c r="A327" s="412"/>
    </row>
    <row r="328" ht="13.5" spans="1:1">
      <c r="A328" s="407"/>
    </row>
    <row r="329" ht="13.5" spans="1:1">
      <c r="A329" s="412"/>
    </row>
    <row r="330" ht="13.5" spans="1:1">
      <c r="A330" s="407"/>
    </row>
    <row r="331" ht="13.5" spans="1:1">
      <c r="A331" s="407"/>
    </row>
    <row r="332" ht="13.5" spans="1:1">
      <c r="A332" s="412"/>
    </row>
    <row r="333" ht="13.5" spans="1:1">
      <c r="A333" s="412"/>
    </row>
    <row r="334" ht="13.5" spans="1:1">
      <c r="A334" s="412"/>
    </row>
    <row r="335" ht="13.5" spans="1:1">
      <c r="A335" s="407"/>
    </row>
    <row r="336" ht="13.5" spans="1:1">
      <c r="A336" s="412"/>
    </row>
    <row r="337" ht="13.5" spans="1:1">
      <c r="A337" s="407"/>
    </row>
    <row r="338" ht="13.5" spans="1:1">
      <c r="A338" s="412"/>
    </row>
    <row r="339" ht="13.5" spans="1:1">
      <c r="A339" s="407"/>
    </row>
    <row r="340" ht="13.5" spans="1:1">
      <c r="A340" s="412"/>
    </row>
    <row r="341" ht="13.5" spans="1:1">
      <c r="A341" s="407"/>
    </row>
    <row r="342" ht="13.5" spans="1:1">
      <c r="A342" s="412"/>
    </row>
    <row r="343" ht="13.5" spans="1:1">
      <c r="A343" s="407"/>
    </row>
    <row r="344" ht="13.5" spans="1:1">
      <c r="A344" s="412"/>
    </row>
    <row r="345" ht="13.5" spans="1:1">
      <c r="A345" s="407"/>
    </row>
    <row r="346" ht="13.5" spans="1:1">
      <c r="A346" s="407"/>
    </row>
    <row r="347" ht="13.5" spans="1:1">
      <c r="A347" s="412"/>
    </row>
    <row r="348" ht="13.5" spans="1:1">
      <c r="A348" s="412"/>
    </row>
    <row r="349" ht="13.5" spans="1:1">
      <c r="A349" s="412"/>
    </row>
    <row r="350" ht="13.5" spans="1:1">
      <c r="A350" s="412"/>
    </row>
    <row r="351" ht="13.5" spans="1:1">
      <c r="A351" s="412"/>
    </row>
    <row r="352" ht="13.5" spans="1:1">
      <c r="A352" s="412"/>
    </row>
    <row r="353" ht="13.5" spans="1:1">
      <c r="A353" s="412"/>
    </row>
    <row r="354" ht="13.5" spans="1:1">
      <c r="A354" s="412"/>
    </row>
    <row r="355" ht="13.5" spans="1:1">
      <c r="A355" s="412"/>
    </row>
    <row r="356" ht="13.5" spans="1:1">
      <c r="A356" s="412"/>
    </row>
    <row r="357" ht="13.5" spans="1:1">
      <c r="A357" s="412"/>
    </row>
    <row r="358" ht="13.5" spans="1:1">
      <c r="A358" s="412"/>
    </row>
    <row r="359" ht="13.5" spans="1:1">
      <c r="A359" s="412"/>
    </row>
    <row r="360" ht="13.5" spans="1:1">
      <c r="A360" s="412"/>
    </row>
    <row r="361" ht="13.5" spans="1:1">
      <c r="A361" s="412"/>
    </row>
    <row r="362" ht="13.5" spans="1:1">
      <c r="A362" s="407"/>
    </row>
    <row r="363" ht="13.5" spans="1:1">
      <c r="A363" s="412"/>
    </row>
    <row r="364" ht="13.5" spans="1:1">
      <c r="A364" s="412"/>
    </row>
    <row r="365" ht="13.5" spans="1:1">
      <c r="A365" s="412"/>
    </row>
    <row r="366" ht="13.5" spans="1:1">
      <c r="A366" s="412"/>
    </row>
    <row r="367" ht="13.5" spans="1:1">
      <c r="A367" s="412"/>
    </row>
    <row r="368" ht="13.5" spans="1:1">
      <c r="A368" s="412"/>
    </row>
    <row r="369" ht="13.5" spans="1:1">
      <c r="A369" s="412"/>
    </row>
    <row r="370" ht="13.5" spans="1:1">
      <c r="A370" s="412"/>
    </row>
    <row r="371" ht="13.5" spans="1:1">
      <c r="A371" s="412"/>
    </row>
    <row r="372" ht="13.5" spans="1:1">
      <c r="A372" s="412"/>
    </row>
    <row r="373" ht="13.5" spans="1:1">
      <c r="A373" s="412"/>
    </row>
    <row r="374" ht="13.5" spans="1:1">
      <c r="A374" s="407"/>
    </row>
    <row r="375" ht="13.5" spans="1:1">
      <c r="A375" s="412"/>
    </row>
    <row r="376" ht="13.5" spans="1:1">
      <c r="A376" s="412"/>
    </row>
    <row r="377" ht="13.5" spans="1:1">
      <c r="A377" s="412"/>
    </row>
    <row r="378" ht="13.5" spans="1:1">
      <c r="A378" s="412"/>
    </row>
    <row r="379" ht="13.5" spans="1:1">
      <c r="A379" s="412"/>
    </row>
    <row r="380" ht="13.5" spans="1:1">
      <c r="A380" s="412"/>
    </row>
    <row r="381" ht="13.5" spans="1:1">
      <c r="A381" s="412"/>
    </row>
    <row r="382" ht="13.5" spans="1:1">
      <c r="A382" s="412"/>
    </row>
    <row r="383" ht="13.5" spans="1:1">
      <c r="A383" s="407"/>
    </row>
    <row r="384" ht="13.5" spans="1:1">
      <c r="A384" s="412"/>
    </row>
    <row r="385" ht="13.5" spans="1:1">
      <c r="A385" s="412"/>
    </row>
    <row r="386" ht="13.5" spans="1:1">
      <c r="A386" s="412"/>
    </row>
    <row r="387" ht="13.5" spans="1:1">
      <c r="A387" s="412"/>
    </row>
    <row r="388" ht="13.5" spans="1:1">
      <c r="A388" s="407"/>
    </row>
    <row r="389" ht="13.5" spans="1:1">
      <c r="A389" s="412"/>
    </row>
    <row r="390" ht="13.5" spans="1:1">
      <c r="A390" s="412"/>
    </row>
    <row r="391" ht="13.5" spans="1:1">
      <c r="A391" s="412"/>
    </row>
    <row r="392" ht="13.5" spans="1:1">
      <c r="A392" s="412"/>
    </row>
    <row r="393" ht="13.5" spans="1:1">
      <c r="A393" s="407"/>
    </row>
    <row r="394" ht="13.5" spans="1:1">
      <c r="A394" s="412"/>
    </row>
    <row r="395" ht="13.5" spans="1:1">
      <c r="A395" s="412"/>
    </row>
    <row r="396" ht="13.5" spans="1:1">
      <c r="A396" s="407"/>
    </row>
    <row r="397" ht="13.5" spans="1:1">
      <c r="A397" s="412"/>
    </row>
    <row r="398" ht="13.5" spans="1:1">
      <c r="A398" s="407"/>
    </row>
    <row r="399" ht="13.5" spans="1:1">
      <c r="A399" s="407"/>
    </row>
    <row r="400" ht="13.5" spans="1:1">
      <c r="A400" s="412"/>
    </row>
    <row r="401" ht="13.5" spans="1:1">
      <c r="A401" s="412"/>
    </row>
    <row r="402" ht="13.5" spans="1:1">
      <c r="A402" s="412"/>
    </row>
    <row r="403" ht="13.5" spans="1:1">
      <c r="A403" s="412"/>
    </row>
    <row r="404" ht="13.5" spans="1:1">
      <c r="A404" s="412"/>
    </row>
    <row r="405" ht="13.5" spans="1:1">
      <c r="A405" s="412"/>
    </row>
    <row r="406" ht="13.5" spans="1:1">
      <c r="A406" s="412"/>
    </row>
    <row r="407" ht="13.5" spans="1:1">
      <c r="A407" s="412"/>
    </row>
    <row r="408" ht="13.5" spans="1:1">
      <c r="A408" s="407"/>
    </row>
    <row r="409" ht="13.5" spans="1:1">
      <c r="A409" s="412"/>
    </row>
    <row r="410" ht="13.5" spans="1:1">
      <c r="A410" s="407"/>
    </row>
    <row r="411" ht="13.5" spans="1:1">
      <c r="A411" s="412"/>
    </row>
    <row r="412" ht="13.5" spans="1:1">
      <c r="A412" s="407"/>
    </row>
    <row r="413" ht="13.5" spans="1:1">
      <c r="A413" s="407"/>
    </row>
    <row r="414" ht="13.5" spans="1:1">
      <c r="A414" s="412"/>
    </row>
    <row r="415" ht="13.5" spans="1:1">
      <c r="A415" s="407"/>
    </row>
    <row r="416" ht="13.5" spans="1:1">
      <c r="A416" s="407"/>
    </row>
    <row r="417" ht="13.5" spans="1:1">
      <c r="A417" s="412"/>
    </row>
    <row r="418" ht="13.5" spans="1:1">
      <c r="A418" s="412"/>
    </row>
    <row r="419" ht="13.5" spans="1:1">
      <c r="A419" s="412"/>
    </row>
    <row r="420" ht="13.5" spans="1:1">
      <c r="A420" s="407"/>
    </row>
    <row r="421" ht="13.5" spans="1:1">
      <c r="A421" s="407"/>
    </row>
    <row r="422" ht="13.5" spans="1:1">
      <c r="A422" s="412"/>
    </row>
    <row r="423" ht="13.5" spans="1:1">
      <c r="A423" s="407"/>
    </row>
    <row r="424" ht="13.5" spans="1:1">
      <c r="A424" s="407"/>
    </row>
    <row r="425" ht="13.5" spans="1:1">
      <c r="A425" s="412"/>
    </row>
    <row r="426" ht="13.5" spans="1:1">
      <c r="A426" s="412"/>
    </row>
    <row r="427" ht="13.5" spans="1:1">
      <c r="A427" s="412"/>
    </row>
    <row r="428" ht="13.5" spans="1:1">
      <c r="A428" s="412"/>
    </row>
    <row r="429" ht="13.5" spans="1:1">
      <c r="A429" s="412"/>
    </row>
    <row r="430" ht="13.5" spans="1:1">
      <c r="A430" s="407"/>
    </row>
    <row r="431" ht="13.5" spans="1:1">
      <c r="A431" s="412"/>
    </row>
    <row r="432" ht="13.5" spans="1:1">
      <c r="A432" s="412"/>
    </row>
    <row r="433" ht="13.5" spans="1:1">
      <c r="A433" s="407"/>
    </row>
    <row r="434" ht="13.5" spans="1:1">
      <c r="A434" s="407"/>
    </row>
    <row r="435" ht="13.5" spans="1:1">
      <c r="A435" s="412"/>
    </row>
    <row r="436" ht="13.5" spans="1:1">
      <c r="A436" s="412"/>
    </row>
    <row r="437" ht="13.5" spans="1:1">
      <c r="A437" s="412"/>
    </row>
    <row r="438" ht="13.5" spans="1:1">
      <c r="A438" s="412"/>
    </row>
    <row r="439" ht="13.5" spans="1:1">
      <c r="A439" s="412"/>
    </row>
    <row r="440" ht="13.5" spans="1:1">
      <c r="A440" s="407"/>
    </row>
    <row r="441" ht="13.5" spans="1:1">
      <c r="A441" s="412"/>
    </row>
    <row r="442" ht="13.5" spans="1:1">
      <c r="A442" s="407"/>
    </row>
    <row r="443" ht="13.5" spans="1:1">
      <c r="A443" s="407"/>
    </row>
    <row r="444" ht="13.5" spans="1:1">
      <c r="A444" s="412"/>
    </row>
    <row r="445" ht="13.5" spans="1:1">
      <c r="A445" s="407"/>
    </row>
    <row r="446" ht="13.5" spans="1:1">
      <c r="A446" s="412"/>
    </row>
    <row r="447" ht="13.5" spans="1:1">
      <c r="A447" s="412"/>
    </row>
    <row r="448" ht="13.5" spans="1:1">
      <c r="A448" s="407"/>
    </row>
    <row r="449" ht="13.5" spans="1:1">
      <c r="A449" s="407"/>
    </row>
    <row r="450" ht="13.5" spans="1:1">
      <c r="A450" s="412"/>
    </row>
    <row r="451" ht="13.5" spans="1:1">
      <c r="A451" s="412"/>
    </row>
    <row r="452" ht="13.5" spans="1:1">
      <c r="A452" s="412"/>
    </row>
    <row r="453" ht="13.5" spans="1:1">
      <c r="A453" s="412"/>
    </row>
    <row r="454" ht="13.5" spans="1:1">
      <c r="A454" s="412"/>
    </row>
    <row r="455" ht="13.5" spans="1:1">
      <c r="A455" s="412"/>
    </row>
    <row r="456" ht="13.5" spans="1:1">
      <c r="A456" s="407"/>
    </row>
    <row r="457" ht="13.5" spans="1:1">
      <c r="A457" s="412"/>
    </row>
    <row r="458" ht="13.5" spans="1:1">
      <c r="A458" s="412"/>
    </row>
    <row r="459" ht="13.5" spans="1:1">
      <c r="A459" s="407"/>
    </row>
    <row r="460" ht="13.5" spans="1:1">
      <c r="A460" s="412"/>
    </row>
    <row r="461" ht="13.5" spans="1:1">
      <c r="A461" s="407"/>
    </row>
    <row r="462" ht="13.5" spans="1:1">
      <c r="A462" s="412"/>
    </row>
    <row r="463" ht="13.5" spans="1:1">
      <c r="A463" s="412"/>
    </row>
    <row r="464" ht="13.5" spans="1:1">
      <c r="A464" s="412"/>
    </row>
    <row r="465" ht="13.5" spans="1:1">
      <c r="A465" s="407"/>
    </row>
    <row r="466" ht="13.5" spans="1:1">
      <c r="A466" s="412"/>
    </row>
    <row r="467" ht="13.5" spans="1:1">
      <c r="A467" s="407"/>
    </row>
    <row r="468" ht="13.5" spans="1:1">
      <c r="A468" s="412"/>
    </row>
    <row r="469" ht="13.5" spans="1:1">
      <c r="A469" s="412"/>
    </row>
    <row r="470" ht="13.5" spans="1:1">
      <c r="A470" s="407"/>
    </row>
    <row r="471" ht="13.5" spans="1:1">
      <c r="A471" s="407"/>
    </row>
    <row r="472" ht="13.5" spans="1:1">
      <c r="A472" s="407"/>
    </row>
    <row r="473" ht="13.5" spans="1:1">
      <c r="A473" s="417"/>
    </row>
    <row r="474" ht="13.5" spans="1:1">
      <c r="A474" s="412"/>
    </row>
    <row r="475" ht="13.5" spans="1:1">
      <c r="A475" s="407"/>
    </row>
    <row r="476" ht="13.5" spans="1:1">
      <c r="A476" s="407"/>
    </row>
    <row r="477" ht="13.5" spans="1:1">
      <c r="A477" s="412"/>
    </row>
    <row r="478" ht="13.5" spans="1:1">
      <c r="A478" s="412"/>
    </row>
    <row r="479" ht="13.5" spans="1:1">
      <c r="A479" s="407"/>
    </row>
    <row r="480" ht="13.5" spans="1:1">
      <c r="A480" s="407"/>
    </row>
    <row r="481" ht="13.5" spans="1:1">
      <c r="A481" s="418"/>
    </row>
  </sheetData>
  <mergeCells count="1">
    <mergeCell ref="B1:C1"/>
  </mergeCells>
  <printOptions horizontalCentered="1"/>
  <pageMargins left="0.68" right="0.708661417322835" top="0.78740157480315" bottom="0.78740157480315"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29"/>
  <sheetViews>
    <sheetView workbookViewId="0">
      <pane ySplit="3" topLeftCell="A5" activePane="bottomLeft" state="frozen"/>
      <selection/>
      <selection pane="bottomLeft" activeCell="A1" sqref="$A1:$XFD1"/>
    </sheetView>
  </sheetViews>
  <sheetFormatPr defaultColWidth="9" defaultRowHeight="15"/>
  <cols>
    <col min="1" max="1" width="38.775" style="342" customWidth="1"/>
    <col min="2" max="2" width="13.2166666666667" style="486" customWidth="1"/>
    <col min="3" max="3" width="13.2166666666667" style="343" customWidth="1"/>
    <col min="4" max="4" width="13.2166666666667" style="487" customWidth="1"/>
    <col min="5" max="6" width="13.2166666666667" style="342" customWidth="1"/>
    <col min="7" max="7" width="7.775" style="342" customWidth="1"/>
    <col min="8" max="8" width="13.2166666666667" style="342" hidden="1" customWidth="1"/>
    <col min="9" max="9" width="9" style="342" hidden="1" customWidth="1"/>
    <col min="10" max="16384" width="9" style="342"/>
  </cols>
  <sheetData>
    <row r="1" ht="38.25" customHeight="1" spans="1:6">
      <c r="A1" s="345" t="s">
        <v>679</v>
      </c>
      <c r="B1" s="345"/>
      <c r="C1" s="345"/>
      <c r="D1" s="345"/>
      <c r="E1" s="345"/>
      <c r="F1" s="345"/>
    </row>
    <row r="2" ht="24.75" customHeight="1" spans="1:6">
      <c r="A2" s="346"/>
      <c r="B2" s="488"/>
      <c r="C2" s="347"/>
      <c r="D2" s="489"/>
      <c r="E2" s="490"/>
      <c r="F2" s="490" t="s">
        <v>82</v>
      </c>
    </row>
    <row r="3" ht="39.75" customHeight="1" spans="1:6">
      <c r="A3" s="349" t="s">
        <v>83</v>
      </c>
      <c r="B3" s="491" t="s">
        <v>84</v>
      </c>
      <c r="C3" s="350" t="s">
        <v>85</v>
      </c>
      <c r="D3" s="492" t="s">
        <v>86</v>
      </c>
      <c r="E3" s="349" t="s">
        <v>87</v>
      </c>
      <c r="F3" s="349" t="s">
        <v>88</v>
      </c>
    </row>
    <row r="4" ht="25.5" customHeight="1" spans="1:9">
      <c r="A4" s="493" t="s">
        <v>89</v>
      </c>
      <c r="B4" s="494">
        <f>SUM(B5:B17)</f>
        <v>81230</v>
      </c>
      <c r="C4" s="494">
        <f>SUM(C5:C17)</f>
        <v>79514</v>
      </c>
      <c r="D4" s="494">
        <f>SUM(D5:D18)</f>
        <v>81425</v>
      </c>
      <c r="E4" s="495">
        <f t="shared" ref="E4:E17" si="0">D4/C4*100</f>
        <v>102.403350353397</v>
      </c>
      <c r="F4" s="495">
        <f t="shared" ref="F4:F22" si="1">(D4/I4-1)*100</f>
        <v>8.93122316017605</v>
      </c>
      <c r="H4" s="342" t="s">
        <v>90</v>
      </c>
      <c r="I4" s="486">
        <f>SUM(I5:I18)</f>
        <v>74749</v>
      </c>
    </row>
    <row r="5" ht="25.5" customHeight="1" spans="1:9">
      <c r="A5" s="496" t="s">
        <v>91</v>
      </c>
      <c r="B5" s="497">
        <v>38382</v>
      </c>
      <c r="C5" s="497">
        <v>36587</v>
      </c>
      <c r="D5" s="498">
        <v>38491</v>
      </c>
      <c r="E5" s="499">
        <f t="shared" si="0"/>
        <v>105.204034219805</v>
      </c>
      <c r="F5" s="499">
        <f t="shared" si="1"/>
        <v>27.6269107065884</v>
      </c>
      <c r="H5" s="342" t="s">
        <v>92</v>
      </c>
      <c r="I5" s="498">
        <v>30159</v>
      </c>
    </row>
    <row r="6" ht="25.5" customHeight="1" spans="1:9">
      <c r="A6" s="496" t="s">
        <v>93</v>
      </c>
      <c r="B6" s="497">
        <v>4440</v>
      </c>
      <c r="C6" s="497">
        <v>6614</v>
      </c>
      <c r="D6" s="498">
        <v>6614</v>
      </c>
      <c r="E6" s="499">
        <f t="shared" si="0"/>
        <v>100</v>
      </c>
      <c r="F6" s="499">
        <f t="shared" si="1"/>
        <v>82.0533993944399</v>
      </c>
      <c r="H6" s="342" t="s">
        <v>94</v>
      </c>
      <c r="I6" s="498">
        <v>3633</v>
      </c>
    </row>
    <row r="7" ht="25.5" customHeight="1" spans="1:9">
      <c r="A7" s="496" t="s">
        <v>95</v>
      </c>
      <c r="B7" s="497">
        <v>1840</v>
      </c>
      <c r="C7" s="497">
        <v>1725</v>
      </c>
      <c r="D7" s="498">
        <v>1725</v>
      </c>
      <c r="E7" s="499">
        <f t="shared" si="0"/>
        <v>100</v>
      </c>
      <c r="F7" s="499">
        <f t="shared" si="1"/>
        <v>23.7446197991392</v>
      </c>
      <c r="H7" s="342" t="s">
        <v>96</v>
      </c>
      <c r="I7" s="498">
        <v>1394</v>
      </c>
    </row>
    <row r="8" ht="25.5" customHeight="1" spans="1:9">
      <c r="A8" s="496" t="s">
        <v>97</v>
      </c>
      <c r="B8" s="497">
        <v>1150</v>
      </c>
      <c r="C8" s="497">
        <v>641</v>
      </c>
      <c r="D8" s="498">
        <v>641</v>
      </c>
      <c r="E8" s="499">
        <f t="shared" si="0"/>
        <v>100</v>
      </c>
      <c r="F8" s="499">
        <f t="shared" si="1"/>
        <v>-38.8358778625954</v>
      </c>
      <c r="H8" s="342" t="s">
        <v>98</v>
      </c>
      <c r="I8" s="498">
        <v>1048</v>
      </c>
    </row>
    <row r="9" ht="25.5" customHeight="1" spans="1:9">
      <c r="A9" s="496" t="s">
        <v>99</v>
      </c>
      <c r="B9" s="497">
        <v>4875</v>
      </c>
      <c r="C9" s="497">
        <v>4511</v>
      </c>
      <c r="D9" s="498">
        <v>4511</v>
      </c>
      <c r="E9" s="499">
        <f t="shared" si="0"/>
        <v>100</v>
      </c>
      <c r="F9" s="499">
        <f t="shared" si="1"/>
        <v>20.2933333333333</v>
      </c>
      <c r="H9" s="342" t="s">
        <v>100</v>
      </c>
      <c r="I9" s="498">
        <v>3750</v>
      </c>
    </row>
    <row r="10" ht="25.5" customHeight="1" spans="1:9">
      <c r="A10" s="496" t="s">
        <v>101</v>
      </c>
      <c r="B10" s="497">
        <v>5106</v>
      </c>
      <c r="C10" s="497">
        <v>4309</v>
      </c>
      <c r="D10" s="498">
        <v>4309</v>
      </c>
      <c r="E10" s="499">
        <f t="shared" si="0"/>
        <v>100</v>
      </c>
      <c r="F10" s="499">
        <f t="shared" si="1"/>
        <v>17.7644165072424</v>
      </c>
      <c r="H10" s="342" t="s">
        <v>102</v>
      </c>
      <c r="I10" s="498">
        <v>3659</v>
      </c>
    </row>
    <row r="11" ht="25.5" customHeight="1" spans="1:9">
      <c r="A11" s="496" t="s">
        <v>103</v>
      </c>
      <c r="B11" s="497">
        <v>1886</v>
      </c>
      <c r="C11" s="497">
        <v>1964</v>
      </c>
      <c r="D11" s="498">
        <v>1964</v>
      </c>
      <c r="E11" s="499">
        <f t="shared" si="0"/>
        <v>100</v>
      </c>
      <c r="F11" s="499">
        <f t="shared" si="1"/>
        <v>16.97438951757</v>
      </c>
      <c r="H11" s="342" t="s">
        <v>104</v>
      </c>
      <c r="I11" s="498">
        <v>1679</v>
      </c>
    </row>
    <row r="12" ht="25.5" customHeight="1" spans="1:9">
      <c r="A12" s="496" t="s">
        <v>105</v>
      </c>
      <c r="B12" s="497">
        <v>6972</v>
      </c>
      <c r="C12" s="497">
        <v>8060</v>
      </c>
      <c r="D12" s="498">
        <v>8060</v>
      </c>
      <c r="E12" s="499">
        <f t="shared" si="0"/>
        <v>100</v>
      </c>
      <c r="F12" s="499">
        <f t="shared" si="1"/>
        <v>19.037069856742</v>
      </c>
      <c r="H12" s="342" t="s">
        <v>106</v>
      </c>
      <c r="I12" s="498">
        <v>6771</v>
      </c>
    </row>
    <row r="13" ht="24.75" customHeight="1" spans="1:9">
      <c r="A13" s="496" t="s">
        <v>107</v>
      </c>
      <c r="B13" s="497">
        <v>713</v>
      </c>
      <c r="C13" s="497">
        <v>506</v>
      </c>
      <c r="D13" s="498">
        <v>506</v>
      </c>
      <c r="E13" s="499">
        <f t="shared" si="0"/>
        <v>100</v>
      </c>
      <c r="F13" s="499">
        <f t="shared" si="1"/>
        <v>-36.6708385481852</v>
      </c>
      <c r="H13" s="342" t="s">
        <v>108</v>
      </c>
      <c r="I13" s="498">
        <v>799</v>
      </c>
    </row>
    <row r="14" ht="25.5" customHeight="1" spans="1:9">
      <c r="A14" s="496" t="s">
        <v>109</v>
      </c>
      <c r="B14" s="497">
        <v>4840</v>
      </c>
      <c r="C14" s="497">
        <v>4417</v>
      </c>
      <c r="D14" s="498">
        <v>4417</v>
      </c>
      <c r="E14" s="499">
        <f t="shared" si="0"/>
        <v>100</v>
      </c>
      <c r="F14" s="499">
        <f t="shared" si="1"/>
        <v>-63.7207392197125</v>
      </c>
      <c r="H14" s="342" t="s">
        <v>110</v>
      </c>
      <c r="I14" s="498">
        <v>12175</v>
      </c>
    </row>
    <row r="15" ht="25.5" customHeight="1" spans="1:9">
      <c r="A15" s="496" t="s">
        <v>111</v>
      </c>
      <c r="B15" s="497">
        <v>9561</v>
      </c>
      <c r="C15" s="497">
        <v>8515</v>
      </c>
      <c r="D15" s="498">
        <v>8515</v>
      </c>
      <c r="E15" s="499">
        <f t="shared" si="0"/>
        <v>100</v>
      </c>
      <c r="F15" s="499">
        <f t="shared" si="1"/>
        <v>5.71073867163252</v>
      </c>
      <c r="H15" s="342" t="s">
        <v>112</v>
      </c>
      <c r="I15" s="498">
        <v>8055</v>
      </c>
    </row>
    <row r="16" ht="25.5" customHeight="1" spans="1:9">
      <c r="A16" s="496" t="s">
        <v>113</v>
      </c>
      <c r="B16" s="497">
        <v>1200</v>
      </c>
      <c r="C16" s="497">
        <v>1380</v>
      </c>
      <c r="D16" s="498">
        <v>1380</v>
      </c>
      <c r="E16" s="499">
        <f t="shared" si="0"/>
        <v>100</v>
      </c>
      <c r="F16" s="499">
        <f t="shared" si="1"/>
        <v>16.4556962025316</v>
      </c>
      <c r="H16" s="342" t="s">
        <v>114</v>
      </c>
      <c r="I16" s="498">
        <v>1185</v>
      </c>
    </row>
    <row r="17" ht="26.25" customHeight="1" spans="1:9">
      <c r="A17" s="496" t="s">
        <v>115</v>
      </c>
      <c r="B17" s="497">
        <v>265</v>
      </c>
      <c r="C17" s="497">
        <v>285</v>
      </c>
      <c r="D17" s="498">
        <v>285</v>
      </c>
      <c r="E17" s="499">
        <f t="shared" si="0"/>
        <v>100</v>
      </c>
      <c r="F17" s="499">
        <f t="shared" si="1"/>
        <v>23.9130434782609</v>
      </c>
      <c r="H17" s="342" t="s">
        <v>116</v>
      </c>
      <c r="I17" s="498">
        <v>230</v>
      </c>
    </row>
    <row r="18" ht="26.25" customHeight="1" spans="1:9">
      <c r="A18" s="500" t="s">
        <v>117</v>
      </c>
      <c r="B18" s="501">
        <v>0</v>
      </c>
      <c r="C18" s="501">
        <v>0</v>
      </c>
      <c r="D18" s="498">
        <v>7</v>
      </c>
      <c r="E18" s="501">
        <v>0</v>
      </c>
      <c r="F18" s="499">
        <f t="shared" si="1"/>
        <v>-96.6981132075472</v>
      </c>
      <c r="H18" s="500" t="s">
        <v>117</v>
      </c>
      <c r="I18" s="498">
        <v>212</v>
      </c>
    </row>
    <row r="19" ht="25.5" customHeight="1" spans="1:9">
      <c r="A19" s="502" t="s">
        <v>118</v>
      </c>
      <c r="B19" s="359">
        <f>SUM(B20:B27)</f>
        <v>30870</v>
      </c>
      <c r="C19" s="359">
        <f>SUM(C20:C27)</f>
        <v>64566</v>
      </c>
      <c r="D19" s="359">
        <f>SUM(D20:D27)</f>
        <v>64589</v>
      </c>
      <c r="E19" s="495">
        <f t="shared" ref="E19:E28" si="2">D19/C19*100</f>
        <v>100.035622463835</v>
      </c>
      <c r="F19" s="495">
        <f t="shared" si="1"/>
        <v>113.991319617003</v>
      </c>
      <c r="H19" s="342" t="s">
        <v>119</v>
      </c>
      <c r="I19" s="486">
        <f>SUM(I20:I27)</f>
        <v>30183</v>
      </c>
    </row>
    <row r="20" ht="25.5" customHeight="1" spans="1:9">
      <c r="A20" s="500" t="s">
        <v>120</v>
      </c>
      <c r="B20" s="497">
        <v>4940</v>
      </c>
      <c r="C20" s="497">
        <v>5474</v>
      </c>
      <c r="D20" s="498">
        <v>5497</v>
      </c>
      <c r="E20" s="499">
        <f t="shared" si="2"/>
        <v>100.420168067227</v>
      </c>
      <c r="F20" s="499">
        <f t="shared" si="1"/>
        <v>6.51036620809922</v>
      </c>
      <c r="H20" s="500" t="s">
        <v>120</v>
      </c>
      <c r="I20" s="498">
        <v>5161</v>
      </c>
    </row>
    <row r="21" ht="25.5" customHeight="1" spans="1:9">
      <c r="A21" s="500" t="s">
        <v>121</v>
      </c>
      <c r="B21" s="497">
        <v>1073</v>
      </c>
      <c r="C21" s="497">
        <v>1572</v>
      </c>
      <c r="D21" s="498">
        <v>1572</v>
      </c>
      <c r="E21" s="499">
        <f t="shared" si="2"/>
        <v>100</v>
      </c>
      <c r="F21" s="499">
        <f t="shared" si="1"/>
        <v>45.9610027855153</v>
      </c>
      <c r="H21" s="500" t="s">
        <v>121</v>
      </c>
      <c r="I21" s="498">
        <v>1077</v>
      </c>
    </row>
    <row r="22" ht="25.5" customHeight="1" spans="1:9">
      <c r="A22" s="500" t="s">
        <v>122</v>
      </c>
      <c r="B22" s="497">
        <v>1021</v>
      </c>
      <c r="C22" s="497">
        <v>1670</v>
      </c>
      <c r="D22" s="498">
        <v>1670</v>
      </c>
      <c r="E22" s="499">
        <f t="shared" si="2"/>
        <v>100</v>
      </c>
      <c r="F22" s="499">
        <f t="shared" si="1"/>
        <v>22.3443223443224</v>
      </c>
      <c r="H22" s="500" t="s">
        <v>122</v>
      </c>
      <c r="I22" s="498">
        <v>1365</v>
      </c>
    </row>
    <row r="23" ht="25.5" customHeight="1" spans="1:9">
      <c r="A23" s="500" t="s">
        <v>123</v>
      </c>
      <c r="B23" s="501">
        <v>0</v>
      </c>
      <c r="C23" s="497">
        <v>30190</v>
      </c>
      <c r="D23" s="498">
        <v>30190</v>
      </c>
      <c r="E23" s="499">
        <f t="shared" si="2"/>
        <v>100</v>
      </c>
      <c r="F23" s="501">
        <v>0</v>
      </c>
      <c r="H23" s="500" t="s">
        <v>123</v>
      </c>
      <c r="I23" s="498"/>
    </row>
    <row r="24" ht="25.5" customHeight="1" spans="1:9">
      <c r="A24" s="500" t="s">
        <v>124</v>
      </c>
      <c r="B24" s="497">
        <v>13771</v>
      </c>
      <c r="C24" s="497">
        <v>22214</v>
      </c>
      <c r="D24" s="498">
        <v>22214</v>
      </c>
      <c r="E24" s="499">
        <f t="shared" si="2"/>
        <v>100</v>
      </c>
      <c r="F24" s="499">
        <f t="shared" ref="F24:F27" si="3">(D24/I24-1)*100</f>
        <v>48.8375209380234</v>
      </c>
      <c r="H24" s="500" t="s">
        <v>124</v>
      </c>
      <c r="I24" s="498">
        <v>14925</v>
      </c>
    </row>
    <row r="25" ht="25.5" customHeight="1" spans="1:9">
      <c r="A25" s="500" t="s">
        <v>125</v>
      </c>
      <c r="B25" s="501">
        <v>0</v>
      </c>
      <c r="C25" s="497">
        <v>72</v>
      </c>
      <c r="D25" s="498">
        <v>72</v>
      </c>
      <c r="E25" s="499">
        <f t="shared" si="2"/>
        <v>100</v>
      </c>
      <c r="F25" s="499">
        <f t="shared" si="3"/>
        <v>200</v>
      </c>
      <c r="H25" s="500" t="s">
        <v>125</v>
      </c>
      <c r="I25" s="498">
        <v>24</v>
      </c>
    </row>
    <row r="26" ht="25.5" customHeight="1" spans="1:9">
      <c r="A26" s="500" t="s">
        <v>126</v>
      </c>
      <c r="B26" s="497">
        <v>152</v>
      </c>
      <c r="C26" s="497">
        <v>36</v>
      </c>
      <c r="D26" s="498">
        <v>36</v>
      </c>
      <c r="E26" s="499">
        <f t="shared" si="2"/>
        <v>100</v>
      </c>
      <c r="F26" s="499">
        <f t="shared" si="3"/>
        <v>-76.3157894736842</v>
      </c>
      <c r="H26" s="500" t="s">
        <v>126</v>
      </c>
      <c r="I26" s="498">
        <v>152</v>
      </c>
    </row>
    <row r="27" ht="25.5" customHeight="1" spans="1:9">
      <c r="A27" s="500" t="s">
        <v>127</v>
      </c>
      <c r="B27" s="497">
        <v>9913</v>
      </c>
      <c r="C27" s="497">
        <v>3338</v>
      </c>
      <c r="D27" s="498">
        <v>3338</v>
      </c>
      <c r="E27" s="499">
        <f t="shared" si="2"/>
        <v>100</v>
      </c>
      <c r="F27" s="499">
        <f t="shared" si="3"/>
        <v>-55.3683647546464</v>
      </c>
      <c r="H27" s="500" t="s">
        <v>127</v>
      </c>
      <c r="I27" s="498">
        <v>7479</v>
      </c>
    </row>
    <row r="28" ht="32.25" customHeight="1" spans="1:9">
      <c r="A28" s="349" t="s">
        <v>128</v>
      </c>
      <c r="B28" s="503">
        <f>SUM(B4+B19)</f>
        <v>112100</v>
      </c>
      <c r="C28" s="504">
        <f>SUM(C4+C19)</f>
        <v>144080</v>
      </c>
      <c r="D28" s="494">
        <f>SUM(D4+D19)</f>
        <v>146014</v>
      </c>
      <c r="E28" s="495">
        <f t="shared" si="2"/>
        <v>101.342309827873</v>
      </c>
      <c r="F28" s="495">
        <f>(D28/I29-1)*100</f>
        <v>39.1510692639042</v>
      </c>
      <c r="I28" s="342">
        <v>18422</v>
      </c>
    </row>
    <row r="29" spans="9:9">
      <c r="I29" s="342">
        <f>SUM(I4,I19)</f>
        <v>104932</v>
      </c>
    </row>
  </sheetData>
  <mergeCells count="1">
    <mergeCell ref="A1:F1"/>
  </mergeCells>
  <printOptions horizontalCentered="1"/>
  <pageMargins left="0.708661417322835" right="0.708661417322835" top="0.78740157480315" bottom="0.78740157480315" header="0.31496062992126" footer="0.31496062992126"/>
  <pageSetup paperSize="9" scale="85"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N840"/>
  <sheetViews>
    <sheetView zoomScale="90" zoomScaleNormal="90" workbookViewId="0">
      <pane ySplit="3" topLeftCell="A5" activePane="bottomLeft" state="frozen"/>
      <selection/>
      <selection pane="bottomLeft" activeCell="A1" sqref="$A1:$XFD1"/>
    </sheetView>
  </sheetViews>
  <sheetFormatPr defaultColWidth="9" defaultRowHeight="15"/>
  <cols>
    <col min="1" max="1" width="7.66666666666667" style="433" hidden="1" customWidth="1"/>
    <col min="2" max="2" width="41.4416666666667" style="434" customWidth="1"/>
    <col min="3" max="3" width="11.1083333333333" style="435" customWidth="1"/>
    <col min="4" max="4" width="11.1083333333333" style="302" customWidth="1"/>
    <col min="5" max="5" width="11.1083333333333" style="435" customWidth="1"/>
    <col min="6" max="7" width="11.1083333333333" style="436" customWidth="1"/>
    <col min="8" max="8" width="2.21666666666667" style="432" customWidth="1"/>
    <col min="9" max="9" width="11.1083333333333" style="437" hidden="1" customWidth="1"/>
    <col min="10" max="10" width="9" style="432" hidden="1" customWidth="1"/>
    <col min="11" max="11" width="22.2166666666667" style="432" hidden="1" customWidth="1"/>
    <col min="12" max="12" width="9" style="432" hidden="1" customWidth="1"/>
    <col min="13" max="13" width="11.5583333333333" style="438" hidden="1" customWidth="1"/>
    <col min="14" max="16" width="9" style="432" hidden="1" customWidth="1"/>
    <col min="17" max="16384" width="9" style="432"/>
  </cols>
  <sheetData>
    <row r="1" ht="22.5" spans="1:7">
      <c r="A1" s="439"/>
      <c r="B1" s="440" t="s">
        <v>680</v>
      </c>
      <c r="C1" s="440"/>
      <c r="D1" s="440"/>
      <c r="E1" s="440"/>
      <c r="F1" s="440"/>
      <c r="G1" s="440"/>
    </row>
    <row r="2" ht="18.75" spans="1:7">
      <c r="A2" s="439"/>
      <c r="B2" s="441"/>
      <c r="C2" s="442"/>
      <c r="D2" s="307"/>
      <c r="E2" s="442"/>
      <c r="G2" s="436" t="s">
        <v>130</v>
      </c>
    </row>
    <row r="3" ht="39" customHeight="1" spans="1:7">
      <c r="A3" s="443"/>
      <c r="B3" s="444" t="s">
        <v>131</v>
      </c>
      <c r="C3" s="445" t="s">
        <v>132</v>
      </c>
      <c r="D3" s="446" t="s">
        <v>133</v>
      </c>
      <c r="E3" s="445" t="s">
        <v>134</v>
      </c>
      <c r="F3" s="447" t="s">
        <v>135</v>
      </c>
      <c r="G3" s="447" t="s">
        <v>136</v>
      </c>
    </row>
    <row r="4" s="431" customFormat="1" ht="19.5" customHeight="1" spans="1:13">
      <c r="A4" s="448">
        <v>201</v>
      </c>
      <c r="B4" s="449" t="s">
        <v>137</v>
      </c>
      <c r="C4" s="450">
        <v>24919</v>
      </c>
      <c r="D4" s="451">
        <v>23384</v>
      </c>
      <c r="E4" s="450">
        <v>22806</v>
      </c>
      <c r="F4" s="452">
        <f t="shared" ref="F4:F24" si="0">E4/D4*100</f>
        <v>97.5282244269586</v>
      </c>
      <c r="G4" s="452">
        <f>(E4/I4-1)*100</f>
        <v>-5.97402597402598</v>
      </c>
      <c r="I4" s="461">
        <v>24255</v>
      </c>
      <c r="K4" s="431" t="s">
        <v>138</v>
      </c>
      <c r="L4" s="431" t="s">
        <v>139</v>
      </c>
      <c r="M4" s="462"/>
    </row>
    <row r="5" s="431" customFormat="1" ht="19.5" customHeight="1" spans="1:13">
      <c r="A5" s="448">
        <v>20101</v>
      </c>
      <c r="B5" s="449" t="s">
        <v>140</v>
      </c>
      <c r="C5" s="453">
        <v>1158</v>
      </c>
      <c r="D5" s="454">
        <v>1087</v>
      </c>
      <c r="E5" s="453">
        <v>1082</v>
      </c>
      <c r="F5" s="452">
        <f t="shared" si="0"/>
        <v>99.540018399264</v>
      </c>
      <c r="G5" s="452"/>
      <c r="I5" s="461"/>
      <c r="K5" s="431" t="s">
        <v>141</v>
      </c>
      <c r="L5" s="431">
        <v>373545.1</v>
      </c>
      <c r="M5" s="462">
        <f>L5/10000</f>
        <v>37.35451</v>
      </c>
    </row>
    <row r="6" s="432" customFormat="1" ht="19.5" customHeight="1" spans="1:13">
      <c r="A6" s="455">
        <v>2010101</v>
      </c>
      <c r="B6" s="456" t="s">
        <v>142</v>
      </c>
      <c r="C6" s="457">
        <v>812</v>
      </c>
      <c r="D6" s="458">
        <v>752</v>
      </c>
      <c r="E6" s="457">
        <v>752</v>
      </c>
      <c r="F6" s="459">
        <f t="shared" si="0"/>
        <v>100</v>
      </c>
      <c r="G6" s="459"/>
      <c r="I6" s="437"/>
      <c r="L6" s="431"/>
      <c r="M6" s="438"/>
    </row>
    <row r="7" s="432" customFormat="1" ht="19.5" customHeight="1" spans="1:13">
      <c r="A7" s="455">
        <v>2010102</v>
      </c>
      <c r="B7" s="456" t="s">
        <v>143</v>
      </c>
      <c r="C7" s="457">
        <v>47</v>
      </c>
      <c r="D7" s="458">
        <v>43</v>
      </c>
      <c r="E7" s="457">
        <v>38</v>
      </c>
      <c r="F7" s="459">
        <f t="shared" si="0"/>
        <v>88.3720930232558</v>
      </c>
      <c r="G7" s="459"/>
      <c r="I7" s="437"/>
      <c r="J7" s="432">
        <v>5</v>
      </c>
      <c r="L7" s="431"/>
      <c r="M7" s="438"/>
    </row>
    <row r="8" s="432" customFormat="1" ht="19.5" customHeight="1" spans="1:13">
      <c r="A8" s="455">
        <v>2010104</v>
      </c>
      <c r="B8" s="456" t="s">
        <v>144</v>
      </c>
      <c r="C8" s="457">
        <v>119</v>
      </c>
      <c r="D8" s="458">
        <v>77</v>
      </c>
      <c r="E8" s="457">
        <v>77</v>
      </c>
      <c r="F8" s="459">
        <f t="shared" si="0"/>
        <v>100</v>
      </c>
      <c r="G8" s="459"/>
      <c r="I8" s="437"/>
      <c r="L8" s="431"/>
      <c r="M8" s="438"/>
    </row>
    <row r="9" s="432" customFormat="1" ht="19.5" customHeight="1" spans="1:13">
      <c r="A9" s="455">
        <v>2010105</v>
      </c>
      <c r="B9" s="456" t="s">
        <v>145</v>
      </c>
      <c r="C9" s="457"/>
      <c r="D9" s="458">
        <v>1</v>
      </c>
      <c r="E9" s="457">
        <v>1</v>
      </c>
      <c r="F9" s="459">
        <f t="shared" si="0"/>
        <v>100</v>
      </c>
      <c r="G9" s="459"/>
      <c r="I9" s="437"/>
      <c r="L9" s="431"/>
      <c r="M9" s="438"/>
    </row>
    <row r="10" s="432" customFormat="1" ht="19.5" customHeight="1" spans="1:13">
      <c r="A10" s="455">
        <v>2010107</v>
      </c>
      <c r="B10" s="456" t="s">
        <v>146</v>
      </c>
      <c r="C10" s="457">
        <v>30</v>
      </c>
      <c r="D10" s="458">
        <v>9</v>
      </c>
      <c r="E10" s="457">
        <v>9</v>
      </c>
      <c r="F10" s="459">
        <f t="shared" si="0"/>
        <v>100</v>
      </c>
      <c r="G10" s="459"/>
      <c r="I10" s="437"/>
      <c r="L10" s="431"/>
      <c r="M10" s="438"/>
    </row>
    <row r="11" s="432" customFormat="1" ht="19.5" customHeight="1" spans="1:13">
      <c r="A11" s="455">
        <v>2010108</v>
      </c>
      <c r="B11" s="456" t="s">
        <v>147</v>
      </c>
      <c r="C11" s="457">
        <v>134</v>
      </c>
      <c r="D11" s="458">
        <v>189</v>
      </c>
      <c r="E11" s="457">
        <v>189</v>
      </c>
      <c r="F11" s="459">
        <f t="shared" si="0"/>
        <v>100</v>
      </c>
      <c r="G11" s="459"/>
      <c r="I11" s="437"/>
      <c r="L11" s="431"/>
      <c r="M11" s="438"/>
    </row>
    <row r="12" s="432" customFormat="1" ht="19.5" customHeight="1" spans="1:13">
      <c r="A12" s="455">
        <v>2010150</v>
      </c>
      <c r="B12" s="456" t="s">
        <v>148</v>
      </c>
      <c r="C12" s="457">
        <v>16</v>
      </c>
      <c r="D12" s="458">
        <v>16</v>
      </c>
      <c r="E12" s="457">
        <v>16</v>
      </c>
      <c r="F12" s="459">
        <f t="shared" si="0"/>
        <v>100</v>
      </c>
      <c r="G12" s="459"/>
      <c r="I12" s="437"/>
      <c r="L12" s="431"/>
      <c r="M12" s="438"/>
    </row>
    <row r="13" s="431" customFormat="1" ht="19.5" customHeight="1" spans="1:13">
      <c r="A13" s="448">
        <v>20102</v>
      </c>
      <c r="B13" s="449" t="s">
        <v>149</v>
      </c>
      <c r="C13" s="453">
        <v>537</v>
      </c>
      <c r="D13" s="454">
        <v>523</v>
      </c>
      <c r="E13" s="453">
        <v>523</v>
      </c>
      <c r="F13" s="452">
        <f t="shared" si="0"/>
        <v>100</v>
      </c>
      <c r="G13" s="452"/>
      <c r="I13" s="461"/>
      <c r="M13" s="462"/>
    </row>
    <row r="14" s="432" customFormat="1" ht="19.5" customHeight="1" spans="1:13">
      <c r="A14" s="455">
        <v>2010201</v>
      </c>
      <c r="B14" s="456" t="s">
        <v>142</v>
      </c>
      <c r="C14" s="457">
        <v>398</v>
      </c>
      <c r="D14" s="458">
        <v>402</v>
      </c>
      <c r="E14" s="457">
        <v>402</v>
      </c>
      <c r="F14" s="459">
        <f t="shared" si="0"/>
        <v>100</v>
      </c>
      <c r="G14" s="459"/>
      <c r="I14" s="437"/>
      <c r="L14" s="431"/>
      <c r="M14" s="438"/>
    </row>
    <row r="15" s="432" customFormat="1" ht="19.5" customHeight="1" spans="1:13">
      <c r="A15" s="455">
        <v>2010202</v>
      </c>
      <c r="B15" s="456" t="s">
        <v>143</v>
      </c>
      <c r="C15" s="457">
        <v>22</v>
      </c>
      <c r="D15" s="458">
        <v>28</v>
      </c>
      <c r="E15" s="457">
        <v>28</v>
      </c>
      <c r="F15" s="459">
        <f t="shared" si="0"/>
        <v>100</v>
      </c>
      <c r="G15" s="459"/>
      <c r="I15" s="437"/>
      <c r="L15" s="431"/>
      <c r="M15" s="438"/>
    </row>
    <row r="16" s="432" customFormat="1" ht="19.5" customHeight="1" spans="1:13">
      <c r="A16" s="455">
        <v>2010204</v>
      </c>
      <c r="B16" s="456" t="s">
        <v>150</v>
      </c>
      <c r="C16" s="457">
        <v>50</v>
      </c>
      <c r="D16" s="458">
        <v>41</v>
      </c>
      <c r="E16" s="457">
        <v>41</v>
      </c>
      <c r="F16" s="459">
        <f t="shared" si="0"/>
        <v>100</v>
      </c>
      <c r="G16" s="459"/>
      <c r="I16" s="437"/>
      <c r="L16" s="431"/>
      <c r="M16" s="438"/>
    </row>
    <row r="17" s="432" customFormat="1" ht="19.5" customHeight="1" spans="1:13">
      <c r="A17" s="455">
        <v>2010205</v>
      </c>
      <c r="B17" s="456" t="s">
        <v>151</v>
      </c>
      <c r="C17" s="457">
        <v>37</v>
      </c>
      <c r="D17" s="458">
        <v>10</v>
      </c>
      <c r="E17" s="457">
        <v>10</v>
      </c>
      <c r="F17" s="459">
        <f t="shared" si="0"/>
        <v>100</v>
      </c>
      <c r="G17" s="459"/>
      <c r="I17" s="437"/>
      <c r="L17" s="431"/>
      <c r="M17" s="438"/>
    </row>
    <row r="18" s="432" customFormat="1" ht="19.5" customHeight="1" spans="1:13">
      <c r="A18" s="455">
        <v>2010206</v>
      </c>
      <c r="B18" s="456" t="s">
        <v>152</v>
      </c>
      <c r="C18" s="457">
        <v>12</v>
      </c>
      <c r="D18" s="458">
        <v>5</v>
      </c>
      <c r="E18" s="457">
        <v>5</v>
      </c>
      <c r="F18" s="459">
        <f t="shared" si="0"/>
        <v>100</v>
      </c>
      <c r="G18" s="459"/>
      <c r="I18" s="437"/>
      <c r="L18" s="431"/>
      <c r="M18" s="438"/>
    </row>
    <row r="19" s="432" customFormat="1" ht="19.5" customHeight="1" spans="1:13">
      <c r="A19" s="455">
        <v>2010250</v>
      </c>
      <c r="B19" s="456" t="s">
        <v>148</v>
      </c>
      <c r="C19" s="457">
        <v>18</v>
      </c>
      <c r="D19" s="458">
        <v>19</v>
      </c>
      <c r="E19" s="457">
        <v>19</v>
      </c>
      <c r="F19" s="459">
        <f t="shared" si="0"/>
        <v>100</v>
      </c>
      <c r="G19" s="459"/>
      <c r="I19" s="437"/>
      <c r="L19" s="431"/>
      <c r="M19" s="438"/>
    </row>
    <row r="20" s="432" customFormat="1" ht="19.5" customHeight="1" spans="1:13">
      <c r="A20" s="455">
        <v>2010299</v>
      </c>
      <c r="B20" s="456" t="s">
        <v>153</v>
      </c>
      <c r="C20" s="457" t="s">
        <v>154</v>
      </c>
      <c r="D20" s="458">
        <v>18</v>
      </c>
      <c r="E20" s="457">
        <v>18</v>
      </c>
      <c r="F20" s="459">
        <f t="shared" si="0"/>
        <v>100</v>
      </c>
      <c r="G20" s="459"/>
      <c r="I20" s="437"/>
      <c r="L20" s="431"/>
      <c r="M20" s="438"/>
    </row>
    <row r="21" s="431" customFormat="1" ht="19.5" customHeight="1" spans="1:13">
      <c r="A21" s="448">
        <v>20103</v>
      </c>
      <c r="B21" s="449" t="s">
        <v>155</v>
      </c>
      <c r="C21" s="453">
        <v>8531</v>
      </c>
      <c r="D21" s="454">
        <f>SUM(D22:D30)</f>
        <v>8860</v>
      </c>
      <c r="E21" s="453">
        <v>8502</v>
      </c>
      <c r="F21" s="452">
        <f t="shared" si="0"/>
        <v>95.9593679458239</v>
      </c>
      <c r="G21" s="452"/>
      <c r="I21" s="461"/>
      <c r="K21" s="431" t="s">
        <v>156</v>
      </c>
      <c r="L21" s="432">
        <v>30383.6</v>
      </c>
      <c r="M21" s="462">
        <f t="shared" ref="M21:M25" si="1">L21/10000</f>
        <v>3.03836</v>
      </c>
    </row>
    <row r="22" s="432" customFormat="1" ht="19.5" customHeight="1" spans="1:13">
      <c r="A22" s="455">
        <v>2010301</v>
      </c>
      <c r="B22" s="456" t="s">
        <v>142</v>
      </c>
      <c r="C22" s="457">
        <v>4506</v>
      </c>
      <c r="D22" s="458">
        <v>4277</v>
      </c>
      <c r="E22" s="457">
        <v>4277</v>
      </c>
      <c r="F22" s="459">
        <f t="shared" si="0"/>
        <v>100</v>
      </c>
      <c r="G22" s="459"/>
      <c r="I22" s="437"/>
      <c r="K22" s="432" t="s">
        <v>157</v>
      </c>
      <c r="L22" s="432">
        <v>284400</v>
      </c>
      <c r="M22" s="438">
        <f t="shared" si="1"/>
        <v>28.44</v>
      </c>
    </row>
    <row r="23" s="432" customFormat="1" ht="19.5" customHeight="1" spans="1:13">
      <c r="A23" s="455">
        <v>2010302</v>
      </c>
      <c r="B23" s="456" t="s">
        <v>143</v>
      </c>
      <c r="C23" s="457">
        <v>350</v>
      </c>
      <c r="D23" s="458">
        <v>294</v>
      </c>
      <c r="E23" s="457">
        <v>230</v>
      </c>
      <c r="F23" s="459">
        <f t="shared" si="0"/>
        <v>78.2312925170068</v>
      </c>
      <c r="G23" s="459"/>
      <c r="I23" s="437"/>
      <c r="J23" s="432">
        <v>64</v>
      </c>
      <c r="K23" s="432" t="s">
        <v>158</v>
      </c>
      <c r="L23" s="432">
        <v>100000</v>
      </c>
      <c r="M23" s="438">
        <f t="shared" si="1"/>
        <v>10</v>
      </c>
    </row>
    <row r="24" s="432" customFormat="1" ht="19.5" customHeight="1" spans="1:13">
      <c r="A24" s="455">
        <v>2010303</v>
      </c>
      <c r="B24" s="456" t="s">
        <v>159</v>
      </c>
      <c r="C24" s="457">
        <v>1000</v>
      </c>
      <c r="D24" s="458">
        <v>1072</v>
      </c>
      <c r="E24" s="457">
        <v>1062</v>
      </c>
      <c r="F24" s="459">
        <f t="shared" si="0"/>
        <v>99.0671641791045</v>
      </c>
      <c r="G24" s="459"/>
      <c r="I24" s="437"/>
      <c r="J24" s="432">
        <v>10</v>
      </c>
      <c r="K24" s="432" t="s">
        <v>160</v>
      </c>
      <c r="L24" s="432">
        <v>259409.2</v>
      </c>
      <c r="M24" s="438">
        <f t="shared" si="1"/>
        <v>25.94092</v>
      </c>
    </row>
    <row r="25" s="432" customFormat="1" ht="19.5" customHeight="1" spans="1:13">
      <c r="A25" s="455">
        <v>2010304</v>
      </c>
      <c r="B25" s="456" t="s">
        <v>161</v>
      </c>
      <c r="C25" s="457">
        <v>11</v>
      </c>
      <c r="D25" s="458">
        <v>0</v>
      </c>
      <c r="E25" s="457">
        <v>0</v>
      </c>
      <c r="F25" s="459">
        <v>0</v>
      </c>
      <c r="G25" s="459"/>
      <c r="I25" s="437"/>
      <c r="K25" s="432" t="s">
        <v>162</v>
      </c>
      <c r="L25" s="432">
        <v>5210257.39</v>
      </c>
      <c r="M25" s="438">
        <f t="shared" si="1"/>
        <v>521.025739</v>
      </c>
    </row>
    <row r="26" s="432" customFormat="1" ht="19.5" customHeight="1" spans="1:13">
      <c r="A26" s="455">
        <v>2010305</v>
      </c>
      <c r="B26" s="456" t="s">
        <v>163</v>
      </c>
      <c r="C26" s="457">
        <v>34</v>
      </c>
      <c r="D26" s="458">
        <v>0</v>
      </c>
      <c r="E26" s="457">
        <v>0</v>
      </c>
      <c r="F26" s="459">
        <v>0</v>
      </c>
      <c r="G26" s="459"/>
      <c r="I26" s="437"/>
      <c r="M26" s="438"/>
    </row>
    <row r="27" s="432" customFormat="1" ht="19.5" customHeight="1" spans="1:13">
      <c r="A27" s="455">
        <v>2010306</v>
      </c>
      <c r="B27" s="456" t="s">
        <v>164</v>
      </c>
      <c r="C27" s="457">
        <v>333</v>
      </c>
      <c r="D27" s="458">
        <v>258</v>
      </c>
      <c r="E27" s="457">
        <v>258</v>
      </c>
      <c r="F27" s="459">
        <f t="shared" ref="F27:F90" si="2">E27/D27*100</f>
        <v>100</v>
      </c>
      <c r="G27" s="459"/>
      <c r="I27" s="437"/>
      <c r="M27" s="438"/>
    </row>
    <row r="28" s="432" customFormat="1" ht="19.5" customHeight="1" spans="1:13">
      <c r="A28" s="455">
        <v>2010308</v>
      </c>
      <c r="B28" s="456" t="s">
        <v>165</v>
      </c>
      <c r="C28" s="457">
        <v>95</v>
      </c>
      <c r="D28" s="458">
        <v>168</v>
      </c>
      <c r="E28" s="457">
        <v>142</v>
      </c>
      <c r="F28" s="459">
        <f t="shared" si="2"/>
        <v>84.5238095238095</v>
      </c>
      <c r="G28" s="459"/>
      <c r="I28" s="437"/>
      <c r="J28" s="432">
        <v>26</v>
      </c>
      <c r="M28" s="438"/>
    </row>
    <row r="29" s="432" customFormat="1" ht="19.5" customHeight="1" spans="1:13">
      <c r="A29" s="455">
        <v>2010350</v>
      </c>
      <c r="B29" s="456" t="s">
        <v>148</v>
      </c>
      <c r="C29" s="457">
        <v>1065</v>
      </c>
      <c r="D29" s="458">
        <v>1068</v>
      </c>
      <c r="E29" s="457">
        <v>1068</v>
      </c>
      <c r="F29" s="459">
        <f t="shared" si="2"/>
        <v>100</v>
      </c>
      <c r="G29" s="459"/>
      <c r="I29" s="437"/>
      <c r="M29" s="438"/>
    </row>
    <row r="30" s="432" customFormat="1" ht="19.5" customHeight="1" spans="1:13">
      <c r="A30" s="455">
        <v>2010399</v>
      </c>
      <c r="B30" s="456" t="s">
        <v>166</v>
      </c>
      <c r="C30" s="457">
        <v>1137</v>
      </c>
      <c r="D30" s="458">
        <v>1723</v>
      </c>
      <c r="E30" s="457">
        <v>1465</v>
      </c>
      <c r="F30" s="459">
        <f t="shared" si="2"/>
        <v>85.0261172373767</v>
      </c>
      <c r="G30" s="459"/>
      <c r="I30" s="437"/>
      <c r="J30" s="432">
        <v>258</v>
      </c>
      <c r="M30" s="438"/>
    </row>
    <row r="31" s="431" customFormat="1" ht="19.5" customHeight="1" spans="1:13">
      <c r="A31" s="448">
        <v>20104</v>
      </c>
      <c r="B31" s="449" t="s">
        <v>167</v>
      </c>
      <c r="C31" s="453">
        <v>479</v>
      </c>
      <c r="D31" s="454">
        <v>1027</v>
      </c>
      <c r="E31" s="453">
        <v>1027</v>
      </c>
      <c r="F31" s="452">
        <f t="shared" si="2"/>
        <v>100</v>
      </c>
      <c r="G31" s="452"/>
      <c r="I31" s="461"/>
      <c r="L31" s="432"/>
      <c r="M31" s="462"/>
    </row>
    <row r="32" s="432" customFormat="1" ht="19.5" customHeight="1" spans="1:13">
      <c r="A32" s="455">
        <v>2010401</v>
      </c>
      <c r="B32" s="456" t="s">
        <v>142</v>
      </c>
      <c r="C32" s="460">
        <v>323</v>
      </c>
      <c r="D32" s="458">
        <v>321</v>
      </c>
      <c r="E32" s="460">
        <v>321</v>
      </c>
      <c r="F32" s="459">
        <f t="shared" si="2"/>
        <v>100</v>
      </c>
      <c r="G32" s="459"/>
      <c r="I32" s="437"/>
      <c r="M32" s="438"/>
    </row>
    <row r="33" s="432" customFormat="1" ht="19.5" customHeight="1" spans="1:13">
      <c r="A33" s="455">
        <v>2010402</v>
      </c>
      <c r="B33" s="456" t="s">
        <v>143</v>
      </c>
      <c r="C33" s="460">
        <v>26</v>
      </c>
      <c r="D33" s="458">
        <v>92</v>
      </c>
      <c r="E33" s="460">
        <v>92</v>
      </c>
      <c r="F33" s="459">
        <f t="shared" si="2"/>
        <v>100</v>
      </c>
      <c r="G33" s="459"/>
      <c r="I33" s="437"/>
      <c r="M33" s="438"/>
    </row>
    <row r="34" s="432" customFormat="1" ht="19.5" customHeight="1" spans="1:13">
      <c r="A34" s="455">
        <v>2010450</v>
      </c>
      <c r="B34" s="456" t="s">
        <v>148</v>
      </c>
      <c r="C34" s="457">
        <v>130</v>
      </c>
      <c r="D34" s="458">
        <v>129</v>
      </c>
      <c r="E34" s="460">
        <v>129</v>
      </c>
      <c r="F34" s="459">
        <f t="shared" si="2"/>
        <v>100</v>
      </c>
      <c r="G34" s="459"/>
      <c r="I34" s="437"/>
      <c r="M34" s="438"/>
    </row>
    <row r="35" s="432" customFormat="1" ht="19.5" customHeight="1" spans="1:13">
      <c r="A35" s="455">
        <v>2010499</v>
      </c>
      <c r="B35" s="456" t="s">
        <v>168</v>
      </c>
      <c r="C35" s="457"/>
      <c r="D35" s="458">
        <v>485</v>
      </c>
      <c r="E35" s="457">
        <v>485</v>
      </c>
      <c r="F35" s="459">
        <f t="shared" si="2"/>
        <v>100</v>
      </c>
      <c r="G35" s="459"/>
      <c r="I35" s="437"/>
      <c r="M35" s="438"/>
    </row>
    <row r="36" s="431" customFormat="1" ht="19.5" customHeight="1" spans="1:13">
      <c r="A36" s="448">
        <v>20105</v>
      </c>
      <c r="B36" s="449" t="s">
        <v>169</v>
      </c>
      <c r="C36" s="450">
        <v>533</v>
      </c>
      <c r="D36" s="454">
        <v>454</v>
      </c>
      <c r="E36" s="450">
        <v>454</v>
      </c>
      <c r="F36" s="452">
        <f t="shared" si="2"/>
        <v>100</v>
      </c>
      <c r="G36" s="452"/>
      <c r="I36" s="461"/>
      <c r="L36" s="432"/>
      <c r="M36" s="462"/>
    </row>
    <row r="37" s="432" customFormat="1" ht="19.5" customHeight="1" spans="1:13">
      <c r="A37" s="455">
        <v>2010501</v>
      </c>
      <c r="B37" s="456" t="s">
        <v>142</v>
      </c>
      <c r="C37" s="460">
        <v>235</v>
      </c>
      <c r="D37" s="458">
        <v>184</v>
      </c>
      <c r="E37" s="460">
        <v>184</v>
      </c>
      <c r="F37" s="459">
        <f t="shared" si="2"/>
        <v>100</v>
      </c>
      <c r="G37" s="459"/>
      <c r="I37" s="437"/>
      <c r="M37" s="438"/>
    </row>
    <row r="38" s="432" customFormat="1" ht="19.5" customHeight="1" spans="1:13">
      <c r="A38" s="455">
        <v>2010502</v>
      </c>
      <c r="B38" s="456" t="s">
        <v>143</v>
      </c>
      <c r="C38" s="460"/>
      <c r="D38" s="458">
        <v>9</v>
      </c>
      <c r="E38" s="460">
        <v>9</v>
      </c>
      <c r="F38" s="459">
        <f t="shared" si="2"/>
        <v>100</v>
      </c>
      <c r="G38" s="459"/>
      <c r="I38" s="437"/>
      <c r="M38" s="438"/>
    </row>
    <row r="39" s="432" customFormat="1" ht="19.5" customHeight="1" spans="1:13">
      <c r="A39" s="455">
        <v>2010505</v>
      </c>
      <c r="B39" s="456" t="s">
        <v>170</v>
      </c>
      <c r="C39" s="460">
        <v>78</v>
      </c>
      <c r="D39" s="458">
        <v>79</v>
      </c>
      <c r="E39" s="460">
        <v>79</v>
      </c>
      <c r="F39" s="459">
        <f t="shared" si="2"/>
        <v>100</v>
      </c>
      <c r="G39" s="459"/>
      <c r="I39" s="437"/>
      <c r="M39" s="438"/>
    </row>
    <row r="40" s="432" customFormat="1" ht="19.5" customHeight="1" spans="1:13">
      <c r="A40" s="455">
        <v>2010507</v>
      </c>
      <c r="B40" s="456" t="s">
        <v>171</v>
      </c>
      <c r="C40" s="457">
        <v>21</v>
      </c>
      <c r="D40" s="458">
        <v>16</v>
      </c>
      <c r="E40" s="460">
        <v>16</v>
      </c>
      <c r="F40" s="459">
        <f t="shared" si="2"/>
        <v>100</v>
      </c>
      <c r="G40" s="459"/>
      <c r="I40" s="437"/>
      <c r="M40" s="438"/>
    </row>
    <row r="41" s="432" customFormat="1" ht="19.5" customHeight="1" spans="1:13">
      <c r="A41" s="455">
        <v>2010508</v>
      </c>
      <c r="B41" s="456" t="s">
        <v>172</v>
      </c>
      <c r="C41" s="460">
        <v>11</v>
      </c>
      <c r="D41" s="458">
        <v>20</v>
      </c>
      <c r="E41" s="460">
        <v>20</v>
      </c>
      <c r="F41" s="459">
        <f t="shared" si="2"/>
        <v>100</v>
      </c>
      <c r="G41" s="459"/>
      <c r="I41" s="437"/>
      <c r="M41" s="438"/>
    </row>
    <row r="42" s="432" customFormat="1" ht="19.5" customHeight="1" spans="1:13">
      <c r="A42" s="455">
        <v>2010550</v>
      </c>
      <c r="B42" s="456" t="s">
        <v>148</v>
      </c>
      <c r="C42" s="457">
        <v>188</v>
      </c>
      <c r="D42" s="458">
        <v>146</v>
      </c>
      <c r="E42" s="457">
        <v>146</v>
      </c>
      <c r="F42" s="459">
        <f t="shared" si="2"/>
        <v>100</v>
      </c>
      <c r="G42" s="459"/>
      <c r="I42" s="437"/>
      <c r="M42" s="438"/>
    </row>
    <row r="43" s="431" customFormat="1" ht="19.5" customHeight="1" spans="1:13">
      <c r="A43" s="448">
        <v>20106</v>
      </c>
      <c r="B43" s="449" t="s">
        <v>173</v>
      </c>
      <c r="C43" s="450">
        <v>1419</v>
      </c>
      <c r="D43" s="454">
        <v>1506</v>
      </c>
      <c r="E43" s="450">
        <v>1473</v>
      </c>
      <c r="F43" s="452">
        <f t="shared" si="2"/>
        <v>97.808764940239</v>
      </c>
      <c r="G43" s="452"/>
      <c r="I43" s="461"/>
      <c r="K43" s="431" t="s">
        <v>174</v>
      </c>
      <c r="L43" s="432">
        <v>334384.63</v>
      </c>
      <c r="M43" s="462">
        <f>L43/10000</f>
        <v>33.438463</v>
      </c>
    </row>
    <row r="44" s="432" customFormat="1" ht="19.5" customHeight="1" spans="1:13">
      <c r="A44" s="455">
        <v>2010601</v>
      </c>
      <c r="B44" s="456" t="s">
        <v>142</v>
      </c>
      <c r="C44" s="460">
        <v>571</v>
      </c>
      <c r="D44" s="458">
        <v>569</v>
      </c>
      <c r="E44" s="460">
        <v>569</v>
      </c>
      <c r="F44" s="459">
        <f t="shared" si="2"/>
        <v>100</v>
      </c>
      <c r="G44" s="459"/>
      <c r="I44" s="437"/>
      <c r="K44" s="463" t="s">
        <v>175</v>
      </c>
      <c r="L44" s="463">
        <v>904069.8</v>
      </c>
      <c r="M44" s="464">
        <f>L44/10000</f>
        <v>90.40698</v>
      </c>
    </row>
    <row r="45" s="432" customFormat="1" ht="19.5" customHeight="1" spans="1:13">
      <c r="A45" s="455">
        <v>2010602</v>
      </c>
      <c r="B45" s="456" t="s">
        <v>143</v>
      </c>
      <c r="C45" s="460"/>
      <c r="D45" s="458">
        <v>26</v>
      </c>
      <c r="E45" s="460">
        <v>26</v>
      </c>
      <c r="F45" s="459">
        <f t="shared" si="2"/>
        <v>100</v>
      </c>
      <c r="G45" s="459"/>
      <c r="I45" s="437"/>
      <c r="K45" s="463"/>
      <c r="L45" s="463"/>
      <c r="M45" s="464"/>
    </row>
    <row r="46" s="432" customFormat="1" ht="19.5" customHeight="1" spans="1:13">
      <c r="A46" s="455">
        <v>2010607</v>
      </c>
      <c r="B46" s="456" t="s">
        <v>176</v>
      </c>
      <c r="C46" s="460">
        <v>60</v>
      </c>
      <c r="D46" s="458">
        <v>57</v>
      </c>
      <c r="E46" s="460">
        <v>57</v>
      </c>
      <c r="F46" s="459">
        <f t="shared" si="2"/>
        <v>100</v>
      </c>
      <c r="G46" s="459"/>
      <c r="I46" s="437"/>
      <c r="K46" s="463"/>
      <c r="L46" s="463"/>
      <c r="M46" s="464"/>
    </row>
    <row r="47" s="432" customFormat="1" ht="19.5" customHeight="1" spans="1:13">
      <c r="A47" s="455">
        <v>2010608</v>
      </c>
      <c r="B47" s="456" t="s">
        <v>177</v>
      </c>
      <c r="C47" s="457">
        <v>333</v>
      </c>
      <c r="D47" s="458">
        <v>355</v>
      </c>
      <c r="E47" s="457">
        <v>355</v>
      </c>
      <c r="F47" s="459">
        <f t="shared" si="2"/>
        <v>100</v>
      </c>
      <c r="G47" s="459"/>
      <c r="I47" s="437"/>
      <c r="K47" s="463"/>
      <c r="L47" s="463"/>
      <c r="M47" s="464"/>
    </row>
    <row r="48" s="432" customFormat="1" ht="19.5" customHeight="1" spans="1:13">
      <c r="A48" s="455">
        <v>2010650</v>
      </c>
      <c r="B48" s="456" t="s">
        <v>148</v>
      </c>
      <c r="C48" s="460">
        <v>447</v>
      </c>
      <c r="D48" s="458">
        <v>454</v>
      </c>
      <c r="E48" s="460">
        <v>454</v>
      </c>
      <c r="F48" s="459">
        <f t="shared" si="2"/>
        <v>100</v>
      </c>
      <c r="G48" s="459"/>
      <c r="I48" s="437"/>
      <c r="K48" s="463"/>
      <c r="L48" s="463"/>
      <c r="M48" s="464"/>
    </row>
    <row r="49" s="432" customFormat="1" ht="19.5" customHeight="1" spans="1:13">
      <c r="A49" s="455">
        <v>2010699</v>
      </c>
      <c r="B49" s="456" t="s">
        <v>178</v>
      </c>
      <c r="C49" s="460">
        <v>8</v>
      </c>
      <c r="D49" s="458">
        <v>45</v>
      </c>
      <c r="E49" s="460">
        <v>12</v>
      </c>
      <c r="F49" s="459">
        <f t="shared" si="2"/>
        <v>26.6666666666667</v>
      </c>
      <c r="G49" s="459"/>
      <c r="I49" s="437"/>
      <c r="J49" s="432">
        <v>33</v>
      </c>
      <c r="K49" s="463"/>
      <c r="L49" s="463"/>
      <c r="M49" s="464"/>
    </row>
    <row r="50" s="431" customFormat="1" ht="19.5" customHeight="1" spans="1:13">
      <c r="A50" s="448">
        <v>20107</v>
      </c>
      <c r="B50" s="449" t="s">
        <v>179</v>
      </c>
      <c r="C50" s="453">
        <v>300</v>
      </c>
      <c r="D50" s="454">
        <v>1046</v>
      </c>
      <c r="E50" s="450">
        <v>1046</v>
      </c>
      <c r="F50" s="452">
        <f t="shared" si="2"/>
        <v>100</v>
      </c>
      <c r="G50" s="452"/>
      <c r="I50" s="461"/>
      <c r="K50" s="465"/>
      <c r="L50" s="463"/>
      <c r="M50" s="466"/>
    </row>
    <row r="51" s="432" customFormat="1" ht="19.5" customHeight="1" spans="1:13">
      <c r="A51" s="455">
        <v>2010799</v>
      </c>
      <c r="B51" s="456" t="s">
        <v>180</v>
      </c>
      <c r="C51" s="457">
        <v>300</v>
      </c>
      <c r="D51" s="458">
        <v>1046</v>
      </c>
      <c r="E51" s="460">
        <v>1046</v>
      </c>
      <c r="F51" s="459">
        <f t="shared" si="2"/>
        <v>100</v>
      </c>
      <c r="G51" s="459"/>
      <c r="I51" s="437"/>
      <c r="K51" s="463"/>
      <c r="L51" s="463"/>
      <c r="M51" s="464"/>
    </row>
    <row r="52" s="431" customFormat="1" ht="19.5" customHeight="1" spans="1:13">
      <c r="A52" s="448">
        <v>20108</v>
      </c>
      <c r="B52" s="449" t="s">
        <v>181</v>
      </c>
      <c r="C52" s="450">
        <v>273</v>
      </c>
      <c r="D52" s="454">
        <v>268</v>
      </c>
      <c r="E52" s="450">
        <v>268</v>
      </c>
      <c r="F52" s="452">
        <f t="shared" si="2"/>
        <v>100</v>
      </c>
      <c r="G52" s="452"/>
      <c r="I52" s="461"/>
      <c r="K52" s="465"/>
      <c r="L52" s="463"/>
      <c r="M52" s="466"/>
    </row>
    <row r="53" s="432" customFormat="1" ht="19.5" customHeight="1" spans="1:13">
      <c r="A53" s="455">
        <v>2010801</v>
      </c>
      <c r="B53" s="456" t="s">
        <v>142</v>
      </c>
      <c r="C53" s="460">
        <v>156</v>
      </c>
      <c r="D53" s="458">
        <v>146</v>
      </c>
      <c r="E53" s="460">
        <v>146</v>
      </c>
      <c r="F53" s="459">
        <f t="shared" si="2"/>
        <v>100</v>
      </c>
      <c r="G53" s="459"/>
      <c r="I53" s="437"/>
      <c r="K53" s="463"/>
      <c r="L53" s="463"/>
      <c r="M53" s="464"/>
    </row>
    <row r="54" s="432" customFormat="1" ht="19.5" customHeight="1" spans="1:13">
      <c r="A54" s="455">
        <v>2010804</v>
      </c>
      <c r="B54" s="456" t="s">
        <v>182</v>
      </c>
      <c r="C54" s="460">
        <v>65</v>
      </c>
      <c r="D54" s="458">
        <v>56</v>
      </c>
      <c r="E54" s="460">
        <v>56</v>
      </c>
      <c r="F54" s="459">
        <f t="shared" si="2"/>
        <v>100</v>
      </c>
      <c r="G54" s="459"/>
      <c r="I54" s="437"/>
      <c r="K54" s="463"/>
      <c r="L54" s="463"/>
      <c r="M54" s="464"/>
    </row>
    <row r="55" s="432" customFormat="1" ht="19.5" customHeight="1" spans="1:13">
      <c r="A55" s="455">
        <v>2010806</v>
      </c>
      <c r="B55" s="456" t="s">
        <v>176</v>
      </c>
      <c r="C55" s="460">
        <v>3</v>
      </c>
      <c r="D55" s="458">
        <v>3</v>
      </c>
      <c r="E55" s="460">
        <v>3</v>
      </c>
      <c r="F55" s="459">
        <f t="shared" si="2"/>
        <v>100</v>
      </c>
      <c r="G55" s="459"/>
      <c r="I55" s="437"/>
      <c r="K55" s="463"/>
      <c r="L55" s="463"/>
      <c r="M55" s="464"/>
    </row>
    <row r="56" s="432" customFormat="1" ht="19.5" customHeight="1" spans="1:13">
      <c r="A56" s="455">
        <v>2010850</v>
      </c>
      <c r="B56" s="456" t="s">
        <v>148</v>
      </c>
      <c r="C56" s="457">
        <v>49</v>
      </c>
      <c r="D56" s="458">
        <v>63</v>
      </c>
      <c r="E56" s="460">
        <v>63</v>
      </c>
      <c r="F56" s="459">
        <f t="shared" si="2"/>
        <v>100</v>
      </c>
      <c r="G56" s="459"/>
      <c r="I56" s="437"/>
      <c r="K56" s="463"/>
      <c r="L56" s="463"/>
      <c r="M56" s="464"/>
    </row>
    <row r="57" s="431" customFormat="1" ht="19.5" customHeight="1" spans="1:13">
      <c r="A57" s="448">
        <v>20111</v>
      </c>
      <c r="B57" s="449" t="s">
        <v>183</v>
      </c>
      <c r="C57" s="450">
        <v>1136</v>
      </c>
      <c r="D57" s="454">
        <v>1163</v>
      </c>
      <c r="E57" s="450">
        <v>1153</v>
      </c>
      <c r="F57" s="452">
        <f t="shared" si="2"/>
        <v>99.140154772141</v>
      </c>
      <c r="G57" s="452"/>
      <c r="I57" s="461"/>
      <c r="K57" s="465"/>
      <c r="L57" s="463"/>
      <c r="M57" s="466"/>
    </row>
    <row r="58" s="432" customFormat="1" ht="19.5" customHeight="1" spans="1:13">
      <c r="A58" s="455">
        <v>2011101</v>
      </c>
      <c r="B58" s="456" t="s">
        <v>142</v>
      </c>
      <c r="C58" s="460">
        <v>675</v>
      </c>
      <c r="D58" s="458">
        <v>695</v>
      </c>
      <c r="E58" s="460">
        <v>695</v>
      </c>
      <c r="F58" s="459">
        <f t="shared" si="2"/>
        <v>100</v>
      </c>
      <c r="G58" s="459"/>
      <c r="I58" s="437"/>
      <c r="K58" s="463"/>
      <c r="L58" s="463"/>
      <c r="M58" s="464"/>
    </row>
    <row r="59" s="432" customFormat="1" ht="19.5" customHeight="1" spans="1:13">
      <c r="A59" s="455">
        <v>2011102</v>
      </c>
      <c r="B59" s="456" t="s">
        <v>143</v>
      </c>
      <c r="C59" s="457">
        <v>390</v>
      </c>
      <c r="D59" s="458">
        <v>275</v>
      </c>
      <c r="E59" s="460">
        <v>275</v>
      </c>
      <c r="F59" s="459">
        <f t="shared" si="2"/>
        <v>100</v>
      </c>
      <c r="G59" s="459"/>
      <c r="I59" s="437"/>
      <c r="K59" s="463"/>
      <c r="L59" s="463"/>
      <c r="M59" s="464"/>
    </row>
    <row r="60" s="432" customFormat="1" ht="19.5" customHeight="1" spans="1:13">
      <c r="A60" s="455">
        <v>2011150</v>
      </c>
      <c r="B60" s="456" t="s">
        <v>148</v>
      </c>
      <c r="C60" s="460">
        <v>51</v>
      </c>
      <c r="D60" s="458">
        <v>46</v>
      </c>
      <c r="E60" s="460">
        <v>46</v>
      </c>
      <c r="F60" s="459">
        <f t="shared" si="2"/>
        <v>100</v>
      </c>
      <c r="G60" s="459"/>
      <c r="I60" s="437"/>
      <c r="K60" s="463"/>
      <c r="L60" s="463"/>
      <c r="M60" s="464"/>
    </row>
    <row r="61" s="432" customFormat="1" ht="19.5" customHeight="1" spans="1:13">
      <c r="A61" s="455">
        <v>2011199</v>
      </c>
      <c r="B61" s="456" t="s">
        <v>184</v>
      </c>
      <c r="C61" s="457">
        <v>20</v>
      </c>
      <c r="D61" s="458">
        <v>147</v>
      </c>
      <c r="E61" s="460">
        <v>137</v>
      </c>
      <c r="F61" s="459">
        <f t="shared" si="2"/>
        <v>93.1972789115646</v>
      </c>
      <c r="G61" s="459"/>
      <c r="I61" s="437"/>
      <c r="J61" s="432">
        <v>10</v>
      </c>
      <c r="K61" s="463"/>
      <c r="L61" s="463"/>
      <c r="M61" s="464"/>
    </row>
    <row r="62" s="431" customFormat="1" ht="19.5" customHeight="1" spans="1:13">
      <c r="A62" s="448">
        <v>20113</v>
      </c>
      <c r="B62" s="449" t="s">
        <v>185</v>
      </c>
      <c r="C62" s="450">
        <v>835</v>
      </c>
      <c r="D62" s="454">
        <v>1389</v>
      </c>
      <c r="E62" s="450">
        <v>1389</v>
      </c>
      <c r="F62" s="452">
        <f t="shared" si="2"/>
        <v>100</v>
      </c>
      <c r="G62" s="452"/>
      <c r="I62" s="461"/>
      <c r="K62" s="465"/>
      <c r="L62" s="463"/>
      <c r="M62" s="466"/>
    </row>
    <row r="63" s="432" customFormat="1" ht="19.5" customHeight="1" spans="1:13">
      <c r="A63" s="455">
        <v>2011301</v>
      </c>
      <c r="B63" s="456" t="s">
        <v>142</v>
      </c>
      <c r="C63" s="460">
        <v>372</v>
      </c>
      <c r="D63" s="458">
        <v>361</v>
      </c>
      <c r="E63" s="460">
        <v>361</v>
      </c>
      <c r="F63" s="459">
        <f t="shared" si="2"/>
        <v>100</v>
      </c>
      <c r="G63" s="459"/>
      <c r="I63" s="437"/>
      <c r="K63" s="463"/>
      <c r="L63" s="463"/>
      <c r="M63" s="464"/>
    </row>
    <row r="64" s="432" customFormat="1" ht="19.5" customHeight="1" spans="1:13">
      <c r="A64" s="455">
        <v>2011302</v>
      </c>
      <c r="B64" s="456" t="s">
        <v>143</v>
      </c>
      <c r="C64" s="460">
        <v>8</v>
      </c>
      <c r="D64" s="458">
        <v>16</v>
      </c>
      <c r="E64" s="460">
        <v>16</v>
      </c>
      <c r="F64" s="459">
        <f t="shared" si="2"/>
        <v>100</v>
      </c>
      <c r="G64" s="459"/>
      <c r="I64" s="437"/>
      <c r="K64" s="463"/>
      <c r="L64" s="463"/>
      <c r="M64" s="464"/>
    </row>
    <row r="65" s="432" customFormat="1" ht="19.5" customHeight="1" spans="1:13">
      <c r="A65" s="455">
        <v>2011308</v>
      </c>
      <c r="B65" s="456" t="s">
        <v>186</v>
      </c>
      <c r="C65" s="460">
        <v>100</v>
      </c>
      <c r="D65" s="458">
        <v>649</v>
      </c>
      <c r="E65" s="460">
        <v>649</v>
      </c>
      <c r="F65" s="459">
        <f t="shared" si="2"/>
        <v>100</v>
      </c>
      <c r="G65" s="459"/>
      <c r="I65" s="437"/>
      <c r="K65" s="463"/>
      <c r="L65" s="463"/>
      <c r="M65" s="464"/>
    </row>
    <row r="66" s="432" customFormat="1" ht="19.5" customHeight="1" spans="1:13">
      <c r="A66" s="455">
        <v>2011350</v>
      </c>
      <c r="B66" s="456" t="s">
        <v>148</v>
      </c>
      <c r="C66" s="457">
        <v>355</v>
      </c>
      <c r="D66" s="458">
        <v>363</v>
      </c>
      <c r="E66" s="460">
        <v>363</v>
      </c>
      <c r="F66" s="459">
        <f t="shared" si="2"/>
        <v>100</v>
      </c>
      <c r="G66" s="459"/>
      <c r="I66" s="437"/>
      <c r="K66" s="463"/>
      <c r="L66" s="463"/>
      <c r="M66" s="464"/>
    </row>
    <row r="67" s="431" customFormat="1" ht="19.5" customHeight="1" spans="1:13">
      <c r="A67" s="448">
        <v>20123</v>
      </c>
      <c r="B67" s="449" t="s">
        <v>187</v>
      </c>
      <c r="C67" s="450">
        <v>439</v>
      </c>
      <c r="D67" s="454">
        <v>302</v>
      </c>
      <c r="E67" s="450">
        <v>293</v>
      </c>
      <c r="F67" s="452">
        <f t="shared" si="2"/>
        <v>97.0198675496689</v>
      </c>
      <c r="G67" s="452"/>
      <c r="I67" s="461"/>
      <c r="K67" s="431" t="s">
        <v>188</v>
      </c>
      <c r="L67" s="432">
        <v>87000</v>
      </c>
      <c r="M67" s="462">
        <f>L67/10000</f>
        <v>8.7</v>
      </c>
    </row>
    <row r="68" s="432" customFormat="1" ht="19.5" customHeight="1" spans="1:13">
      <c r="A68" s="455">
        <v>2012301</v>
      </c>
      <c r="B68" s="456" t="s">
        <v>142</v>
      </c>
      <c r="C68" s="460">
        <v>91</v>
      </c>
      <c r="D68" s="458">
        <v>90</v>
      </c>
      <c r="E68" s="460">
        <v>90</v>
      </c>
      <c r="F68" s="459">
        <f t="shared" si="2"/>
        <v>100</v>
      </c>
      <c r="G68" s="459"/>
      <c r="I68" s="437"/>
      <c r="M68" s="438"/>
    </row>
    <row r="69" s="432" customFormat="1" ht="19.5" customHeight="1" spans="1:13">
      <c r="A69" s="455">
        <v>2012302</v>
      </c>
      <c r="B69" s="456" t="s">
        <v>143</v>
      </c>
      <c r="C69" s="460">
        <v>4</v>
      </c>
      <c r="D69" s="458">
        <v>3</v>
      </c>
      <c r="E69" s="460">
        <v>3</v>
      </c>
      <c r="F69" s="459">
        <f t="shared" si="2"/>
        <v>100</v>
      </c>
      <c r="G69" s="459"/>
      <c r="I69" s="437"/>
      <c r="M69" s="438"/>
    </row>
    <row r="70" s="432" customFormat="1" ht="19.5" customHeight="1" spans="1:13">
      <c r="A70" s="455">
        <v>2012304</v>
      </c>
      <c r="B70" s="456" t="s">
        <v>189</v>
      </c>
      <c r="C70" s="460">
        <v>310</v>
      </c>
      <c r="D70" s="458">
        <v>152</v>
      </c>
      <c r="E70" s="460">
        <v>143</v>
      </c>
      <c r="F70" s="459">
        <f t="shared" si="2"/>
        <v>94.0789473684211</v>
      </c>
      <c r="G70" s="459"/>
      <c r="I70" s="437"/>
      <c r="J70" s="432">
        <v>9</v>
      </c>
      <c r="M70" s="438"/>
    </row>
    <row r="71" s="432" customFormat="1" ht="19.5" customHeight="1" spans="1:13">
      <c r="A71" s="455">
        <v>2012350</v>
      </c>
      <c r="B71" s="456" t="s">
        <v>148</v>
      </c>
      <c r="C71" s="457">
        <v>34</v>
      </c>
      <c r="D71" s="458">
        <v>32</v>
      </c>
      <c r="E71" s="460">
        <v>32</v>
      </c>
      <c r="F71" s="459">
        <f t="shared" si="2"/>
        <v>100</v>
      </c>
      <c r="G71" s="459"/>
      <c r="I71" s="437"/>
      <c r="M71" s="438"/>
    </row>
    <row r="72" s="432" customFormat="1" ht="19.5" customHeight="1" spans="1:13">
      <c r="A72" s="455">
        <v>2012399</v>
      </c>
      <c r="B72" s="456" t="s">
        <v>190</v>
      </c>
      <c r="C72" s="460"/>
      <c r="D72" s="458">
        <v>25</v>
      </c>
      <c r="E72" s="460">
        <v>25</v>
      </c>
      <c r="F72" s="459">
        <f t="shared" si="2"/>
        <v>100</v>
      </c>
      <c r="G72" s="459"/>
      <c r="I72" s="437"/>
      <c r="M72" s="438"/>
    </row>
    <row r="73" s="431" customFormat="1" ht="19.5" customHeight="1" spans="1:13">
      <c r="A73" s="448">
        <v>20126</v>
      </c>
      <c r="B73" s="449" t="s">
        <v>191</v>
      </c>
      <c r="C73" s="450">
        <v>131</v>
      </c>
      <c r="D73" s="454">
        <v>103</v>
      </c>
      <c r="E73" s="450">
        <v>103</v>
      </c>
      <c r="F73" s="452">
        <f t="shared" si="2"/>
        <v>100</v>
      </c>
      <c r="G73" s="452"/>
      <c r="I73" s="461"/>
      <c r="L73" s="432"/>
      <c r="M73" s="462"/>
    </row>
    <row r="74" s="432" customFormat="1" ht="19.5" customHeight="1" spans="1:13">
      <c r="A74" s="455">
        <v>2012601</v>
      </c>
      <c r="B74" s="456" t="s">
        <v>142</v>
      </c>
      <c r="C74" s="457">
        <v>86</v>
      </c>
      <c r="D74" s="458">
        <v>89</v>
      </c>
      <c r="E74" s="460">
        <v>89</v>
      </c>
      <c r="F74" s="459">
        <f t="shared" si="2"/>
        <v>100</v>
      </c>
      <c r="G74" s="459"/>
      <c r="I74" s="437"/>
      <c r="M74" s="438"/>
    </row>
    <row r="75" s="432" customFormat="1" ht="19.5" customHeight="1" spans="1:13">
      <c r="A75" s="455">
        <v>2012604</v>
      </c>
      <c r="B75" s="456" t="s">
        <v>192</v>
      </c>
      <c r="C75" s="460">
        <v>45</v>
      </c>
      <c r="D75" s="458">
        <v>14</v>
      </c>
      <c r="E75" s="460">
        <v>14</v>
      </c>
      <c r="F75" s="459">
        <f t="shared" si="2"/>
        <v>100</v>
      </c>
      <c r="G75" s="459"/>
      <c r="I75" s="437"/>
      <c r="M75" s="438"/>
    </row>
    <row r="76" s="431" customFormat="1" ht="19.5" customHeight="1" spans="1:13">
      <c r="A76" s="448">
        <v>20128</v>
      </c>
      <c r="B76" s="449" t="s">
        <v>193</v>
      </c>
      <c r="C76" s="450">
        <v>73</v>
      </c>
      <c r="D76" s="454">
        <v>64</v>
      </c>
      <c r="E76" s="450">
        <v>64</v>
      </c>
      <c r="F76" s="452">
        <f t="shared" si="2"/>
        <v>100</v>
      </c>
      <c r="G76" s="452"/>
      <c r="I76" s="461"/>
      <c r="L76" s="432"/>
      <c r="M76" s="462"/>
    </row>
    <row r="77" s="432" customFormat="1" ht="19.5" customHeight="1" spans="1:13">
      <c r="A77" s="455">
        <v>2012801</v>
      </c>
      <c r="B77" s="456" t="s">
        <v>142</v>
      </c>
      <c r="C77" s="457">
        <v>67</v>
      </c>
      <c r="D77" s="458">
        <v>60</v>
      </c>
      <c r="E77" s="460">
        <v>60</v>
      </c>
      <c r="F77" s="459">
        <f t="shared" si="2"/>
        <v>100</v>
      </c>
      <c r="G77" s="459"/>
      <c r="I77" s="437"/>
      <c r="M77" s="438"/>
    </row>
    <row r="78" s="432" customFormat="1" ht="19.5" customHeight="1" spans="1:13">
      <c r="A78" s="455">
        <v>2012899</v>
      </c>
      <c r="B78" s="456" t="s">
        <v>194</v>
      </c>
      <c r="C78" s="460">
        <v>6</v>
      </c>
      <c r="D78" s="458">
        <v>4</v>
      </c>
      <c r="E78" s="460">
        <v>4</v>
      </c>
      <c r="F78" s="459">
        <f t="shared" si="2"/>
        <v>100</v>
      </c>
      <c r="G78" s="459"/>
      <c r="I78" s="437"/>
      <c r="M78" s="438"/>
    </row>
    <row r="79" s="431" customFormat="1" ht="19.5" customHeight="1" spans="1:13">
      <c r="A79" s="448">
        <v>20129</v>
      </c>
      <c r="B79" s="449" t="s">
        <v>195</v>
      </c>
      <c r="C79" s="450">
        <v>276</v>
      </c>
      <c r="D79" s="454">
        <v>280</v>
      </c>
      <c r="E79" s="450">
        <v>237</v>
      </c>
      <c r="F79" s="452">
        <f t="shared" si="2"/>
        <v>84.6428571428571</v>
      </c>
      <c r="G79" s="452"/>
      <c r="I79" s="461"/>
      <c r="K79" s="431" t="s">
        <v>196</v>
      </c>
      <c r="L79" s="431">
        <v>54930.52</v>
      </c>
      <c r="M79" s="462">
        <f t="shared" ref="M79:M82" si="3">L79/10000</f>
        <v>5.493052</v>
      </c>
    </row>
    <row r="80" s="432" customFormat="1" ht="19.5" customHeight="1" spans="1:13">
      <c r="A80" s="455">
        <v>2012901</v>
      </c>
      <c r="B80" s="456" t="s">
        <v>142</v>
      </c>
      <c r="C80" s="460">
        <v>187</v>
      </c>
      <c r="D80" s="458">
        <v>169</v>
      </c>
      <c r="E80" s="460">
        <v>169</v>
      </c>
      <c r="F80" s="459">
        <f t="shared" si="2"/>
        <v>100</v>
      </c>
      <c r="G80" s="459"/>
      <c r="I80" s="437"/>
      <c r="K80" s="432" t="s">
        <v>197</v>
      </c>
      <c r="L80" s="432">
        <v>380855.4</v>
      </c>
      <c r="M80" s="438">
        <f t="shared" si="3"/>
        <v>38.08554</v>
      </c>
    </row>
    <row r="81" s="432" customFormat="1" ht="19.5" customHeight="1" spans="1:13">
      <c r="A81" s="455">
        <v>2012902</v>
      </c>
      <c r="B81" s="456" t="s">
        <v>143</v>
      </c>
      <c r="C81" s="457">
        <v>59</v>
      </c>
      <c r="D81" s="458">
        <v>53</v>
      </c>
      <c r="E81" s="460">
        <v>48</v>
      </c>
      <c r="F81" s="459">
        <f t="shared" si="2"/>
        <v>90.5660377358491</v>
      </c>
      <c r="G81" s="459"/>
      <c r="I81" s="437"/>
      <c r="J81" s="432">
        <v>5</v>
      </c>
      <c r="K81" s="432" t="s">
        <v>198</v>
      </c>
      <c r="L81" s="432">
        <v>47773.6</v>
      </c>
      <c r="M81" s="464">
        <f t="shared" si="3"/>
        <v>4.77736</v>
      </c>
    </row>
    <row r="82" s="432" customFormat="1" ht="19.5" customHeight="1" spans="1:13">
      <c r="A82" s="455">
        <v>2012950</v>
      </c>
      <c r="B82" s="456" t="s">
        <v>148</v>
      </c>
      <c r="C82" s="460"/>
      <c r="D82" s="458">
        <v>10</v>
      </c>
      <c r="E82" s="460">
        <v>10</v>
      </c>
      <c r="F82" s="459">
        <f t="shared" si="2"/>
        <v>100</v>
      </c>
      <c r="G82" s="459"/>
      <c r="I82" s="437"/>
      <c r="K82" s="432" t="s">
        <v>199</v>
      </c>
      <c r="L82" s="432">
        <v>422373.72</v>
      </c>
      <c r="M82" s="464">
        <f t="shared" si="3"/>
        <v>42.237372</v>
      </c>
    </row>
    <row r="83" s="432" customFormat="1" ht="19.5" customHeight="1" spans="1:13">
      <c r="A83" s="455">
        <v>2012999</v>
      </c>
      <c r="B83" s="456" t="s">
        <v>200</v>
      </c>
      <c r="C83" s="460">
        <v>30</v>
      </c>
      <c r="D83" s="458">
        <v>48</v>
      </c>
      <c r="E83" s="460">
        <v>10</v>
      </c>
      <c r="F83" s="459">
        <f t="shared" si="2"/>
        <v>20.8333333333333</v>
      </c>
      <c r="G83" s="459"/>
      <c r="I83" s="437"/>
      <c r="J83" s="432">
        <v>38</v>
      </c>
      <c r="M83" s="464"/>
    </row>
    <row r="84" s="431" customFormat="1" ht="19.5" customHeight="1" spans="1:13">
      <c r="A84" s="448">
        <v>20131</v>
      </c>
      <c r="B84" s="449" t="s">
        <v>201</v>
      </c>
      <c r="C84" s="450">
        <v>2176</v>
      </c>
      <c r="D84" s="454">
        <v>1969</v>
      </c>
      <c r="E84" s="450">
        <v>1936</v>
      </c>
      <c r="F84" s="452">
        <f t="shared" si="2"/>
        <v>98.3240223463687</v>
      </c>
      <c r="G84" s="452"/>
      <c r="I84" s="461"/>
      <c r="L84" s="432"/>
      <c r="M84" s="466"/>
    </row>
    <row r="85" s="432" customFormat="1" ht="19.5" customHeight="1" spans="1:13">
      <c r="A85" s="455">
        <v>2013101</v>
      </c>
      <c r="B85" s="456" t="s">
        <v>142</v>
      </c>
      <c r="C85" s="460">
        <v>1192</v>
      </c>
      <c r="D85" s="458">
        <v>1219</v>
      </c>
      <c r="E85" s="460">
        <v>1219</v>
      </c>
      <c r="F85" s="459">
        <f t="shared" si="2"/>
        <v>100</v>
      </c>
      <c r="G85" s="459"/>
      <c r="I85" s="437"/>
      <c r="M85" s="464"/>
    </row>
    <row r="86" s="432" customFormat="1" ht="19.5" customHeight="1" spans="1:13">
      <c r="A86" s="455">
        <v>2013102</v>
      </c>
      <c r="B86" s="456" t="s">
        <v>143</v>
      </c>
      <c r="C86" s="457">
        <v>107</v>
      </c>
      <c r="D86" s="458">
        <v>112</v>
      </c>
      <c r="E86" s="460">
        <v>112</v>
      </c>
      <c r="F86" s="459">
        <f t="shared" si="2"/>
        <v>100</v>
      </c>
      <c r="G86" s="459"/>
      <c r="I86" s="437"/>
      <c r="M86" s="464"/>
    </row>
    <row r="87" s="432" customFormat="1" ht="19.5" customHeight="1" spans="1:13">
      <c r="A87" s="455">
        <v>2013150</v>
      </c>
      <c r="B87" s="456" t="s">
        <v>148</v>
      </c>
      <c r="C87" s="460">
        <v>185</v>
      </c>
      <c r="D87" s="458">
        <v>206</v>
      </c>
      <c r="E87" s="460">
        <v>206</v>
      </c>
      <c r="F87" s="459">
        <f t="shared" si="2"/>
        <v>100</v>
      </c>
      <c r="G87" s="459"/>
      <c r="I87" s="437"/>
      <c r="M87" s="464"/>
    </row>
    <row r="88" s="432" customFormat="1" ht="19.5" customHeight="1" spans="1:13">
      <c r="A88" s="455">
        <v>2013199</v>
      </c>
      <c r="B88" s="456" t="s">
        <v>202</v>
      </c>
      <c r="C88" s="460">
        <v>692</v>
      </c>
      <c r="D88" s="458">
        <v>432</v>
      </c>
      <c r="E88" s="460">
        <v>399</v>
      </c>
      <c r="F88" s="459">
        <f t="shared" si="2"/>
        <v>92.3611111111111</v>
      </c>
      <c r="G88" s="459"/>
      <c r="I88" s="437"/>
      <c r="J88" s="432">
        <v>33</v>
      </c>
      <c r="M88" s="464"/>
    </row>
    <row r="89" s="431" customFormat="1" ht="19.5" customHeight="1" spans="1:13">
      <c r="A89" s="448">
        <v>20132</v>
      </c>
      <c r="B89" s="449" t="s">
        <v>203</v>
      </c>
      <c r="C89" s="450">
        <v>631</v>
      </c>
      <c r="D89" s="454">
        <v>572</v>
      </c>
      <c r="E89" s="450">
        <v>572</v>
      </c>
      <c r="F89" s="452">
        <f t="shared" si="2"/>
        <v>100</v>
      </c>
      <c r="G89" s="452"/>
      <c r="I89" s="461"/>
      <c r="K89" s="431" t="s">
        <v>204</v>
      </c>
      <c r="L89" s="432">
        <v>216000</v>
      </c>
      <c r="M89" s="466">
        <f t="shared" ref="M89:M92" si="4">L89/10000</f>
        <v>21.6</v>
      </c>
    </row>
    <row r="90" s="432" customFormat="1" ht="19.5" customHeight="1" spans="1:13">
      <c r="A90" s="455">
        <v>2013201</v>
      </c>
      <c r="B90" s="456" t="s">
        <v>142</v>
      </c>
      <c r="C90" s="457">
        <v>265</v>
      </c>
      <c r="D90" s="458">
        <v>304</v>
      </c>
      <c r="E90" s="467">
        <v>304</v>
      </c>
      <c r="F90" s="459">
        <f t="shared" si="2"/>
        <v>100</v>
      </c>
      <c r="G90" s="459"/>
      <c r="I90" s="437"/>
      <c r="K90" s="432" t="s">
        <v>205</v>
      </c>
      <c r="L90" s="432">
        <v>945310</v>
      </c>
      <c r="M90" s="438">
        <f t="shared" si="4"/>
        <v>94.531</v>
      </c>
    </row>
    <row r="91" s="432" customFormat="1" ht="19.5" customHeight="1" spans="1:13">
      <c r="A91" s="455">
        <v>2013202</v>
      </c>
      <c r="B91" s="456" t="s">
        <v>143</v>
      </c>
      <c r="C91" s="467">
        <v>307</v>
      </c>
      <c r="D91" s="458">
        <v>205</v>
      </c>
      <c r="E91" s="467">
        <v>205</v>
      </c>
      <c r="F91" s="459">
        <f t="shared" ref="F91:F154" si="5">E91/D91*100</f>
        <v>100</v>
      </c>
      <c r="G91" s="459"/>
      <c r="I91" s="437"/>
      <c r="K91" s="432" t="s">
        <v>206</v>
      </c>
      <c r="L91" s="432">
        <v>110000</v>
      </c>
      <c r="M91" s="438">
        <f t="shared" si="4"/>
        <v>11</v>
      </c>
    </row>
    <row r="92" s="432" customFormat="1" ht="19.5" customHeight="1" spans="1:13">
      <c r="A92" s="455">
        <v>2013250</v>
      </c>
      <c r="B92" s="456" t="s">
        <v>148</v>
      </c>
      <c r="C92" s="467">
        <v>59</v>
      </c>
      <c r="D92" s="458">
        <v>63</v>
      </c>
      <c r="E92" s="467">
        <v>63</v>
      </c>
      <c r="F92" s="459">
        <f t="shared" si="5"/>
        <v>100</v>
      </c>
      <c r="G92" s="459"/>
      <c r="I92" s="437"/>
      <c r="K92" s="432" t="s">
        <v>207</v>
      </c>
      <c r="L92" s="432">
        <v>200000</v>
      </c>
      <c r="M92" s="438">
        <f t="shared" si="4"/>
        <v>20</v>
      </c>
    </row>
    <row r="93" s="431" customFormat="1" ht="19.5" customHeight="1" spans="1:13">
      <c r="A93" s="448">
        <v>20133</v>
      </c>
      <c r="B93" s="449" t="s">
        <v>208</v>
      </c>
      <c r="C93" s="468">
        <v>872</v>
      </c>
      <c r="D93" s="454">
        <v>1030</v>
      </c>
      <c r="E93" s="468">
        <v>963</v>
      </c>
      <c r="F93" s="452">
        <f t="shared" si="5"/>
        <v>93.495145631068</v>
      </c>
      <c r="G93" s="452"/>
      <c r="I93" s="461"/>
      <c r="L93" s="432"/>
      <c r="M93" s="462"/>
    </row>
    <row r="94" s="432" customFormat="1" ht="19.5" customHeight="1" spans="1:13">
      <c r="A94" s="455">
        <v>2013301</v>
      </c>
      <c r="B94" s="456" t="s">
        <v>142</v>
      </c>
      <c r="C94" s="457">
        <v>167</v>
      </c>
      <c r="D94" s="458">
        <v>171</v>
      </c>
      <c r="E94" s="467">
        <v>171</v>
      </c>
      <c r="F94" s="459">
        <f t="shared" si="5"/>
        <v>100</v>
      </c>
      <c r="G94" s="459"/>
      <c r="I94" s="437"/>
      <c r="M94" s="438"/>
    </row>
    <row r="95" s="432" customFormat="1" ht="19.5" customHeight="1" spans="1:13">
      <c r="A95" s="455">
        <v>2013302</v>
      </c>
      <c r="B95" s="456" t="s">
        <v>143</v>
      </c>
      <c r="C95" s="467">
        <v>322</v>
      </c>
      <c r="D95" s="458">
        <v>262</v>
      </c>
      <c r="E95" s="467">
        <v>195</v>
      </c>
      <c r="F95" s="459">
        <f t="shared" si="5"/>
        <v>74.4274809160305</v>
      </c>
      <c r="G95" s="459"/>
      <c r="I95" s="437"/>
      <c r="J95" s="432">
        <v>67</v>
      </c>
      <c r="M95" s="438"/>
    </row>
    <row r="96" s="432" customFormat="1" ht="19.5" customHeight="1" spans="1:13">
      <c r="A96" s="455">
        <v>2013350</v>
      </c>
      <c r="B96" s="456" t="s">
        <v>148</v>
      </c>
      <c r="C96" s="467">
        <v>215</v>
      </c>
      <c r="D96" s="458">
        <v>229</v>
      </c>
      <c r="E96" s="467">
        <v>229</v>
      </c>
      <c r="F96" s="459">
        <f t="shared" si="5"/>
        <v>100</v>
      </c>
      <c r="G96" s="459"/>
      <c r="I96" s="437"/>
      <c r="M96" s="438"/>
    </row>
    <row r="97" s="432" customFormat="1" ht="19.5" customHeight="1" spans="1:13">
      <c r="A97" s="455">
        <v>2013399</v>
      </c>
      <c r="B97" s="456" t="s">
        <v>209</v>
      </c>
      <c r="C97" s="457">
        <v>168</v>
      </c>
      <c r="D97" s="458">
        <v>368</v>
      </c>
      <c r="E97" s="467">
        <v>368</v>
      </c>
      <c r="F97" s="459">
        <f t="shared" si="5"/>
        <v>100</v>
      </c>
      <c r="G97" s="459"/>
      <c r="I97" s="437"/>
      <c r="M97" s="438"/>
    </row>
    <row r="98" s="431" customFormat="1" ht="19.5" customHeight="1" spans="1:13">
      <c r="A98" s="448">
        <v>20134</v>
      </c>
      <c r="B98" s="449" t="s">
        <v>210</v>
      </c>
      <c r="C98" s="468">
        <v>125</v>
      </c>
      <c r="D98" s="454">
        <v>118</v>
      </c>
      <c r="E98" s="468">
        <v>118</v>
      </c>
      <c r="F98" s="452">
        <f t="shared" si="5"/>
        <v>100</v>
      </c>
      <c r="G98" s="452"/>
      <c r="I98" s="461"/>
      <c r="L98" s="432"/>
      <c r="M98" s="462"/>
    </row>
    <row r="99" s="432" customFormat="1" ht="19.5" customHeight="1" spans="1:13">
      <c r="A99" s="455">
        <v>2013401</v>
      </c>
      <c r="B99" s="456" t="s">
        <v>142</v>
      </c>
      <c r="C99" s="467">
        <v>58</v>
      </c>
      <c r="D99" s="458">
        <v>58</v>
      </c>
      <c r="E99" s="467">
        <v>58</v>
      </c>
      <c r="F99" s="459">
        <f t="shared" si="5"/>
        <v>100</v>
      </c>
      <c r="G99" s="459"/>
      <c r="I99" s="437"/>
      <c r="M99" s="438"/>
    </row>
    <row r="100" s="432" customFormat="1" ht="19.5" customHeight="1" spans="1:13">
      <c r="A100" s="455">
        <v>2013402</v>
      </c>
      <c r="B100" s="456" t="s">
        <v>143</v>
      </c>
      <c r="C100" s="457">
        <v>53</v>
      </c>
      <c r="D100" s="458">
        <v>42</v>
      </c>
      <c r="E100" s="467">
        <v>42</v>
      </c>
      <c r="F100" s="459">
        <f t="shared" si="5"/>
        <v>100</v>
      </c>
      <c r="G100" s="459"/>
      <c r="I100" s="437"/>
      <c r="M100" s="438"/>
    </row>
    <row r="101" s="432" customFormat="1" ht="19.5" customHeight="1" spans="1:13">
      <c r="A101" s="455">
        <v>2013450</v>
      </c>
      <c r="B101" s="456" t="s">
        <v>148</v>
      </c>
      <c r="C101" s="457">
        <v>4</v>
      </c>
      <c r="D101" s="458">
        <v>8</v>
      </c>
      <c r="E101" s="467">
        <v>8</v>
      </c>
      <c r="F101" s="459">
        <f t="shared" si="5"/>
        <v>100</v>
      </c>
      <c r="G101" s="459"/>
      <c r="I101" s="437"/>
      <c r="M101" s="438"/>
    </row>
    <row r="102" s="432" customFormat="1" ht="19.5" customHeight="1" spans="1:13">
      <c r="A102" s="455">
        <v>2013404</v>
      </c>
      <c r="B102" s="456" t="s">
        <v>211</v>
      </c>
      <c r="C102" s="467">
        <v>10</v>
      </c>
      <c r="D102" s="458">
        <v>10</v>
      </c>
      <c r="E102" s="467">
        <v>10</v>
      </c>
      <c r="F102" s="459">
        <f t="shared" si="5"/>
        <v>100</v>
      </c>
      <c r="G102" s="459"/>
      <c r="I102" s="437"/>
      <c r="M102" s="438"/>
    </row>
    <row r="103" s="431" customFormat="1" ht="19.5" customHeight="1" spans="1:13">
      <c r="A103" s="448">
        <v>20138</v>
      </c>
      <c r="B103" s="449" t="s">
        <v>212</v>
      </c>
      <c r="C103" s="450">
        <v>1151</v>
      </c>
      <c r="D103" s="451">
        <v>1170</v>
      </c>
      <c r="E103" s="450">
        <v>1170</v>
      </c>
      <c r="F103" s="452">
        <f t="shared" si="5"/>
        <v>100</v>
      </c>
      <c r="G103" s="452"/>
      <c r="I103" s="461"/>
      <c r="L103" s="432"/>
      <c r="M103" s="462"/>
    </row>
    <row r="104" s="432" customFormat="1" ht="19.5" customHeight="1" spans="1:13">
      <c r="A104" s="455">
        <v>2013801</v>
      </c>
      <c r="B104" s="456" t="s">
        <v>142</v>
      </c>
      <c r="C104" s="457">
        <v>1066</v>
      </c>
      <c r="D104" s="458">
        <v>1070</v>
      </c>
      <c r="E104" s="460">
        <v>1070</v>
      </c>
      <c r="F104" s="459">
        <f t="shared" si="5"/>
        <v>100</v>
      </c>
      <c r="G104" s="459"/>
      <c r="I104" s="437"/>
      <c r="M104" s="438"/>
    </row>
    <row r="105" s="432" customFormat="1" ht="19.5" customHeight="1" spans="1:13">
      <c r="A105" s="455">
        <v>2013802</v>
      </c>
      <c r="B105" s="456" t="s">
        <v>143</v>
      </c>
      <c r="C105" s="460">
        <v>7</v>
      </c>
      <c r="D105" s="458">
        <v>6</v>
      </c>
      <c r="E105" s="460">
        <v>6</v>
      </c>
      <c r="F105" s="459">
        <f t="shared" si="5"/>
        <v>100</v>
      </c>
      <c r="G105" s="459"/>
      <c r="I105" s="437"/>
      <c r="M105" s="438"/>
    </row>
    <row r="106" s="432" customFormat="1" ht="19.5" customHeight="1" spans="1:13">
      <c r="A106" s="455">
        <v>2013812</v>
      </c>
      <c r="B106" s="456" t="s">
        <v>213</v>
      </c>
      <c r="C106" s="460">
        <v>10</v>
      </c>
      <c r="D106" s="458">
        <v>3</v>
      </c>
      <c r="E106" s="460">
        <v>3</v>
      </c>
      <c r="F106" s="459">
        <f t="shared" si="5"/>
        <v>100</v>
      </c>
      <c r="G106" s="459"/>
      <c r="I106" s="437"/>
      <c r="M106" s="438"/>
    </row>
    <row r="107" s="432" customFormat="1" ht="19.5" customHeight="1" spans="1:13">
      <c r="A107" s="455">
        <v>2013816</v>
      </c>
      <c r="B107" s="456" t="s">
        <v>214</v>
      </c>
      <c r="C107" s="460">
        <v>10</v>
      </c>
      <c r="D107" s="458">
        <v>11</v>
      </c>
      <c r="E107" s="460">
        <v>11</v>
      </c>
      <c r="F107" s="459">
        <f t="shared" si="5"/>
        <v>100</v>
      </c>
      <c r="G107" s="459"/>
      <c r="I107" s="437"/>
      <c r="M107" s="438"/>
    </row>
    <row r="108" s="432" customFormat="1" ht="19.5" customHeight="1" spans="1:13">
      <c r="A108" s="455">
        <v>2013850</v>
      </c>
      <c r="B108" s="456" t="s">
        <v>148</v>
      </c>
      <c r="C108" s="457">
        <v>58</v>
      </c>
      <c r="D108" s="458">
        <v>55</v>
      </c>
      <c r="E108" s="457">
        <v>55</v>
      </c>
      <c r="F108" s="459">
        <f t="shared" si="5"/>
        <v>100</v>
      </c>
      <c r="G108" s="459"/>
      <c r="I108" s="437"/>
      <c r="M108" s="438"/>
    </row>
    <row r="109" s="432" customFormat="1" ht="19.5" customHeight="1" spans="1:13">
      <c r="A109" s="455">
        <v>2013899</v>
      </c>
      <c r="B109" s="456" t="s">
        <v>215</v>
      </c>
      <c r="C109" s="457"/>
      <c r="D109" s="458">
        <v>25</v>
      </c>
      <c r="E109" s="457">
        <v>25</v>
      </c>
      <c r="F109" s="459">
        <f t="shared" si="5"/>
        <v>100</v>
      </c>
      <c r="G109" s="459"/>
      <c r="I109" s="437"/>
      <c r="M109" s="438"/>
    </row>
    <row r="110" s="431" customFormat="1" ht="19.5" customHeight="1" spans="1:13">
      <c r="A110" s="448">
        <v>20199</v>
      </c>
      <c r="B110" s="449" t="s">
        <v>216</v>
      </c>
      <c r="C110" s="453">
        <v>3844</v>
      </c>
      <c r="D110" s="454">
        <v>453</v>
      </c>
      <c r="E110" s="450">
        <v>433</v>
      </c>
      <c r="F110" s="452">
        <f t="shared" si="5"/>
        <v>95.5849889624724</v>
      </c>
      <c r="G110" s="452"/>
      <c r="I110" s="461"/>
      <c r="L110" s="432"/>
      <c r="M110" s="462"/>
    </row>
    <row r="111" s="432" customFormat="1" ht="19.5" customHeight="1" spans="1:13">
      <c r="A111" s="455">
        <v>2019999</v>
      </c>
      <c r="B111" s="456" t="s">
        <v>217</v>
      </c>
      <c r="C111" s="460">
        <v>3844</v>
      </c>
      <c r="D111" s="458">
        <v>453</v>
      </c>
      <c r="E111" s="460">
        <v>433</v>
      </c>
      <c r="F111" s="459">
        <f t="shared" si="5"/>
        <v>95.5849889624724</v>
      </c>
      <c r="G111" s="459"/>
      <c r="I111" s="437"/>
      <c r="J111" s="432">
        <v>20</v>
      </c>
      <c r="M111" s="438"/>
    </row>
    <row r="112" s="431" customFormat="1" ht="19.5" customHeight="1" spans="1:13">
      <c r="A112" s="448">
        <v>204</v>
      </c>
      <c r="B112" s="449" t="s">
        <v>218</v>
      </c>
      <c r="C112" s="453">
        <v>5150</v>
      </c>
      <c r="D112" s="454">
        <v>5289</v>
      </c>
      <c r="E112" s="453">
        <v>5119</v>
      </c>
      <c r="F112" s="452">
        <f t="shared" si="5"/>
        <v>96.7857818113065</v>
      </c>
      <c r="G112" s="452">
        <f>(E112/I112-1)*100</f>
        <v>-62.1347732820475</v>
      </c>
      <c r="I112" s="461">
        <v>13519</v>
      </c>
      <c r="L112" s="432"/>
      <c r="M112" s="462"/>
    </row>
    <row r="113" s="431" customFormat="1" ht="19.5" customHeight="1" spans="1:13">
      <c r="A113" s="448">
        <v>20402</v>
      </c>
      <c r="B113" s="449" t="s">
        <v>219</v>
      </c>
      <c r="C113" s="453">
        <v>2347</v>
      </c>
      <c r="D113" s="454">
        <v>2136</v>
      </c>
      <c r="E113" s="453">
        <v>2088</v>
      </c>
      <c r="F113" s="452">
        <f t="shared" si="5"/>
        <v>97.752808988764</v>
      </c>
      <c r="G113" s="452"/>
      <c r="I113" s="461"/>
      <c r="L113" s="432"/>
      <c r="M113" s="462"/>
    </row>
    <row r="114" s="432" customFormat="1" ht="19.5" customHeight="1" spans="1:13">
      <c r="A114" s="455">
        <v>2040201</v>
      </c>
      <c r="B114" s="456" t="s">
        <v>142</v>
      </c>
      <c r="C114" s="457"/>
      <c r="D114" s="458">
        <v>56</v>
      </c>
      <c r="E114" s="457">
        <v>56</v>
      </c>
      <c r="F114" s="459">
        <f t="shared" si="5"/>
        <v>100</v>
      </c>
      <c r="G114" s="459"/>
      <c r="I114" s="437"/>
      <c r="M114" s="438"/>
    </row>
    <row r="115" s="432" customFormat="1" ht="19.5" customHeight="1" spans="1:13">
      <c r="A115" s="455">
        <v>2040202</v>
      </c>
      <c r="B115" s="456" t="s">
        <v>143</v>
      </c>
      <c r="C115" s="457">
        <v>2176</v>
      </c>
      <c r="D115" s="458">
        <v>2002</v>
      </c>
      <c r="E115" s="460">
        <v>1954</v>
      </c>
      <c r="F115" s="459">
        <f t="shared" si="5"/>
        <v>97.6023976023976</v>
      </c>
      <c r="G115" s="459"/>
      <c r="I115" s="437"/>
      <c r="J115" s="432">
        <v>48</v>
      </c>
      <c r="M115" s="438"/>
    </row>
    <row r="116" s="432" customFormat="1" ht="19.5" customHeight="1" spans="1:13">
      <c r="A116" s="455">
        <v>2040219</v>
      </c>
      <c r="B116" s="456" t="s">
        <v>176</v>
      </c>
      <c r="C116" s="457">
        <v>171</v>
      </c>
      <c r="D116" s="458">
        <v>78</v>
      </c>
      <c r="E116" s="460">
        <v>78</v>
      </c>
      <c r="F116" s="459">
        <f t="shared" si="5"/>
        <v>100</v>
      </c>
      <c r="G116" s="459"/>
      <c r="I116" s="437"/>
      <c r="M116" s="438"/>
    </row>
    <row r="117" s="431" customFormat="1" ht="19.5" customHeight="1" spans="1:13">
      <c r="A117" s="448">
        <v>20404</v>
      </c>
      <c r="B117" s="449" t="s">
        <v>220</v>
      </c>
      <c r="C117" s="450">
        <v>783</v>
      </c>
      <c r="D117" s="454">
        <v>814</v>
      </c>
      <c r="E117" s="450">
        <v>811</v>
      </c>
      <c r="F117" s="452">
        <f t="shared" si="5"/>
        <v>99.6314496314496</v>
      </c>
      <c r="G117" s="452"/>
      <c r="I117" s="461"/>
      <c r="K117" s="431" t="s">
        <v>221</v>
      </c>
      <c r="L117" s="431">
        <v>480000</v>
      </c>
      <c r="M117" s="462">
        <f t="shared" ref="M117:M123" si="6">L117/10000</f>
        <v>48</v>
      </c>
    </row>
    <row r="118" s="432" customFormat="1" ht="19.5" customHeight="1" spans="1:13">
      <c r="A118" s="455">
        <v>2040401</v>
      </c>
      <c r="B118" s="456" t="s">
        <v>142</v>
      </c>
      <c r="C118" s="460">
        <v>732</v>
      </c>
      <c r="D118" s="458">
        <v>692</v>
      </c>
      <c r="E118" s="460">
        <v>692</v>
      </c>
      <c r="F118" s="459">
        <f t="shared" si="5"/>
        <v>100</v>
      </c>
      <c r="G118" s="459"/>
      <c r="I118" s="437"/>
      <c r="K118" s="432" t="s">
        <v>222</v>
      </c>
      <c r="L118" s="432">
        <v>33795.06</v>
      </c>
      <c r="M118" s="438">
        <f t="shared" si="6"/>
        <v>3.379506</v>
      </c>
    </row>
    <row r="119" s="432" customFormat="1" ht="19.5" customHeight="1" spans="1:13">
      <c r="A119" s="455">
        <v>2040402</v>
      </c>
      <c r="B119" s="456" t="s">
        <v>143</v>
      </c>
      <c r="C119" s="460">
        <v>29</v>
      </c>
      <c r="D119" s="458">
        <v>95</v>
      </c>
      <c r="E119" s="460">
        <v>92</v>
      </c>
      <c r="F119" s="459">
        <f t="shared" si="5"/>
        <v>96.8421052631579</v>
      </c>
      <c r="G119" s="459"/>
      <c r="I119" s="437"/>
      <c r="J119" s="432">
        <v>3</v>
      </c>
      <c r="K119" s="432" t="s">
        <v>223</v>
      </c>
      <c r="L119" s="432">
        <v>20000</v>
      </c>
      <c r="M119" s="438">
        <f t="shared" si="6"/>
        <v>2</v>
      </c>
    </row>
    <row r="120" s="432" customFormat="1" ht="19.5" customHeight="1" spans="1:13">
      <c r="A120" s="455">
        <v>2040499</v>
      </c>
      <c r="B120" s="456" t="s">
        <v>224</v>
      </c>
      <c r="C120" s="460">
        <v>22</v>
      </c>
      <c r="D120" s="458">
        <v>27</v>
      </c>
      <c r="E120" s="460">
        <v>27</v>
      </c>
      <c r="F120" s="459">
        <f t="shared" si="5"/>
        <v>100</v>
      </c>
      <c r="G120" s="459"/>
      <c r="I120" s="437"/>
      <c r="K120" s="432" t="s">
        <v>225</v>
      </c>
      <c r="L120" s="432">
        <v>816786.47</v>
      </c>
      <c r="M120" s="438">
        <f t="shared" si="6"/>
        <v>81.678647</v>
      </c>
    </row>
    <row r="121" s="431" customFormat="1" ht="19.5" customHeight="1" spans="1:13">
      <c r="A121" s="448">
        <v>20405</v>
      </c>
      <c r="B121" s="449" t="s">
        <v>226</v>
      </c>
      <c r="C121" s="453">
        <v>1414</v>
      </c>
      <c r="D121" s="454">
        <v>1683</v>
      </c>
      <c r="E121" s="450">
        <v>1681</v>
      </c>
      <c r="F121" s="452">
        <f t="shared" si="5"/>
        <v>99.8811645870469</v>
      </c>
      <c r="G121" s="452"/>
      <c r="I121" s="461"/>
      <c r="K121" s="431" t="s">
        <v>227</v>
      </c>
      <c r="L121" s="432">
        <v>170000</v>
      </c>
      <c r="M121" s="462">
        <f t="shared" si="6"/>
        <v>17</v>
      </c>
    </row>
    <row r="122" s="432" customFormat="1" ht="19.5" customHeight="1" spans="1:13">
      <c r="A122" s="455">
        <v>2040501</v>
      </c>
      <c r="B122" s="456" t="s">
        <v>142</v>
      </c>
      <c r="C122" s="460">
        <v>1128</v>
      </c>
      <c r="D122" s="458">
        <v>1139</v>
      </c>
      <c r="E122" s="460">
        <v>1139</v>
      </c>
      <c r="F122" s="459">
        <f t="shared" si="5"/>
        <v>100</v>
      </c>
      <c r="G122" s="459"/>
      <c r="I122" s="437"/>
      <c r="K122" s="432" t="s">
        <v>228</v>
      </c>
      <c r="L122" s="432">
        <v>100000</v>
      </c>
      <c r="M122" s="438">
        <f t="shared" si="6"/>
        <v>10</v>
      </c>
    </row>
    <row r="123" s="432" customFormat="1" ht="19.5" customHeight="1" spans="1:13">
      <c r="A123" s="455">
        <v>2040502</v>
      </c>
      <c r="B123" s="456" t="s">
        <v>143</v>
      </c>
      <c r="C123" s="460"/>
      <c r="D123" s="458">
        <v>89</v>
      </c>
      <c r="E123" s="460">
        <v>87</v>
      </c>
      <c r="F123" s="459">
        <f t="shared" si="5"/>
        <v>97.752808988764</v>
      </c>
      <c r="G123" s="459"/>
      <c r="I123" s="437"/>
      <c r="J123" s="432">
        <v>2</v>
      </c>
      <c r="K123" s="432" t="s">
        <v>229</v>
      </c>
      <c r="L123" s="432">
        <v>9600</v>
      </c>
      <c r="M123" s="438">
        <f t="shared" si="6"/>
        <v>0.96</v>
      </c>
    </row>
    <row r="124" s="432" customFormat="1" ht="19.5" customHeight="1" spans="1:13">
      <c r="A124" s="455">
        <v>2040550</v>
      </c>
      <c r="B124" s="456" t="s">
        <v>148</v>
      </c>
      <c r="C124" s="457">
        <v>23</v>
      </c>
      <c r="D124" s="458">
        <v>23</v>
      </c>
      <c r="E124" s="460">
        <v>23</v>
      </c>
      <c r="F124" s="459">
        <f t="shared" si="5"/>
        <v>100</v>
      </c>
      <c r="G124" s="459"/>
      <c r="I124" s="437"/>
      <c r="M124" s="438"/>
    </row>
    <row r="125" s="432" customFormat="1" ht="19.5" customHeight="1" spans="1:13">
      <c r="A125" s="455">
        <v>2040599</v>
      </c>
      <c r="B125" s="456" t="s">
        <v>230</v>
      </c>
      <c r="C125" s="460">
        <v>263</v>
      </c>
      <c r="D125" s="458">
        <v>432</v>
      </c>
      <c r="E125" s="460">
        <v>432</v>
      </c>
      <c r="F125" s="459">
        <f t="shared" si="5"/>
        <v>100</v>
      </c>
      <c r="G125" s="459"/>
      <c r="I125" s="437"/>
      <c r="M125" s="438"/>
    </row>
    <row r="126" s="431" customFormat="1" ht="19.5" customHeight="1" spans="1:13">
      <c r="A126" s="448">
        <v>20406</v>
      </c>
      <c r="B126" s="449" t="s">
        <v>231</v>
      </c>
      <c r="C126" s="450">
        <v>546</v>
      </c>
      <c r="D126" s="454">
        <v>637</v>
      </c>
      <c r="E126" s="450">
        <v>530</v>
      </c>
      <c r="F126" s="452">
        <f t="shared" si="5"/>
        <v>83.2025117739403</v>
      </c>
      <c r="G126" s="452"/>
      <c r="I126" s="461"/>
      <c r="L126" s="432"/>
      <c r="M126" s="462"/>
    </row>
    <row r="127" s="432" customFormat="1" ht="19.5" customHeight="1" spans="1:13">
      <c r="A127" s="455">
        <v>2040601</v>
      </c>
      <c r="B127" s="456" t="s">
        <v>142</v>
      </c>
      <c r="C127" s="457">
        <v>486</v>
      </c>
      <c r="D127" s="458">
        <v>479</v>
      </c>
      <c r="E127" s="460">
        <v>479</v>
      </c>
      <c r="F127" s="459">
        <f t="shared" si="5"/>
        <v>100</v>
      </c>
      <c r="G127" s="459"/>
      <c r="I127" s="437"/>
      <c r="M127" s="438"/>
    </row>
    <row r="128" s="432" customFormat="1" ht="19.5" customHeight="1" spans="1:13">
      <c r="A128" s="455">
        <v>2040602</v>
      </c>
      <c r="B128" s="456" t="s">
        <v>143</v>
      </c>
      <c r="C128" s="460">
        <v>20</v>
      </c>
      <c r="D128" s="458">
        <v>112</v>
      </c>
      <c r="E128" s="460">
        <v>22</v>
      </c>
      <c r="F128" s="459">
        <f t="shared" si="5"/>
        <v>19.6428571428571</v>
      </c>
      <c r="G128" s="459"/>
      <c r="I128" s="437"/>
      <c r="J128" s="432">
        <v>90</v>
      </c>
      <c r="M128" s="438"/>
    </row>
    <row r="129" s="432" customFormat="1" ht="19.5" customHeight="1" spans="1:13">
      <c r="A129" s="455">
        <v>2040607</v>
      </c>
      <c r="B129" s="456" t="s">
        <v>232</v>
      </c>
      <c r="C129" s="469">
        <v>10</v>
      </c>
      <c r="D129" s="458">
        <v>24</v>
      </c>
      <c r="E129" s="460">
        <v>7</v>
      </c>
      <c r="F129" s="459">
        <f t="shared" si="5"/>
        <v>29.1666666666667</v>
      </c>
      <c r="G129" s="459"/>
      <c r="I129" s="437"/>
      <c r="J129" s="432">
        <v>17</v>
      </c>
      <c r="M129" s="438"/>
    </row>
    <row r="130" s="432" customFormat="1" ht="19.5" customHeight="1" spans="1:13">
      <c r="A130" s="455">
        <v>2040610</v>
      </c>
      <c r="B130" s="456" t="s">
        <v>233</v>
      </c>
      <c r="C130" s="457">
        <v>10</v>
      </c>
      <c r="D130" s="458">
        <v>3</v>
      </c>
      <c r="E130" s="460">
        <v>3</v>
      </c>
      <c r="F130" s="459">
        <f t="shared" si="5"/>
        <v>100</v>
      </c>
      <c r="G130" s="459"/>
      <c r="I130" s="437"/>
      <c r="M130" s="438"/>
    </row>
    <row r="131" s="432" customFormat="1" ht="19.5" customHeight="1" spans="1:13">
      <c r="A131" s="455">
        <v>2040612</v>
      </c>
      <c r="B131" s="456" t="s">
        <v>234</v>
      </c>
      <c r="C131" s="460"/>
      <c r="D131" s="470">
        <v>1</v>
      </c>
      <c r="E131" s="460">
        <v>1</v>
      </c>
      <c r="F131" s="459">
        <f t="shared" si="5"/>
        <v>100</v>
      </c>
      <c r="G131" s="459"/>
      <c r="I131" s="437"/>
      <c r="M131" s="438"/>
    </row>
    <row r="132" s="432" customFormat="1" ht="19.5" customHeight="1" spans="1:13">
      <c r="A132" s="455">
        <v>2040650</v>
      </c>
      <c r="B132" s="456" t="s">
        <v>148</v>
      </c>
      <c r="C132" s="460">
        <v>20</v>
      </c>
      <c r="D132" s="458">
        <v>18</v>
      </c>
      <c r="E132" s="460">
        <v>18</v>
      </c>
      <c r="F132" s="459">
        <f t="shared" si="5"/>
        <v>100</v>
      </c>
      <c r="G132" s="459"/>
      <c r="I132" s="437"/>
      <c r="M132" s="438"/>
    </row>
    <row r="133" s="431" customFormat="1" ht="19.5" customHeight="1" spans="1:13">
      <c r="A133" s="448">
        <v>20499</v>
      </c>
      <c r="B133" s="449" t="s">
        <v>235</v>
      </c>
      <c r="C133" s="450">
        <v>60</v>
      </c>
      <c r="D133" s="454">
        <v>19</v>
      </c>
      <c r="E133" s="450">
        <v>9</v>
      </c>
      <c r="F133" s="452">
        <f t="shared" si="5"/>
        <v>47.3684210526316</v>
      </c>
      <c r="G133" s="452"/>
      <c r="I133" s="461"/>
      <c r="L133" s="432"/>
      <c r="M133" s="462"/>
    </row>
    <row r="134" s="432" customFormat="1" ht="19.5" customHeight="1" spans="1:13">
      <c r="A134" s="455">
        <v>2049901</v>
      </c>
      <c r="B134" s="456" t="s">
        <v>236</v>
      </c>
      <c r="C134" s="460">
        <v>60</v>
      </c>
      <c r="D134" s="458">
        <v>19</v>
      </c>
      <c r="E134" s="460">
        <v>9</v>
      </c>
      <c r="F134" s="459">
        <f t="shared" si="5"/>
        <v>47.3684210526316</v>
      </c>
      <c r="G134" s="459"/>
      <c r="I134" s="437"/>
      <c r="J134" s="432">
        <v>10</v>
      </c>
      <c r="M134" s="438"/>
    </row>
    <row r="135" s="431" customFormat="1" ht="19.5" customHeight="1" spans="1:13">
      <c r="A135" s="448">
        <v>205</v>
      </c>
      <c r="B135" s="449" t="s">
        <v>237</v>
      </c>
      <c r="C135" s="450">
        <v>24455</v>
      </c>
      <c r="D135" s="454">
        <v>36154</v>
      </c>
      <c r="E135" s="450">
        <v>35395</v>
      </c>
      <c r="F135" s="452">
        <f t="shared" si="5"/>
        <v>97.9006472312884</v>
      </c>
      <c r="G135" s="452">
        <f>(E135/I135-1)*100</f>
        <v>2.22087448737942</v>
      </c>
      <c r="I135" s="461">
        <v>34626</v>
      </c>
      <c r="L135" s="432"/>
      <c r="M135" s="462"/>
    </row>
    <row r="136" s="431" customFormat="1" ht="19.5" customHeight="1" spans="1:13">
      <c r="A136" s="448">
        <v>20501</v>
      </c>
      <c r="B136" s="449" t="s">
        <v>238</v>
      </c>
      <c r="C136" s="453">
        <v>512</v>
      </c>
      <c r="D136" s="454">
        <v>506</v>
      </c>
      <c r="E136" s="450">
        <v>505</v>
      </c>
      <c r="F136" s="452">
        <f t="shared" si="5"/>
        <v>99.802371541502</v>
      </c>
      <c r="G136" s="452"/>
      <c r="I136" s="461"/>
      <c r="L136" s="432"/>
      <c r="M136" s="462"/>
    </row>
    <row r="137" s="432" customFormat="1" ht="19.5" customHeight="1" spans="1:13">
      <c r="A137" s="455">
        <v>2050101</v>
      </c>
      <c r="B137" s="456" t="s">
        <v>142</v>
      </c>
      <c r="C137" s="460">
        <v>260</v>
      </c>
      <c r="D137" s="458">
        <v>183</v>
      </c>
      <c r="E137" s="460">
        <v>183</v>
      </c>
      <c r="F137" s="459">
        <f t="shared" si="5"/>
        <v>100</v>
      </c>
      <c r="G137" s="459"/>
      <c r="I137" s="437"/>
      <c r="M137" s="438"/>
    </row>
    <row r="138" s="432" customFormat="1" ht="19.5" customHeight="1" spans="1:13">
      <c r="A138" s="455">
        <v>2050102</v>
      </c>
      <c r="B138" s="456" t="s">
        <v>143</v>
      </c>
      <c r="C138" s="460" t="s">
        <v>154</v>
      </c>
      <c r="D138" s="458">
        <v>22</v>
      </c>
      <c r="E138" s="460">
        <v>22</v>
      </c>
      <c r="F138" s="459">
        <f t="shared" si="5"/>
        <v>100</v>
      </c>
      <c r="G138" s="459"/>
      <c r="I138" s="437"/>
      <c r="M138" s="438"/>
    </row>
    <row r="139" s="432" customFormat="1" ht="19.5" customHeight="1" spans="1:13">
      <c r="A139" s="455">
        <v>2050199</v>
      </c>
      <c r="B139" s="456" t="s">
        <v>239</v>
      </c>
      <c r="C139" s="457">
        <v>252</v>
      </c>
      <c r="D139" s="458">
        <v>301</v>
      </c>
      <c r="E139" s="460">
        <v>300</v>
      </c>
      <c r="F139" s="459">
        <f t="shared" si="5"/>
        <v>99.6677740863787</v>
      </c>
      <c r="G139" s="459"/>
      <c r="I139" s="437"/>
      <c r="J139" s="432">
        <v>1</v>
      </c>
      <c r="M139" s="438"/>
    </row>
    <row r="140" s="431" customFormat="1" ht="19.5" customHeight="1" spans="1:13">
      <c r="A140" s="448">
        <v>20502</v>
      </c>
      <c r="B140" s="449" t="s">
        <v>240</v>
      </c>
      <c r="C140" s="450">
        <v>21875</v>
      </c>
      <c r="D140" s="454">
        <v>26333</v>
      </c>
      <c r="E140" s="450">
        <v>25671</v>
      </c>
      <c r="F140" s="452">
        <f t="shared" si="5"/>
        <v>97.4860441271408</v>
      </c>
      <c r="G140" s="452"/>
      <c r="I140" s="461"/>
      <c r="K140" s="431" t="s">
        <v>241</v>
      </c>
      <c r="L140" s="432">
        <v>403240.81</v>
      </c>
      <c r="M140" s="462">
        <f t="shared" ref="M140:M150" si="7">L140/10000</f>
        <v>40.324081</v>
      </c>
    </row>
    <row r="141" s="432" customFormat="1" ht="19.5" customHeight="1" spans="1:13">
      <c r="A141" s="455">
        <v>2050201</v>
      </c>
      <c r="B141" s="456" t="s">
        <v>242</v>
      </c>
      <c r="C141" s="457">
        <v>1589</v>
      </c>
      <c r="D141" s="458">
        <v>1694</v>
      </c>
      <c r="E141" s="460">
        <v>1654</v>
      </c>
      <c r="F141" s="459">
        <f t="shared" si="5"/>
        <v>97.6387249114522</v>
      </c>
      <c r="G141" s="459"/>
      <c r="I141" s="437"/>
      <c r="J141" s="432">
        <v>40</v>
      </c>
      <c r="K141" s="432" t="s">
        <v>243</v>
      </c>
      <c r="L141" s="432">
        <v>121833.99</v>
      </c>
      <c r="M141" s="438">
        <f t="shared" si="7"/>
        <v>12.183399</v>
      </c>
    </row>
    <row r="142" s="432" customFormat="1" ht="19.5" customHeight="1" spans="1:13">
      <c r="A142" s="455">
        <v>2050202</v>
      </c>
      <c r="B142" s="456" t="s">
        <v>244</v>
      </c>
      <c r="C142" s="460">
        <v>10297</v>
      </c>
      <c r="D142" s="458">
        <v>13032</v>
      </c>
      <c r="E142" s="460">
        <v>13020</v>
      </c>
      <c r="F142" s="459">
        <f t="shared" si="5"/>
        <v>99.9079189686924</v>
      </c>
      <c r="G142" s="459"/>
      <c r="I142" s="437"/>
      <c r="J142" s="432">
        <v>12</v>
      </c>
      <c r="K142" s="432" t="s">
        <v>245</v>
      </c>
      <c r="L142" s="432">
        <v>1191932.25</v>
      </c>
      <c r="M142" s="438">
        <f t="shared" si="7"/>
        <v>119.193225</v>
      </c>
    </row>
    <row r="143" s="432" customFormat="1" ht="19.5" customHeight="1" spans="1:13">
      <c r="A143" s="455">
        <v>2050203</v>
      </c>
      <c r="B143" s="456" t="s">
        <v>246</v>
      </c>
      <c r="C143" s="457">
        <v>6410</v>
      </c>
      <c r="D143" s="458">
        <v>7551</v>
      </c>
      <c r="E143" s="457">
        <v>7551</v>
      </c>
      <c r="F143" s="459">
        <f t="shared" si="5"/>
        <v>100</v>
      </c>
      <c r="G143" s="459"/>
      <c r="I143" s="437"/>
      <c r="K143" s="432" t="s">
        <v>247</v>
      </c>
      <c r="L143" s="431">
        <v>401800</v>
      </c>
      <c r="M143" s="438">
        <f t="shared" si="7"/>
        <v>40.18</v>
      </c>
    </row>
    <row r="144" s="432" customFormat="1" ht="19.5" customHeight="1" spans="1:13">
      <c r="A144" s="455">
        <v>2050204</v>
      </c>
      <c r="B144" s="456" t="s">
        <v>248</v>
      </c>
      <c r="C144" s="457">
        <v>3569</v>
      </c>
      <c r="D144" s="458">
        <v>3570</v>
      </c>
      <c r="E144" s="457">
        <v>3411</v>
      </c>
      <c r="F144" s="459">
        <f t="shared" si="5"/>
        <v>95.546218487395</v>
      </c>
      <c r="G144" s="459"/>
      <c r="I144" s="437"/>
      <c r="J144" s="432">
        <v>159</v>
      </c>
      <c r="K144" s="432" t="s">
        <v>249</v>
      </c>
      <c r="L144" s="432">
        <v>31440</v>
      </c>
      <c r="M144" s="438">
        <f t="shared" si="7"/>
        <v>3.144</v>
      </c>
    </row>
    <row r="145" s="432" customFormat="1" ht="19.5" customHeight="1" spans="1:13">
      <c r="A145" s="455">
        <v>2050205</v>
      </c>
      <c r="B145" s="456" t="s">
        <v>250</v>
      </c>
      <c r="C145" s="457">
        <v>10</v>
      </c>
      <c r="D145" s="458">
        <v>38</v>
      </c>
      <c r="E145" s="460">
        <v>35</v>
      </c>
      <c r="F145" s="459">
        <f t="shared" si="5"/>
        <v>92.1052631578947</v>
      </c>
      <c r="G145" s="459"/>
      <c r="I145" s="437"/>
      <c r="J145" s="432">
        <v>3</v>
      </c>
      <c r="K145" s="432" t="s">
        <v>251</v>
      </c>
      <c r="L145" s="432">
        <v>25700</v>
      </c>
      <c r="M145" s="438">
        <f t="shared" si="7"/>
        <v>2.57</v>
      </c>
    </row>
    <row r="146" s="432" customFormat="1" ht="19.5" customHeight="1" spans="1:13">
      <c r="A146" s="455">
        <v>2050299</v>
      </c>
      <c r="B146" s="456" t="s">
        <v>252</v>
      </c>
      <c r="C146" s="457"/>
      <c r="D146" s="458">
        <v>448</v>
      </c>
      <c r="E146" s="460"/>
      <c r="F146" s="459">
        <f t="shared" si="5"/>
        <v>0</v>
      </c>
      <c r="G146" s="459"/>
      <c r="I146" s="437"/>
      <c r="J146" s="432">
        <v>448</v>
      </c>
      <c r="K146" s="432" t="s">
        <v>253</v>
      </c>
      <c r="L146" s="432">
        <v>4450000</v>
      </c>
      <c r="M146" s="438">
        <f t="shared" si="7"/>
        <v>445</v>
      </c>
    </row>
    <row r="147" s="431" customFormat="1" ht="19.5" customHeight="1" spans="1:13">
      <c r="A147" s="448">
        <v>20503</v>
      </c>
      <c r="B147" s="449" t="s">
        <v>254</v>
      </c>
      <c r="C147" s="450">
        <v>80</v>
      </c>
      <c r="D147" s="454">
        <v>81</v>
      </c>
      <c r="E147" s="450">
        <v>68</v>
      </c>
      <c r="F147" s="452">
        <f t="shared" si="5"/>
        <v>83.9506172839506</v>
      </c>
      <c r="G147" s="452"/>
      <c r="I147" s="461"/>
      <c r="K147" s="431" t="s">
        <v>255</v>
      </c>
      <c r="L147" s="432">
        <v>130694</v>
      </c>
      <c r="M147" s="462">
        <f t="shared" si="7"/>
        <v>13.0694</v>
      </c>
    </row>
    <row r="148" s="432" customFormat="1" ht="19.5" customHeight="1" spans="1:13">
      <c r="A148" s="455">
        <v>2050302</v>
      </c>
      <c r="B148" s="456" t="s">
        <v>256</v>
      </c>
      <c r="C148" s="457">
        <v>80</v>
      </c>
      <c r="D148" s="458">
        <v>81</v>
      </c>
      <c r="E148" s="460">
        <v>68</v>
      </c>
      <c r="F148" s="459">
        <f t="shared" si="5"/>
        <v>83.9506172839506</v>
      </c>
      <c r="G148" s="459"/>
      <c r="I148" s="437"/>
      <c r="J148" s="432">
        <v>13</v>
      </c>
      <c r="K148" s="432" t="s">
        <v>257</v>
      </c>
      <c r="L148" s="432">
        <v>53344</v>
      </c>
      <c r="M148" s="438">
        <f t="shared" si="7"/>
        <v>5.3344</v>
      </c>
    </row>
    <row r="149" s="431" customFormat="1" ht="19.5" customHeight="1" spans="1:13">
      <c r="A149" s="448">
        <v>20508</v>
      </c>
      <c r="B149" s="449" t="s">
        <v>258</v>
      </c>
      <c r="C149" s="450">
        <v>520</v>
      </c>
      <c r="D149" s="454">
        <v>499</v>
      </c>
      <c r="E149" s="450">
        <v>499</v>
      </c>
      <c r="F149" s="452">
        <f t="shared" si="5"/>
        <v>100</v>
      </c>
      <c r="G149" s="452"/>
      <c r="I149" s="461"/>
      <c r="K149" s="432" t="s">
        <v>259</v>
      </c>
      <c r="L149" s="431">
        <v>755883</v>
      </c>
      <c r="M149" s="438">
        <f t="shared" si="7"/>
        <v>75.5883</v>
      </c>
    </row>
    <row r="150" s="432" customFormat="1" ht="19.5" customHeight="1" spans="1:13">
      <c r="A150" s="455">
        <v>2050801</v>
      </c>
      <c r="B150" s="456" t="s">
        <v>260</v>
      </c>
      <c r="C150" s="457">
        <v>282</v>
      </c>
      <c r="D150" s="458">
        <v>271</v>
      </c>
      <c r="E150" s="460">
        <v>271</v>
      </c>
      <c r="F150" s="459">
        <f t="shared" si="5"/>
        <v>100</v>
      </c>
      <c r="G150" s="459"/>
      <c r="I150" s="437"/>
      <c r="K150" s="431" t="s">
        <v>261</v>
      </c>
      <c r="L150" s="432">
        <v>67380</v>
      </c>
      <c r="M150" s="462">
        <f t="shared" si="7"/>
        <v>6.738</v>
      </c>
    </row>
    <row r="151" s="432" customFormat="1" ht="19.5" customHeight="1" spans="1:13">
      <c r="A151" s="455">
        <v>2050802</v>
      </c>
      <c r="B151" s="456" t="s">
        <v>262</v>
      </c>
      <c r="C151" s="457">
        <v>238</v>
      </c>
      <c r="D151" s="458">
        <v>228</v>
      </c>
      <c r="E151" s="460">
        <v>228</v>
      </c>
      <c r="F151" s="459">
        <f t="shared" si="5"/>
        <v>100</v>
      </c>
      <c r="G151" s="459"/>
      <c r="I151" s="437"/>
      <c r="M151" s="438"/>
    </row>
    <row r="152" s="431" customFormat="1" ht="19.5" customHeight="1" spans="1:13">
      <c r="A152" s="448">
        <v>20509</v>
      </c>
      <c r="B152" s="449" t="s">
        <v>263</v>
      </c>
      <c r="C152" s="453">
        <v>1468</v>
      </c>
      <c r="D152" s="454">
        <v>1368</v>
      </c>
      <c r="E152" s="450">
        <v>1292</v>
      </c>
      <c r="F152" s="452">
        <f t="shared" si="5"/>
        <v>94.4444444444444</v>
      </c>
      <c r="G152" s="452"/>
      <c r="I152" s="461"/>
      <c r="K152" s="432"/>
      <c r="L152" s="432"/>
      <c r="M152" s="438"/>
    </row>
    <row r="153" s="432" customFormat="1" ht="19.5" customHeight="1" spans="1:13">
      <c r="A153" s="455">
        <v>2050999</v>
      </c>
      <c r="B153" s="456" t="s">
        <v>264</v>
      </c>
      <c r="C153" s="460">
        <v>1468</v>
      </c>
      <c r="D153" s="458">
        <v>1368</v>
      </c>
      <c r="E153" s="460">
        <v>1292</v>
      </c>
      <c r="F153" s="459">
        <f t="shared" si="5"/>
        <v>94.4444444444444</v>
      </c>
      <c r="G153" s="459"/>
      <c r="I153" s="437"/>
      <c r="J153" s="432">
        <v>76</v>
      </c>
      <c r="K153" s="431"/>
      <c r="M153" s="462"/>
    </row>
    <row r="154" s="431" customFormat="1" ht="19.5" customHeight="1" spans="1:13">
      <c r="A154" s="448">
        <v>20599</v>
      </c>
      <c r="B154" s="449" t="s">
        <v>265</v>
      </c>
      <c r="C154" s="450"/>
      <c r="D154" s="451">
        <v>7367</v>
      </c>
      <c r="E154" s="450">
        <v>7360</v>
      </c>
      <c r="F154" s="452">
        <f t="shared" si="5"/>
        <v>99.9049816750373</v>
      </c>
      <c r="G154" s="452"/>
      <c r="I154" s="461"/>
      <c r="K154" s="432"/>
      <c r="L154" s="432"/>
      <c r="M154" s="438"/>
    </row>
    <row r="155" s="432" customFormat="1" ht="19.5" customHeight="1" spans="1:13">
      <c r="A155" s="455">
        <v>2059999</v>
      </c>
      <c r="B155" s="456" t="s">
        <v>266</v>
      </c>
      <c r="C155" s="457"/>
      <c r="D155" s="458">
        <v>7367</v>
      </c>
      <c r="E155" s="460">
        <v>7360</v>
      </c>
      <c r="F155" s="459">
        <f t="shared" ref="F155:F161" si="8">E155/D155*100</f>
        <v>99.9049816750373</v>
      </c>
      <c r="G155" s="459"/>
      <c r="I155" s="437"/>
      <c r="J155" s="432">
        <v>7</v>
      </c>
      <c r="K155" s="431"/>
      <c r="M155" s="462"/>
    </row>
    <row r="156" s="431" customFormat="1" ht="19.5" customHeight="1" spans="1:13">
      <c r="A156" s="448">
        <v>206</v>
      </c>
      <c r="B156" s="449" t="s">
        <v>267</v>
      </c>
      <c r="C156" s="450">
        <v>134</v>
      </c>
      <c r="D156" s="454">
        <v>274</v>
      </c>
      <c r="E156" s="450">
        <v>151</v>
      </c>
      <c r="F156" s="452">
        <f t="shared" si="8"/>
        <v>55.1094890510949</v>
      </c>
      <c r="G156" s="452">
        <f>(E156/I156-1)*100</f>
        <v>-28.436018957346</v>
      </c>
      <c r="I156" s="461">
        <v>211</v>
      </c>
      <c r="K156" s="432"/>
      <c r="L156" s="432"/>
      <c r="M156" s="438"/>
    </row>
    <row r="157" s="431" customFormat="1" ht="19.5" customHeight="1" spans="1:13">
      <c r="A157" s="448">
        <v>20601</v>
      </c>
      <c r="B157" s="449" t="s">
        <v>268</v>
      </c>
      <c r="C157" s="453">
        <v>59</v>
      </c>
      <c r="D157" s="454">
        <v>51</v>
      </c>
      <c r="E157" s="450">
        <v>51</v>
      </c>
      <c r="F157" s="452">
        <f t="shared" si="8"/>
        <v>100</v>
      </c>
      <c r="G157" s="452"/>
      <c r="I157" s="461"/>
      <c r="L157" s="432"/>
      <c r="M157" s="462"/>
    </row>
    <row r="158" s="432" customFormat="1" ht="19.5" customHeight="1" spans="1:13">
      <c r="A158" s="455">
        <v>2060101</v>
      </c>
      <c r="B158" s="456" t="s">
        <v>142</v>
      </c>
      <c r="C158" s="460">
        <v>51</v>
      </c>
      <c r="D158" s="458">
        <v>42</v>
      </c>
      <c r="E158" s="460">
        <v>42</v>
      </c>
      <c r="F158" s="459">
        <f t="shared" si="8"/>
        <v>100</v>
      </c>
      <c r="G158" s="459"/>
      <c r="I158" s="437"/>
      <c r="K158" s="431"/>
      <c r="M158" s="462"/>
    </row>
    <row r="159" s="432" customFormat="1" ht="19.5" customHeight="1" spans="1:13">
      <c r="A159" s="455">
        <v>2060199</v>
      </c>
      <c r="B159" s="456" t="s">
        <v>269</v>
      </c>
      <c r="C159" s="460">
        <v>8</v>
      </c>
      <c r="D159" s="458">
        <v>9</v>
      </c>
      <c r="E159" s="460">
        <v>9</v>
      </c>
      <c r="F159" s="459">
        <f t="shared" si="8"/>
        <v>100</v>
      </c>
      <c r="G159" s="459"/>
      <c r="I159" s="437"/>
      <c r="M159" s="438"/>
    </row>
    <row r="160" s="431" customFormat="1" ht="19.5" customHeight="1" spans="1:13">
      <c r="A160" s="448">
        <v>20604</v>
      </c>
      <c r="B160" s="449" t="s">
        <v>270</v>
      </c>
      <c r="C160" s="453">
        <v>60</v>
      </c>
      <c r="D160" s="454">
        <v>20</v>
      </c>
      <c r="E160" s="450">
        <v>11</v>
      </c>
      <c r="F160" s="452">
        <f t="shared" si="8"/>
        <v>55</v>
      </c>
      <c r="G160" s="452"/>
      <c r="I160" s="461"/>
      <c r="K160" s="432"/>
      <c r="L160" s="432"/>
      <c r="M160" s="438"/>
    </row>
    <row r="161" s="432" customFormat="1" ht="19.5" customHeight="1" spans="1:13">
      <c r="A161" s="455">
        <v>2060404</v>
      </c>
      <c r="B161" s="456" t="s">
        <v>271</v>
      </c>
      <c r="C161" s="457"/>
      <c r="D161" s="458">
        <v>20</v>
      </c>
      <c r="E161" s="460">
        <v>11</v>
      </c>
      <c r="F161" s="459">
        <f t="shared" si="8"/>
        <v>55</v>
      </c>
      <c r="G161" s="459"/>
      <c r="I161" s="437"/>
      <c r="J161" s="432">
        <v>9</v>
      </c>
      <c r="K161" s="431" t="s">
        <v>272</v>
      </c>
      <c r="L161" s="432">
        <v>86292.11</v>
      </c>
      <c r="M161" s="462">
        <f t="shared" ref="M161:M164" si="9">L161/10000</f>
        <v>8.629211</v>
      </c>
    </row>
    <row r="162" s="432" customFormat="1" ht="19.5" customHeight="1" spans="1:13">
      <c r="A162" s="455">
        <v>2060499</v>
      </c>
      <c r="B162" s="456" t="s">
        <v>273</v>
      </c>
      <c r="C162" s="457">
        <v>60</v>
      </c>
      <c r="D162" s="458">
        <v>0</v>
      </c>
      <c r="E162" s="460">
        <v>0</v>
      </c>
      <c r="F162" s="459">
        <v>0</v>
      </c>
      <c r="G162" s="459"/>
      <c r="I162" s="437"/>
      <c r="K162" s="432" t="s">
        <v>274</v>
      </c>
      <c r="L162" s="432">
        <v>200000</v>
      </c>
      <c r="M162" s="438">
        <f t="shared" si="9"/>
        <v>20</v>
      </c>
    </row>
    <row r="163" s="431" customFormat="1" ht="19.5" customHeight="1" spans="1:13">
      <c r="A163" s="448">
        <v>20607</v>
      </c>
      <c r="B163" s="449" t="s">
        <v>275</v>
      </c>
      <c r="C163" s="450">
        <v>15</v>
      </c>
      <c r="D163" s="454">
        <v>35</v>
      </c>
      <c r="E163" s="450">
        <v>15</v>
      </c>
      <c r="F163" s="452">
        <f t="shared" ref="F163:F180" si="10">E163/D163*100</f>
        <v>42.8571428571429</v>
      </c>
      <c r="G163" s="452"/>
      <c r="I163" s="461"/>
      <c r="K163" s="432" t="s">
        <v>276</v>
      </c>
      <c r="L163" s="432">
        <v>500000</v>
      </c>
      <c r="M163" s="438">
        <f t="shared" si="9"/>
        <v>50</v>
      </c>
    </row>
    <row r="164" s="432" customFormat="1" ht="19.5" customHeight="1" spans="1:13">
      <c r="A164" s="455">
        <v>2060702</v>
      </c>
      <c r="B164" s="456" t="s">
        <v>277</v>
      </c>
      <c r="C164" s="460">
        <v>15</v>
      </c>
      <c r="D164" s="458">
        <v>15</v>
      </c>
      <c r="E164" s="460">
        <v>15</v>
      </c>
      <c r="F164" s="459">
        <f t="shared" si="10"/>
        <v>100</v>
      </c>
      <c r="G164" s="459"/>
      <c r="I164" s="437"/>
      <c r="K164" s="431" t="s">
        <v>278</v>
      </c>
      <c r="L164" s="432">
        <v>440000</v>
      </c>
      <c r="M164" s="462">
        <f t="shared" si="9"/>
        <v>44</v>
      </c>
    </row>
    <row r="165" s="432" customFormat="1" ht="19.5" customHeight="1" spans="1:13">
      <c r="A165" s="455">
        <v>2060799</v>
      </c>
      <c r="B165" s="456" t="s">
        <v>279</v>
      </c>
      <c r="C165" s="457"/>
      <c r="D165" s="458">
        <v>20</v>
      </c>
      <c r="E165" s="457">
        <v>0</v>
      </c>
      <c r="F165" s="459">
        <f t="shared" si="10"/>
        <v>0</v>
      </c>
      <c r="G165" s="459"/>
      <c r="I165" s="437"/>
      <c r="J165" s="432">
        <v>20</v>
      </c>
      <c r="M165" s="438"/>
    </row>
    <row r="166" s="431" customFormat="1" ht="19.5" customHeight="1" spans="1:13">
      <c r="A166" s="448">
        <v>20609</v>
      </c>
      <c r="B166" s="449" t="s">
        <v>280</v>
      </c>
      <c r="C166" s="453"/>
      <c r="D166" s="454">
        <v>120</v>
      </c>
      <c r="E166" s="453">
        <v>70</v>
      </c>
      <c r="F166" s="452">
        <f t="shared" si="10"/>
        <v>58.3333333333333</v>
      </c>
      <c r="G166" s="452"/>
      <c r="I166" s="461"/>
      <c r="K166" s="432"/>
      <c r="L166" s="432"/>
      <c r="M166" s="438"/>
    </row>
    <row r="167" s="432" customFormat="1" ht="19.5" customHeight="1" spans="1:13">
      <c r="A167" s="455">
        <v>2060902</v>
      </c>
      <c r="B167" s="456" t="s">
        <v>281</v>
      </c>
      <c r="C167" s="457"/>
      <c r="D167" s="458">
        <v>120</v>
      </c>
      <c r="E167" s="457">
        <v>70</v>
      </c>
      <c r="F167" s="459">
        <f t="shared" si="10"/>
        <v>58.3333333333333</v>
      </c>
      <c r="G167" s="459"/>
      <c r="I167" s="437"/>
      <c r="J167" s="432">
        <v>50</v>
      </c>
      <c r="K167" s="431"/>
      <c r="M167" s="462"/>
    </row>
    <row r="168" s="431" customFormat="1" ht="19.5" customHeight="1" spans="1:13">
      <c r="A168" s="448">
        <v>20609</v>
      </c>
      <c r="B168" s="449" t="s">
        <v>282</v>
      </c>
      <c r="C168" s="453"/>
      <c r="D168" s="454">
        <v>48</v>
      </c>
      <c r="E168" s="453">
        <v>4</v>
      </c>
      <c r="F168" s="452">
        <f t="shared" si="10"/>
        <v>8.33333333333333</v>
      </c>
      <c r="G168" s="452"/>
      <c r="I168" s="461"/>
      <c r="K168" s="432"/>
      <c r="L168" s="432"/>
      <c r="M168" s="438"/>
    </row>
    <row r="169" s="432" customFormat="1" ht="19.5" customHeight="1" spans="1:13">
      <c r="A169" s="455">
        <v>2060902</v>
      </c>
      <c r="B169" s="456" t="s">
        <v>283</v>
      </c>
      <c r="C169" s="457"/>
      <c r="D169" s="458">
        <v>48</v>
      </c>
      <c r="E169" s="457">
        <v>4</v>
      </c>
      <c r="F169" s="459">
        <f t="shared" si="10"/>
        <v>8.33333333333333</v>
      </c>
      <c r="G169" s="459"/>
      <c r="I169" s="437"/>
      <c r="J169" s="432">
        <v>44</v>
      </c>
      <c r="K169" s="431"/>
      <c r="M169" s="462"/>
    </row>
    <row r="170" s="431" customFormat="1" ht="19.5" customHeight="1" spans="1:13">
      <c r="A170" s="448">
        <v>207</v>
      </c>
      <c r="B170" s="449" t="s">
        <v>284</v>
      </c>
      <c r="C170" s="450">
        <v>1451</v>
      </c>
      <c r="D170" s="451">
        <v>3076</v>
      </c>
      <c r="E170" s="450">
        <v>2821</v>
      </c>
      <c r="F170" s="452">
        <f t="shared" si="10"/>
        <v>91.7100130039012</v>
      </c>
      <c r="G170" s="452">
        <f>(E170/I170-1)*100</f>
        <v>18.8289806234204</v>
      </c>
      <c r="I170" s="461">
        <v>2374</v>
      </c>
      <c r="K170" s="432"/>
      <c r="L170" s="432"/>
      <c r="M170" s="438"/>
    </row>
    <row r="171" s="431" customFormat="1" ht="19.5" customHeight="1" spans="1:13">
      <c r="A171" s="448">
        <v>20701</v>
      </c>
      <c r="B171" s="449" t="s">
        <v>285</v>
      </c>
      <c r="C171" s="450">
        <v>1033</v>
      </c>
      <c r="D171" s="454">
        <v>1166</v>
      </c>
      <c r="E171" s="450">
        <v>1156</v>
      </c>
      <c r="F171" s="452">
        <f t="shared" si="10"/>
        <v>99.1423670668954</v>
      </c>
      <c r="G171" s="452"/>
      <c r="I171" s="461"/>
      <c r="K171" s="431" t="s">
        <v>286</v>
      </c>
      <c r="L171" s="432">
        <v>99185</v>
      </c>
      <c r="M171" s="462">
        <f>L171/10000</f>
        <v>9.9185</v>
      </c>
    </row>
    <row r="172" s="432" customFormat="1" ht="19.5" customHeight="1" spans="1:13">
      <c r="A172" s="455">
        <v>2070101</v>
      </c>
      <c r="B172" s="456" t="s">
        <v>142</v>
      </c>
      <c r="C172" s="460">
        <v>369</v>
      </c>
      <c r="D172" s="470">
        <v>346</v>
      </c>
      <c r="E172" s="460">
        <v>346</v>
      </c>
      <c r="F172" s="459">
        <f t="shared" si="10"/>
        <v>100</v>
      </c>
      <c r="G172" s="459"/>
      <c r="I172" s="437"/>
      <c r="K172" s="431"/>
      <c r="M172" s="462"/>
    </row>
    <row r="173" s="432" customFormat="1" ht="19.5" customHeight="1" spans="1:13">
      <c r="A173" s="455">
        <v>2070104</v>
      </c>
      <c r="B173" s="456" t="s">
        <v>287</v>
      </c>
      <c r="C173" s="460">
        <v>4</v>
      </c>
      <c r="D173" s="470">
        <v>4</v>
      </c>
      <c r="E173" s="460">
        <v>4</v>
      </c>
      <c r="F173" s="459">
        <f t="shared" si="10"/>
        <v>100</v>
      </c>
      <c r="G173" s="459"/>
      <c r="I173" s="437"/>
      <c r="M173" s="438"/>
    </row>
    <row r="174" s="432" customFormat="1" ht="19.5" customHeight="1" spans="1:13">
      <c r="A174" s="455">
        <v>2070109</v>
      </c>
      <c r="B174" s="456" t="s">
        <v>288</v>
      </c>
      <c r="C174" s="460">
        <v>265</v>
      </c>
      <c r="D174" s="458">
        <v>275</v>
      </c>
      <c r="E174" s="460">
        <v>275</v>
      </c>
      <c r="F174" s="459">
        <f t="shared" si="10"/>
        <v>100</v>
      </c>
      <c r="G174" s="459"/>
      <c r="I174" s="437"/>
      <c r="M174" s="438"/>
    </row>
    <row r="175" s="432" customFormat="1" ht="19.5" customHeight="1" spans="1:13">
      <c r="A175" s="455">
        <v>2070113</v>
      </c>
      <c r="B175" s="456" t="s">
        <v>289</v>
      </c>
      <c r="C175" s="460">
        <v>5</v>
      </c>
      <c r="D175" s="458">
        <v>5</v>
      </c>
      <c r="E175" s="460">
        <v>5</v>
      </c>
      <c r="F175" s="459">
        <f t="shared" si="10"/>
        <v>100</v>
      </c>
      <c r="G175" s="459"/>
      <c r="I175" s="437"/>
      <c r="M175" s="438"/>
    </row>
    <row r="176" s="432" customFormat="1" ht="19.5" customHeight="1" spans="1:13">
      <c r="A176" s="455">
        <v>2070199</v>
      </c>
      <c r="B176" s="456" t="s">
        <v>290</v>
      </c>
      <c r="C176" s="460">
        <v>378</v>
      </c>
      <c r="D176" s="458">
        <v>536</v>
      </c>
      <c r="E176" s="460">
        <v>526</v>
      </c>
      <c r="F176" s="459">
        <f t="shared" si="10"/>
        <v>98.134328358209</v>
      </c>
      <c r="G176" s="459"/>
      <c r="I176" s="437"/>
      <c r="J176" s="432">
        <v>10</v>
      </c>
      <c r="M176" s="438"/>
    </row>
    <row r="177" s="431" customFormat="1" ht="19.5" customHeight="1" spans="1:13">
      <c r="A177" s="448">
        <v>20702</v>
      </c>
      <c r="B177" s="449" t="s">
        <v>291</v>
      </c>
      <c r="C177" s="450">
        <v>31</v>
      </c>
      <c r="D177" s="454">
        <v>23</v>
      </c>
      <c r="E177" s="450">
        <v>23</v>
      </c>
      <c r="F177" s="452">
        <f t="shared" si="10"/>
        <v>100</v>
      </c>
      <c r="G177" s="452"/>
      <c r="I177" s="461"/>
      <c r="K177" s="432"/>
      <c r="L177" s="432"/>
      <c r="M177" s="438"/>
    </row>
    <row r="178" s="432" customFormat="1" ht="19.5" customHeight="1" spans="1:13">
      <c r="A178" s="455">
        <v>2070204</v>
      </c>
      <c r="B178" s="456" t="s">
        <v>292</v>
      </c>
      <c r="C178" s="460">
        <v>1</v>
      </c>
      <c r="D178" s="458">
        <v>6</v>
      </c>
      <c r="E178" s="460">
        <v>6</v>
      </c>
      <c r="F178" s="459">
        <f t="shared" si="10"/>
        <v>100</v>
      </c>
      <c r="G178" s="459"/>
      <c r="I178" s="437"/>
      <c r="K178" s="431"/>
      <c r="M178" s="462"/>
    </row>
    <row r="179" s="432" customFormat="1" ht="19.5" customHeight="1" spans="1:13">
      <c r="A179" s="455">
        <v>2070205</v>
      </c>
      <c r="B179" s="456" t="s">
        <v>293</v>
      </c>
      <c r="C179" s="460">
        <v>30</v>
      </c>
      <c r="D179" s="458">
        <v>17</v>
      </c>
      <c r="E179" s="460">
        <v>17</v>
      </c>
      <c r="F179" s="459">
        <f t="shared" si="10"/>
        <v>100</v>
      </c>
      <c r="G179" s="459"/>
      <c r="I179" s="437"/>
      <c r="M179" s="438"/>
    </row>
    <row r="180" s="431" customFormat="1" ht="19.5" customHeight="1" spans="1:13">
      <c r="A180" s="448">
        <v>20703</v>
      </c>
      <c r="B180" s="449" t="s">
        <v>294</v>
      </c>
      <c r="C180" s="453">
        <v>105</v>
      </c>
      <c r="D180" s="454">
        <v>21</v>
      </c>
      <c r="E180" s="454">
        <v>21</v>
      </c>
      <c r="F180" s="452">
        <f t="shared" si="10"/>
        <v>100</v>
      </c>
      <c r="G180" s="452"/>
      <c r="I180" s="461"/>
      <c r="K180" s="432"/>
      <c r="L180" s="432"/>
      <c r="M180" s="438"/>
    </row>
    <row r="181" s="432" customFormat="1" ht="19.5" customHeight="1" spans="1:13">
      <c r="A181" s="455">
        <v>2070302</v>
      </c>
      <c r="B181" s="456" t="s">
        <v>143</v>
      </c>
      <c r="C181" s="460">
        <v>5</v>
      </c>
      <c r="D181" s="458">
        <v>0</v>
      </c>
      <c r="E181" s="460">
        <v>0</v>
      </c>
      <c r="F181" s="459">
        <v>0</v>
      </c>
      <c r="G181" s="459"/>
      <c r="I181" s="437"/>
      <c r="K181" s="431"/>
      <c r="M181" s="462"/>
    </row>
    <row r="182" s="432" customFormat="1" ht="19.5" customHeight="1" spans="1:13">
      <c r="A182" s="471">
        <v>2070305</v>
      </c>
      <c r="B182" s="456" t="s">
        <v>295</v>
      </c>
      <c r="C182" s="460"/>
      <c r="D182" s="458">
        <v>15</v>
      </c>
      <c r="E182" s="460">
        <v>15</v>
      </c>
      <c r="F182" s="459">
        <f t="shared" ref="F182:F188" si="11">E182/D182*100</f>
        <v>100</v>
      </c>
      <c r="G182" s="459"/>
      <c r="I182" s="437"/>
      <c r="M182" s="438"/>
    </row>
    <row r="183" s="432" customFormat="1" ht="19.5" customHeight="1" spans="1:13">
      <c r="A183" s="471">
        <v>2070308</v>
      </c>
      <c r="B183" s="456" t="s">
        <v>296</v>
      </c>
      <c r="C183" s="460"/>
      <c r="D183" s="458">
        <v>5</v>
      </c>
      <c r="E183" s="460">
        <v>5</v>
      </c>
      <c r="F183" s="459">
        <f t="shared" si="11"/>
        <v>100</v>
      </c>
      <c r="G183" s="459"/>
      <c r="I183" s="437"/>
      <c r="M183" s="438"/>
    </row>
    <row r="184" s="432" customFormat="1" ht="19.5" customHeight="1" spans="1:13">
      <c r="A184" s="455">
        <v>2070399</v>
      </c>
      <c r="B184" s="456" t="s">
        <v>297</v>
      </c>
      <c r="C184" s="460">
        <v>100</v>
      </c>
      <c r="D184" s="458">
        <v>1</v>
      </c>
      <c r="E184" s="460">
        <v>1</v>
      </c>
      <c r="F184" s="459">
        <f t="shared" si="11"/>
        <v>100</v>
      </c>
      <c r="G184" s="459"/>
      <c r="I184" s="437"/>
      <c r="M184" s="438"/>
    </row>
    <row r="185" s="431" customFormat="1" ht="19.5" customHeight="1" spans="1:13">
      <c r="A185" s="448">
        <v>20706</v>
      </c>
      <c r="B185" s="449" t="s">
        <v>298</v>
      </c>
      <c r="C185" s="450" t="s">
        <v>154</v>
      </c>
      <c r="D185" s="454">
        <v>15</v>
      </c>
      <c r="E185" s="450">
        <v>0</v>
      </c>
      <c r="F185" s="452">
        <f t="shared" si="11"/>
        <v>0</v>
      </c>
      <c r="G185" s="452"/>
      <c r="I185" s="461"/>
      <c r="K185" s="432"/>
      <c r="L185" s="432"/>
      <c r="M185" s="438"/>
    </row>
    <row r="186" s="432" customFormat="1" ht="19.5" customHeight="1" spans="1:13">
      <c r="A186" s="455">
        <v>2070607</v>
      </c>
      <c r="B186" s="456" t="s">
        <v>299</v>
      </c>
      <c r="C186" s="460" t="s">
        <v>154</v>
      </c>
      <c r="D186" s="458">
        <v>15</v>
      </c>
      <c r="E186" s="460">
        <v>0</v>
      </c>
      <c r="F186" s="459">
        <f t="shared" si="11"/>
        <v>0</v>
      </c>
      <c r="G186" s="459"/>
      <c r="I186" s="437"/>
      <c r="J186" s="432">
        <v>15</v>
      </c>
      <c r="K186" s="431" t="s">
        <v>300</v>
      </c>
      <c r="L186" s="431">
        <v>149640</v>
      </c>
      <c r="M186" s="462">
        <f t="shared" ref="M186:M188" si="12">L186/10000</f>
        <v>14.964</v>
      </c>
    </row>
    <row r="187" s="431" customFormat="1" ht="19.5" customHeight="1" spans="1:13">
      <c r="A187" s="448">
        <v>20708</v>
      </c>
      <c r="B187" s="449" t="s">
        <v>301</v>
      </c>
      <c r="C187" s="450">
        <v>82</v>
      </c>
      <c r="D187" s="454">
        <v>82</v>
      </c>
      <c r="E187" s="450">
        <v>82</v>
      </c>
      <c r="F187" s="452">
        <f t="shared" si="11"/>
        <v>100</v>
      </c>
      <c r="G187" s="452"/>
      <c r="I187" s="461"/>
      <c r="K187" s="432" t="s">
        <v>302</v>
      </c>
      <c r="L187" s="432">
        <v>100000</v>
      </c>
      <c r="M187" s="438">
        <f t="shared" si="12"/>
        <v>10</v>
      </c>
    </row>
    <row r="188" s="432" customFormat="1" ht="19.5" customHeight="1" spans="1:13">
      <c r="A188" s="455">
        <v>2070801</v>
      </c>
      <c r="B188" s="456" t="s">
        <v>142</v>
      </c>
      <c r="C188" s="460"/>
      <c r="D188" s="458">
        <v>82</v>
      </c>
      <c r="E188" s="460">
        <v>82</v>
      </c>
      <c r="F188" s="459">
        <f t="shared" si="11"/>
        <v>100</v>
      </c>
      <c r="G188" s="459"/>
      <c r="I188" s="437"/>
      <c r="K188" s="431" t="s">
        <v>303</v>
      </c>
      <c r="L188" s="432">
        <v>2203120</v>
      </c>
      <c r="M188" s="462">
        <f t="shared" si="12"/>
        <v>220.312</v>
      </c>
    </row>
    <row r="189" s="432" customFormat="1" ht="19.5" customHeight="1" spans="1:13">
      <c r="A189" s="455">
        <v>2070802</v>
      </c>
      <c r="B189" s="456" t="s">
        <v>143</v>
      </c>
      <c r="C189" s="457">
        <v>82</v>
      </c>
      <c r="D189" s="458">
        <v>0</v>
      </c>
      <c r="E189" s="460">
        <v>0</v>
      </c>
      <c r="F189" s="459">
        <v>0</v>
      </c>
      <c r="G189" s="459"/>
      <c r="I189" s="437"/>
      <c r="M189" s="438"/>
    </row>
    <row r="190" s="431" customFormat="1" ht="19.5" customHeight="1" spans="1:13">
      <c r="A190" s="448">
        <v>20799</v>
      </c>
      <c r="B190" s="449" t="s">
        <v>304</v>
      </c>
      <c r="C190" s="450">
        <v>200</v>
      </c>
      <c r="D190" s="454">
        <v>1769</v>
      </c>
      <c r="E190" s="450">
        <v>1539</v>
      </c>
      <c r="F190" s="452">
        <f t="shared" ref="F190:F212" si="13">E190/D190*100</f>
        <v>86.9983041266252</v>
      </c>
      <c r="G190" s="452"/>
      <c r="I190" s="461"/>
      <c r="K190" s="432"/>
      <c r="L190" s="432"/>
      <c r="M190" s="438"/>
    </row>
    <row r="191" s="432" customFormat="1" ht="19.5" customHeight="1" spans="1:13">
      <c r="A191" s="455">
        <v>2079903</v>
      </c>
      <c r="B191" s="456" t="s">
        <v>305</v>
      </c>
      <c r="C191" s="460"/>
      <c r="D191" s="458">
        <v>110</v>
      </c>
      <c r="E191" s="460">
        <v>100</v>
      </c>
      <c r="F191" s="459">
        <f t="shared" si="13"/>
        <v>90.9090909090909</v>
      </c>
      <c r="G191" s="459"/>
      <c r="I191" s="437"/>
      <c r="J191" s="432">
        <v>10</v>
      </c>
      <c r="M191" s="438"/>
    </row>
    <row r="192" s="432" customFormat="1" ht="19.5" customHeight="1" spans="1:13">
      <c r="A192" s="455">
        <v>2079999</v>
      </c>
      <c r="B192" s="456" t="s">
        <v>306</v>
      </c>
      <c r="C192" s="457">
        <v>200</v>
      </c>
      <c r="D192" s="458">
        <v>1659</v>
      </c>
      <c r="E192" s="460">
        <v>1439</v>
      </c>
      <c r="F192" s="459">
        <f t="shared" si="13"/>
        <v>86.7389993972272</v>
      </c>
      <c r="G192" s="459"/>
      <c r="I192" s="437"/>
      <c r="J192" s="432">
        <v>220</v>
      </c>
      <c r="M192" s="438"/>
    </row>
    <row r="193" s="431" customFormat="1" ht="19.5" customHeight="1" spans="1:13">
      <c r="A193" s="448">
        <v>208</v>
      </c>
      <c r="B193" s="449" t="s">
        <v>307</v>
      </c>
      <c r="C193" s="450">
        <v>15887</v>
      </c>
      <c r="D193" s="454">
        <v>22824</v>
      </c>
      <c r="E193" s="450">
        <v>22594</v>
      </c>
      <c r="F193" s="452">
        <f t="shared" si="13"/>
        <v>98.9922888187872</v>
      </c>
      <c r="G193" s="452">
        <f>(E193/I193-1)*100</f>
        <v>7.77009301216314</v>
      </c>
      <c r="I193" s="461">
        <v>20965</v>
      </c>
      <c r="K193" s="432"/>
      <c r="L193" s="432"/>
      <c r="M193" s="438"/>
    </row>
    <row r="194" s="431" customFormat="1" ht="19.5" customHeight="1" spans="1:13">
      <c r="A194" s="448">
        <v>20801</v>
      </c>
      <c r="B194" s="449" t="s">
        <v>308</v>
      </c>
      <c r="C194" s="450">
        <v>1168</v>
      </c>
      <c r="D194" s="454">
        <v>1108</v>
      </c>
      <c r="E194" s="450">
        <v>1102</v>
      </c>
      <c r="F194" s="452">
        <f t="shared" si="13"/>
        <v>99.4584837545126</v>
      </c>
      <c r="G194" s="452"/>
      <c r="I194" s="461"/>
      <c r="L194" s="432"/>
      <c r="M194" s="462"/>
    </row>
    <row r="195" s="432" customFormat="1" ht="19.5" customHeight="1" spans="1:13">
      <c r="A195" s="455">
        <v>2080101</v>
      </c>
      <c r="B195" s="456" t="s">
        <v>142</v>
      </c>
      <c r="C195" s="460">
        <v>583</v>
      </c>
      <c r="D195" s="458">
        <v>574</v>
      </c>
      <c r="E195" s="460">
        <v>574</v>
      </c>
      <c r="F195" s="459">
        <f t="shared" si="13"/>
        <v>100</v>
      </c>
      <c r="G195" s="459"/>
      <c r="I195" s="437"/>
      <c r="K195" s="431"/>
      <c r="M195" s="462"/>
    </row>
    <row r="196" s="432" customFormat="1" ht="19.5" customHeight="1" spans="1:13">
      <c r="A196" s="455">
        <v>2080108</v>
      </c>
      <c r="B196" s="456" t="s">
        <v>176</v>
      </c>
      <c r="C196" s="460">
        <v>12</v>
      </c>
      <c r="D196" s="458">
        <v>11</v>
      </c>
      <c r="E196" s="460">
        <v>11</v>
      </c>
      <c r="F196" s="459">
        <f t="shared" si="13"/>
        <v>100</v>
      </c>
      <c r="G196" s="459"/>
      <c r="I196" s="437"/>
      <c r="K196" s="432" t="s">
        <v>309</v>
      </c>
      <c r="L196" s="432">
        <v>60356.08</v>
      </c>
      <c r="M196" s="438">
        <f t="shared" ref="M196:M198" si="14">L196/10000</f>
        <v>6.035608</v>
      </c>
    </row>
    <row r="197" s="432" customFormat="1" ht="19.5" customHeight="1" spans="1:13">
      <c r="A197" s="455">
        <v>2080109</v>
      </c>
      <c r="B197" s="456" t="s">
        <v>310</v>
      </c>
      <c r="C197" s="460">
        <v>20</v>
      </c>
      <c r="D197" s="458">
        <v>7</v>
      </c>
      <c r="E197" s="460">
        <v>7</v>
      </c>
      <c r="F197" s="459">
        <f t="shared" si="13"/>
        <v>100</v>
      </c>
      <c r="G197" s="459"/>
      <c r="I197" s="437"/>
      <c r="K197" s="432" t="s">
        <v>311</v>
      </c>
      <c r="L197" s="432">
        <v>324268.4</v>
      </c>
      <c r="M197" s="438">
        <f t="shared" si="14"/>
        <v>32.42684</v>
      </c>
    </row>
    <row r="198" s="432" customFormat="1" ht="19.5" customHeight="1" spans="1:13">
      <c r="A198" s="455">
        <v>2080112</v>
      </c>
      <c r="B198" s="456" t="s">
        <v>312</v>
      </c>
      <c r="C198" s="460">
        <v>15</v>
      </c>
      <c r="D198" s="458">
        <v>15</v>
      </c>
      <c r="E198" s="460">
        <v>15</v>
      </c>
      <c r="F198" s="459">
        <f t="shared" si="13"/>
        <v>100</v>
      </c>
      <c r="G198" s="459"/>
      <c r="I198" s="437"/>
      <c r="K198" s="432" t="s">
        <v>313</v>
      </c>
      <c r="L198" s="432">
        <v>425351.9</v>
      </c>
      <c r="M198" s="438">
        <f t="shared" si="14"/>
        <v>42.53519</v>
      </c>
    </row>
    <row r="199" s="432" customFormat="1" ht="19.5" customHeight="1" spans="1:13">
      <c r="A199" s="455">
        <v>2080150</v>
      </c>
      <c r="B199" s="456" t="s">
        <v>314</v>
      </c>
      <c r="C199" s="460">
        <v>30</v>
      </c>
      <c r="D199" s="458">
        <v>32</v>
      </c>
      <c r="E199" s="460">
        <v>32</v>
      </c>
      <c r="F199" s="459">
        <f t="shared" si="13"/>
        <v>100</v>
      </c>
      <c r="G199" s="459"/>
      <c r="I199" s="437"/>
      <c r="M199" s="438"/>
    </row>
    <row r="200" s="432" customFormat="1" ht="19.5" customHeight="1" spans="1:13">
      <c r="A200" s="455">
        <v>2080199</v>
      </c>
      <c r="B200" s="456" t="s">
        <v>315</v>
      </c>
      <c r="C200" s="460">
        <v>508</v>
      </c>
      <c r="D200" s="458">
        <v>469</v>
      </c>
      <c r="E200" s="460">
        <v>463</v>
      </c>
      <c r="F200" s="459">
        <f t="shared" si="13"/>
        <v>98.7206823027719</v>
      </c>
      <c r="G200" s="459"/>
      <c r="I200" s="437"/>
      <c r="J200" s="432">
        <v>6</v>
      </c>
      <c r="M200" s="438"/>
    </row>
    <row r="201" s="431" customFormat="1" ht="19.5" customHeight="1" spans="1:13">
      <c r="A201" s="448">
        <v>20802</v>
      </c>
      <c r="B201" s="449" t="s">
        <v>316</v>
      </c>
      <c r="C201" s="453">
        <v>3589</v>
      </c>
      <c r="D201" s="454">
        <v>3805</v>
      </c>
      <c r="E201" s="450">
        <v>3729</v>
      </c>
      <c r="F201" s="452">
        <f t="shared" si="13"/>
        <v>98.0026281208936</v>
      </c>
      <c r="G201" s="452"/>
      <c r="I201" s="461"/>
      <c r="K201" s="432"/>
      <c r="L201" s="432"/>
      <c r="M201" s="438"/>
    </row>
    <row r="202" s="432" customFormat="1" ht="19.5" customHeight="1" spans="1:13">
      <c r="A202" s="455">
        <v>2080201</v>
      </c>
      <c r="B202" s="456" t="s">
        <v>142</v>
      </c>
      <c r="C202" s="460">
        <v>201</v>
      </c>
      <c r="D202" s="458">
        <v>203</v>
      </c>
      <c r="E202" s="460">
        <v>203</v>
      </c>
      <c r="F202" s="459">
        <f t="shared" si="13"/>
        <v>100</v>
      </c>
      <c r="G202" s="459"/>
      <c r="I202" s="437"/>
      <c r="K202" s="431"/>
      <c r="M202" s="462"/>
    </row>
    <row r="203" s="432" customFormat="1" ht="19.5" customHeight="1" spans="1:13">
      <c r="A203" s="455">
        <v>2080202</v>
      </c>
      <c r="B203" s="456" t="s">
        <v>143</v>
      </c>
      <c r="C203" s="460"/>
      <c r="D203" s="458">
        <v>75</v>
      </c>
      <c r="E203" s="460">
        <v>42</v>
      </c>
      <c r="F203" s="459">
        <f t="shared" si="13"/>
        <v>56</v>
      </c>
      <c r="G203" s="459"/>
      <c r="I203" s="437"/>
      <c r="J203" s="432">
        <v>33</v>
      </c>
      <c r="M203" s="438"/>
    </row>
    <row r="204" s="432" customFormat="1" ht="19.5" customHeight="1" spans="1:13">
      <c r="A204" s="455">
        <v>2080208</v>
      </c>
      <c r="B204" s="456" t="s">
        <v>317</v>
      </c>
      <c r="C204" s="460">
        <v>2695</v>
      </c>
      <c r="D204" s="458">
        <v>3044</v>
      </c>
      <c r="E204" s="460">
        <v>3001</v>
      </c>
      <c r="F204" s="459">
        <f t="shared" si="13"/>
        <v>98.5873850197109</v>
      </c>
      <c r="G204" s="459"/>
      <c r="I204" s="437"/>
      <c r="J204" s="432">
        <v>43</v>
      </c>
      <c r="M204" s="438"/>
    </row>
    <row r="205" s="432" customFormat="1" ht="19.5" customHeight="1" spans="1:13">
      <c r="A205" s="455">
        <v>2080299</v>
      </c>
      <c r="B205" s="456" t="s">
        <v>318</v>
      </c>
      <c r="C205" s="460">
        <v>693</v>
      </c>
      <c r="D205" s="458">
        <v>483</v>
      </c>
      <c r="E205" s="460">
        <v>483</v>
      </c>
      <c r="F205" s="459">
        <f t="shared" si="13"/>
        <v>100</v>
      </c>
      <c r="G205" s="459"/>
      <c r="I205" s="437"/>
      <c r="M205" s="438"/>
    </row>
    <row r="206" s="431" customFormat="1" ht="19.5" customHeight="1" spans="1:13">
      <c r="A206" s="448">
        <v>20805</v>
      </c>
      <c r="B206" s="449" t="s">
        <v>319</v>
      </c>
      <c r="C206" s="450">
        <v>7408</v>
      </c>
      <c r="D206" s="454">
        <v>9933</v>
      </c>
      <c r="E206" s="450">
        <v>9933</v>
      </c>
      <c r="F206" s="452">
        <f t="shared" si="13"/>
        <v>100</v>
      </c>
      <c r="G206" s="452"/>
      <c r="I206" s="461"/>
      <c r="K206" s="432"/>
      <c r="L206" s="432"/>
      <c r="M206" s="438"/>
    </row>
    <row r="207" s="432" customFormat="1" ht="19.5" customHeight="1" spans="1:13">
      <c r="A207" s="455">
        <v>2080501</v>
      </c>
      <c r="B207" s="456" t="s">
        <v>320</v>
      </c>
      <c r="C207" s="460">
        <v>705</v>
      </c>
      <c r="D207" s="458">
        <v>1554</v>
      </c>
      <c r="E207" s="460">
        <v>1554</v>
      </c>
      <c r="F207" s="459">
        <f t="shared" si="13"/>
        <v>100</v>
      </c>
      <c r="G207" s="459"/>
      <c r="I207" s="437"/>
      <c r="K207" s="431"/>
      <c r="M207" s="462"/>
    </row>
    <row r="208" s="432" customFormat="1" ht="19.5" customHeight="1" spans="1:13">
      <c r="A208" s="455">
        <v>2080502</v>
      </c>
      <c r="B208" s="456" t="s">
        <v>321</v>
      </c>
      <c r="C208" s="460">
        <v>891</v>
      </c>
      <c r="D208" s="458">
        <v>2255</v>
      </c>
      <c r="E208" s="460">
        <v>2255</v>
      </c>
      <c r="F208" s="459">
        <f t="shared" si="13"/>
        <v>100</v>
      </c>
      <c r="G208" s="459"/>
      <c r="I208" s="437"/>
      <c r="M208" s="438"/>
    </row>
    <row r="209" s="432" customFormat="1" ht="19.5" customHeight="1" spans="1:13">
      <c r="A209" s="455">
        <v>2080505</v>
      </c>
      <c r="B209" s="456" t="s">
        <v>322</v>
      </c>
      <c r="C209" s="457">
        <v>5716</v>
      </c>
      <c r="D209" s="458">
        <v>4901</v>
      </c>
      <c r="E209" s="460">
        <v>4901</v>
      </c>
      <c r="F209" s="459">
        <f t="shared" si="13"/>
        <v>100</v>
      </c>
      <c r="G209" s="459"/>
      <c r="I209" s="437"/>
      <c r="M209" s="438"/>
    </row>
    <row r="210" s="432" customFormat="1" ht="19.5" customHeight="1" spans="1:13">
      <c r="A210" s="455">
        <v>2080506</v>
      </c>
      <c r="B210" s="456" t="s">
        <v>323</v>
      </c>
      <c r="C210" s="460">
        <v>96</v>
      </c>
      <c r="D210" s="458">
        <v>885</v>
      </c>
      <c r="E210" s="460">
        <v>885</v>
      </c>
      <c r="F210" s="459">
        <f t="shared" si="13"/>
        <v>100</v>
      </c>
      <c r="G210" s="459"/>
      <c r="I210" s="437"/>
      <c r="M210" s="438"/>
    </row>
    <row r="211" s="432" customFormat="1" ht="19.5" customHeight="1" spans="1:13">
      <c r="A211" s="455">
        <v>2080599</v>
      </c>
      <c r="B211" s="456" t="s">
        <v>324</v>
      </c>
      <c r="C211" s="460"/>
      <c r="D211" s="458">
        <v>338</v>
      </c>
      <c r="E211" s="460">
        <v>338</v>
      </c>
      <c r="F211" s="459">
        <f t="shared" si="13"/>
        <v>100</v>
      </c>
      <c r="G211" s="459"/>
      <c r="I211" s="437"/>
      <c r="M211" s="438"/>
    </row>
    <row r="212" s="431" customFormat="1" ht="19.5" customHeight="1" spans="1:13">
      <c r="A212" s="448">
        <v>20807</v>
      </c>
      <c r="B212" s="449" t="s">
        <v>325</v>
      </c>
      <c r="C212" s="450">
        <v>26</v>
      </c>
      <c r="D212" s="454">
        <v>1576</v>
      </c>
      <c r="E212" s="450">
        <v>1576</v>
      </c>
      <c r="F212" s="452">
        <f t="shared" si="13"/>
        <v>100</v>
      </c>
      <c r="G212" s="452"/>
      <c r="I212" s="461"/>
      <c r="K212" s="432"/>
      <c r="L212" s="432"/>
      <c r="M212" s="438"/>
    </row>
    <row r="213" s="432" customFormat="1" ht="19.5" customHeight="1" spans="1:13">
      <c r="A213" s="455">
        <v>2080713</v>
      </c>
      <c r="B213" s="456" t="s">
        <v>326</v>
      </c>
      <c r="C213" s="460">
        <v>6</v>
      </c>
      <c r="D213" s="458">
        <v>0</v>
      </c>
      <c r="E213" s="460">
        <v>0</v>
      </c>
      <c r="F213" s="459">
        <v>0</v>
      </c>
      <c r="G213" s="459"/>
      <c r="I213" s="437"/>
      <c r="K213" s="431"/>
      <c r="M213" s="462"/>
    </row>
    <row r="214" s="432" customFormat="1" ht="19.5" customHeight="1" spans="1:13">
      <c r="A214" s="455">
        <v>2080799</v>
      </c>
      <c r="B214" s="456" t="s">
        <v>327</v>
      </c>
      <c r="C214" s="460">
        <v>20</v>
      </c>
      <c r="D214" s="458">
        <v>1576</v>
      </c>
      <c r="E214" s="460">
        <v>1576</v>
      </c>
      <c r="F214" s="459">
        <f t="shared" ref="F214:F241" si="15">E214/D214*100</f>
        <v>100</v>
      </c>
      <c r="G214" s="459"/>
      <c r="I214" s="437"/>
      <c r="M214" s="438"/>
    </row>
    <row r="215" s="431" customFormat="1" ht="19.5" customHeight="1" spans="1:13">
      <c r="A215" s="448">
        <v>20808</v>
      </c>
      <c r="B215" s="449" t="s">
        <v>328</v>
      </c>
      <c r="C215" s="453">
        <v>445</v>
      </c>
      <c r="D215" s="454">
        <v>1314</v>
      </c>
      <c r="E215" s="450">
        <v>1310</v>
      </c>
      <c r="F215" s="452">
        <f t="shared" si="15"/>
        <v>99.6955859969559</v>
      </c>
      <c r="G215" s="452"/>
      <c r="I215" s="461"/>
      <c r="K215" s="432"/>
      <c r="L215" s="432"/>
      <c r="M215" s="438"/>
    </row>
    <row r="216" s="432" customFormat="1" ht="19.5" customHeight="1" spans="1:13">
      <c r="A216" s="455">
        <v>2080801</v>
      </c>
      <c r="B216" s="456" t="s">
        <v>329</v>
      </c>
      <c r="C216" s="457"/>
      <c r="D216" s="458">
        <v>45</v>
      </c>
      <c r="E216" s="460">
        <v>45</v>
      </c>
      <c r="F216" s="459">
        <f t="shared" si="15"/>
        <v>100</v>
      </c>
      <c r="G216" s="459"/>
      <c r="I216" s="437"/>
      <c r="K216" s="431"/>
      <c r="M216" s="462"/>
    </row>
    <row r="217" s="432" customFormat="1" ht="19.5" customHeight="1" spans="1:13">
      <c r="A217" s="455">
        <v>2080802</v>
      </c>
      <c r="B217" s="456" t="s">
        <v>330</v>
      </c>
      <c r="C217" s="460">
        <v>20</v>
      </c>
      <c r="D217" s="458">
        <v>17</v>
      </c>
      <c r="E217" s="460">
        <v>17</v>
      </c>
      <c r="F217" s="459">
        <f t="shared" si="15"/>
        <v>100</v>
      </c>
      <c r="G217" s="459"/>
      <c r="I217" s="437"/>
      <c r="K217" s="432" t="s">
        <v>331</v>
      </c>
      <c r="L217" s="432">
        <v>10194</v>
      </c>
      <c r="M217" s="438">
        <f t="shared" ref="M217:M224" si="16">L217/10000</f>
        <v>1.0194</v>
      </c>
    </row>
    <row r="218" s="432" customFormat="1" ht="19.5" customHeight="1" spans="1:13">
      <c r="A218" s="455">
        <v>2080803</v>
      </c>
      <c r="B218" s="456" t="s">
        <v>332</v>
      </c>
      <c r="C218" s="460">
        <v>25</v>
      </c>
      <c r="D218" s="458">
        <v>25</v>
      </c>
      <c r="E218" s="460">
        <v>23</v>
      </c>
      <c r="F218" s="459">
        <f t="shared" si="15"/>
        <v>92</v>
      </c>
      <c r="G218" s="459"/>
      <c r="I218" s="437"/>
      <c r="J218" s="432">
        <v>2</v>
      </c>
      <c r="K218" s="432" t="s">
        <v>333</v>
      </c>
      <c r="L218" s="431">
        <v>20220</v>
      </c>
      <c r="M218" s="438">
        <f t="shared" si="16"/>
        <v>2.022</v>
      </c>
    </row>
    <row r="219" s="432" customFormat="1" ht="19.5" customHeight="1" spans="1:13">
      <c r="A219" s="455">
        <v>2080805</v>
      </c>
      <c r="B219" s="456" t="s">
        <v>334</v>
      </c>
      <c r="C219" s="460">
        <v>248</v>
      </c>
      <c r="D219" s="458">
        <v>248</v>
      </c>
      <c r="E219" s="460">
        <v>248</v>
      </c>
      <c r="F219" s="459">
        <f t="shared" si="15"/>
        <v>100</v>
      </c>
      <c r="G219" s="459"/>
      <c r="I219" s="437"/>
      <c r="K219" s="432" t="s">
        <v>335</v>
      </c>
      <c r="L219" s="432">
        <v>20000</v>
      </c>
      <c r="M219" s="438">
        <f t="shared" si="16"/>
        <v>2</v>
      </c>
    </row>
    <row r="220" s="432" customFormat="1" ht="19.5" customHeight="1" spans="1:13">
      <c r="A220" s="455">
        <v>2080899</v>
      </c>
      <c r="B220" s="456" t="s">
        <v>336</v>
      </c>
      <c r="C220" s="460">
        <v>152</v>
      </c>
      <c r="D220" s="458">
        <v>979</v>
      </c>
      <c r="E220" s="460">
        <v>977</v>
      </c>
      <c r="F220" s="459">
        <f t="shared" si="15"/>
        <v>99.7957099080695</v>
      </c>
      <c r="G220" s="459"/>
      <c r="I220" s="437"/>
      <c r="J220" s="432">
        <v>2</v>
      </c>
      <c r="K220" s="432" t="s">
        <v>337</v>
      </c>
      <c r="L220" s="431">
        <v>345000</v>
      </c>
      <c r="M220" s="438">
        <f t="shared" si="16"/>
        <v>34.5</v>
      </c>
    </row>
    <row r="221" s="431" customFormat="1" ht="19.5" customHeight="1" spans="1:13">
      <c r="A221" s="448">
        <v>20809</v>
      </c>
      <c r="B221" s="449" t="s">
        <v>338</v>
      </c>
      <c r="C221" s="450">
        <v>157</v>
      </c>
      <c r="D221" s="454">
        <v>166</v>
      </c>
      <c r="E221" s="450">
        <v>108</v>
      </c>
      <c r="F221" s="452">
        <f t="shared" si="15"/>
        <v>65.0602409638554</v>
      </c>
      <c r="G221" s="452"/>
      <c r="I221" s="461"/>
      <c r="K221" s="432" t="s">
        <v>339</v>
      </c>
      <c r="L221" s="432">
        <v>96080</v>
      </c>
      <c r="M221" s="438">
        <f t="shared" si="16"/>
        <v>9.608</v>
      </c>
    </row>
    <row r="222" s="432" customFormat="1" ht="19.5" customHeight="1" spans="1:13">
      <c r="A222" s="455">
        <v>2080901</v>
      </c>
      <c r="B222" s="456" t="s">
        <v>340</v>
      </c>
      <c r="C222" s="460">
        <v>127</v>
      </c>
      <c r="D222" s="458">
        <v>86</v>
      </c>
      <c r="E222" s="460">
        <v>51</v>
      </c>
      <c r="F222" s="459">
        <f t="shared" si="15"/>
        <v>59.3023255813954</v>
      </c>
      <c r="G222" s="459"/>
      <c r="I222" s="437"/>
      <c r="J222" s="432">
        <v>35</v>
      </c>
      <c r="K222" s="431" t="s">
        <v>341</v>
      </c>
      <c r="L222" s="432">
        <v>4800</v>
      </c>
      <c r="M222" s="462">
        <f t="shared" si="16"/>
        <v>0.48</v>
      </c>
    </row>
    <row r="223" s="432" customFormat="1" ht="19.5" customHeight="1" spans="1:13">
      <c r="A223" s="455">
        <v>2080904</v>
      </c>
      <c r="B223" s="456" t="s">
        <v>342</v>
      </c>
      <c r="C223" s="457">
        <v>14</v>
      </c>
      <c r="D223" s="458">
        <v>16</v>
      </c>
      <c r="E223" s="460">
        <v>6</v>
      </c>
      <c r="F223" s="459">
        <f t="shared" si="15"/>
        <v>37.5</v>
      </c>
      <c r="G223" s="459"/>
      <c r="I223" s="437"/>
      <c r="J223" s="432">
        <v>10</v>
      </c>
      <c r="K223" s="432" t="s">
        <v>343</v>
      </c>
      <c r="L223" s="432">
        <v>21900</v>
      </c>
      <c r="M223" s="438">
        <f t="shared" si="16"/>
        <v>2.19</v>
      </c>
    </row>
    <row r="224" s="432" customFormat="1" ht="19.5" customHeight="1" spans="1:13">
      <c r="A224" s="455">
        <v>2080905</v>
      </c>
      <c r="B224" s="456" t="s">
        <v>344</v>
      </c>
      <c r="C224" s="457">
        <v>10</v>
      </c>
      <c r="D224" s="458">
        <v>51</v>
      </c>
      <c r="E224" s="460">
        <v>51</v>
      </c>
      <c r="F224" s="459">
        <f t="shared" si="15"/>
        <v>100</v>
      </c>
      <c r="G224" s="459"/>
      <c r="I224" s="437"/>
      <c r="K224" s="432" t="s">
        <v>345</v>
      </c>
      <c r="L224" s="431">
        <v>567500</v>
      </c>
      <c r="M224" s="438">
        <f t="shared" si="16"/>
        <v>56.75</v>
      </c>
    </row>
    <row r="225" s="432" customFormat="1" ht="19.5" customHeight="1" spans="1:13">
      <c r="A225" s="455">
        <v>2080999</v>
      </c>
      <c r="B225" s="456" t="s">
        <v>346</v>
      </c>
      <c r="C225" s="457">
        <v>6</v>
      </c>
      <c r="D225" s="458">
        <v>13</v>
      </c>
      <c r="E225" s="460">
        <v>0</v>
      </c>
      <c r="F225" s="459">
        <f t="shared" si="15"/>
        <v>0</v>
      </c>
      <c r="G225" s="459"/>
      <c r="I225" s="437"/>
      <c r="J225" s="432">
        <v>13</v>
      </c>
      <c r="L225" s="431"/>
      <c r="M225" s="438"/>
    </row>
    <row r="226" s="431" customFormat="1" ht="19.5" customHeight="1" spans="1:13">
      <c r="A226" s="448">
        <v>20810</v>
      </c>
      <c r="B226" s="449" t="s">
        <v>347</v>
      </c>
      <c r="C226" s="450">
        <v>353</v>
      </c>
      <c r="D226" s="454">
        <v>436</v>
      </c>
      <c r="E226" s="450">
        <v>377</v>
      </c>
      <c r="F226" s="452">
        <f t="shared" si="15"/>
        <v>86.4678899082569</v>
      </c>
      <c r="G226" s="452"/>
      <c r="I226" s="461"/>
      <c r="K226" s="432"/>
      <c r="M226" s="438"/>
    </row>
    <row r="227" s="432" customFormat="1" ht="19.5" customHeight="1" spans="1:13">
      <c r="A227" s="455">
        <v>2081001</v>
      </c>
      <c r="B227" s="456" t="s">
        <v>348</v>
      </c>
      <c r="C227" s="460">
        <v>13</v>
      </c>
      <c r="D227" s="458">
        <v>10</v>
      </c>
      <c r="E227" s="460">
        <v>8</v>
      </c>
      <c r="F227" s="459">
        <f t="shared" si="15"/>
        <v>80</v>
      </c>
      <c r="G227" s="459"/>
      <c r="I227" s="437"/>
      <c r="J227" s="432">
        <v>2</v>
      </c>
      <c r="K227" s="431"/>
      <c r="L227" s="431"/>
      <c r="M227" s="462"/>
    </row>
    <row r="228" s="432" customFormat="1" ht="19.5" customHeight="1" spans="1:13">
      <c r="A228" s="455">
        <v>2081002</v>
      </c>
      <c r="B228" s="456" t="s">
        <v>349</v>
      </c>
      <c r="C228" s="460"/>
      <c r="D228" s="458">
        <v>72</v>
      </c>
      <c r="E228" s="460">
        <v>72</v>
      </c>
      <c r="F228" s="459">
        <f t="shared" si="15"/>
        <v>100</v>
      </c>
      <c r="G228" s="459"/>
      <c r="I228" s="437"/>
      <c r="L228" s="431"/>
      <c r="M228" s="438"/>
    </row>
    <row r="229" s="432" customFormat="1" ht="19.5" customHeight="1" spans="1:13">
      <c r="A229" s="455">
        <v>2081004</v>
      </c>
      <c r="B229" s="456" t="s">
        <v>350</v>
      </c>
      <c r="C229" s="457">
        <v>340</v>
      </c>
      <c r="D229" s="458">
        <v>264</v>
      </c>
      <c r="E229" s="460">
        <v>264</v>
      </c>
      <c r="F229" s="459">
        <f t="shared" si="15"/>
        <v>100</v>
      </c>
      <c r="G229" s="459"/>
      <c r="I229" s="437"/>
      <c r="L229" s="431"/>
      <c r="M229" s="438"/>
    </row>
    <row r="230" s="432" customFormat="1" ht="19.5" customHeight="1" spans="1:13">
      <c r="A230" s="455">
        <v>2081006</v>
      </c>
      <c r="B230" s="456" t="s">
        <v>351</v>
      </c>
      <c r="C230" s="460"/>
      <c r="D230" s="458">
        <v>90</v>
      </c>
      <c r="E230" s="460">
        <v>33</v>
      </c>
      <c r="F230" s="459">
        <f t="shared" si="15"/>
        <v>36.6666666666667</v>
      </c>
      <c r="G230" s="459"/>
      <c r="I230" s="437"/>
      <c r="J230" s="432">
        <v>57</v>
      </c>
      <c r="L230" s="431"/>
      <c r="M230" s="438"/>
    </row>
    <row r="231" s="431" customFormat="1" ht="19.5" customHeight="1" spans="1:13">
      <c r="A231" s="448">
        <v>20811</v>
      </c>
      <c r="B231" s="449" t="s">
        <v>352</v>
      </c>
      <c r="C231" s="450">
        <v>976</v>
      </c>
      <c r="D231" s="454">
        <v>814</v>
      </c>
      <c r="E231" s="450">
        <v>801</v>
      </c>
      <c r="F231" s="452">
        <f t="shared" si="15"/>
        <v>98.4029484029484</v>
      </c>
      <c r="G231" s="452"/>
      <c r="I231" s="461"/>
      <c r="K231" s="432"/>
      <c r="M231" s="438"/>
    </row>
    <row r="232" s="432" customFormat="1" ht="19.5" customHeight="1" spans="1:13">
      <c r="A232" s="455">
        <v>2081101</v>
      </c>
      <c r="B232" s="456" t="s">
        <v>142</v>
      </c>
      <c r="C232" s="460">
        <v>59</v>
      </c>
      <c r="D232" s="458">
        <v>44</v>
      </c>
      <c r="E232" s="460">
        <v>44</v>
      </c>
      <c r="F232" s="459">
        <f t="shared" si="15"/>
        <v>100</v>
      </c>
      <c r="G232" s="459"/>
      <c r="I232" s="437"/>
      <c r="K232" s="431"/>
      <c r="L232" s="431"/>
      <c r="M232" s="462"/>
    </row>
    <row r="233" s="432" customFormat="1" ht="19.5" customHeight="1" spans="1:13">
      <c r="A233" s="455">
        <v>2081104</v>
      </c>
      <c r="B233" s="456" t="s">
        <v>353</v>
      </c>
      <c r="C233" s="457">
        <v>266</v>
      </c>
      <c r="D233" s="458">
        <v>285</v>
      </c>
      <c r="E233" s="460">
        <v>282</v>
      </c>
      <c r="F233" s="459">
        <f t="shared" si="15"/>
        <v>98.9473684210526</v>
      </c>
      <c r="G233" s="459"/>
      <c r="I233" s="437"/>
      <c r="J233" s="432">
        <v>3</v>
      </c>
      <c r="L233" s="431"/>
      <c r="M233" s="438"/>
    </row>
    <row r="234" s="432" customFormat="1" ht="19.5" customHeight="1" spans="1:13">
      <c r="A234" s="455">
        <v>2081105</v>
      </c>
      <c r="B234" s="456" t="s">
        <v>354</v>
      </c>
      <c r="C234" s="460">
        <v>8</v>
      </c>
      <c r="D234" s="458">
        <v>49</v>
      </c>
      <c r="E234" s="460">
        <v>39</v>
      </c>
      <c r="F234" s="459">
        <f t="shared" si="15"/>
        <v>79.5918367346939</v>
      </c>
      <c r="G234" s="459"/>
      <c r="I234" s="437"/>
      <c r="J234" s="432">
        <v>10</v>
      </c>
      <c r="K234" s="432" t="s">
        <v>355</v>
      </c>
      <c r="L234" s="432">
        <v>24849.52</v>
      </c>
      <c r="M234" s="438">
        <f t="shared" ref="M234:M236" si="17">L234/10000</f>
        <v>2.484952</v>
      </c>
    </row>
    <row r="235" s="432" customFormat="1" ht="19.5" customHeight="1" spans="1:13">
      <c r="A235" s="455">
        <v>2081107</v>
      </c>
      <c r="B235" s="456" t="s">
        <v>356</v>
      </c>
      <c r="C235" s="460">
        <v>156</v>
      </c>
      <c r="D235" s="458">
        <v>318</v>
      </c>
      <c r="E235" s="460">
        <v>318</v>
      </c>
      <c r="F235" s="459">
        <f t="shared" si="15"/>
        <v>100</v>
      </c>
      <c r="G235" s="459"/>
      <c r="I235" s="437"/>
      <c r="K235" s="432" t="s">
        <v>357</v>
      </c>
      <c r="L235" s="431">
        <v>101400</v>
      </c>
      <c r="M235" s="438">
        <f t="shared" si="17"/>
        <v>10.14</v>
      </c>
    </row>
    <row r="236" s="432" customFormat="1" ht="19.5" customHeight="1" spans="1:13">
      <c r="A236" s="455">
        <v>2081199</v>
      </c>
      <c r="B236" s="456" t="s">
        <v>358</v>
      </c>
      <c r="C236" s="460">
        <v>487</v>
      </c>
      <c r="D236" s="458">
        <v>118</v>
      </c>
      <c r="E236" s="460">
        <v>118</v>
      </c>
      <c r="F236" s="459">
        <f t="shared" si="15"/>
        <v>100</v>
      </c>
      <c r="G236" s="459"/>
      <c r="I236" s="437"/>
      <c r="K236" s="432" t="s">
        <v>359</v>
      </c>
      <c r="L236" s="432">
        <v>141500</v>
      </c>
      <c r="M236" s="438">
        <f t="shared" si="17"/>
        <v>14.15</v>
      </c>
    </row>
    <row r="237" s="431" customFormat="1" ht="19.5" customHeight="1" spans="1:13">
      <c r="A237" s="448">
        <v>20819</v>
      </c>
      <c r="B237" s="449" t="s">
        <v>360</v>
      </c>
      <c r="C237" s="450">
        <v>500</v>
      </c>
      <c r="D237" s="454">
        <v>414</v>
      </c>
      <c r="E237" s="450">
        <v>414</v>
      </c>
      <c r="F237" s="452">
        <f t="shared" si="15"/>
        <v>100</v>
      </c>
      <c r="G237" s="452"/>
      <c r="I237" s="461"/>
      <c r="K237" s="432"/>
      <c r="L237" s="432"/>
      <c r="M237" s="438"/>
    </row>
    <row r="238" s="432" customFormat="1" ht="19.5" customHeight="1" spans="1:13">
      <c r="A238" s="455">
        <v>2081901</v>
      </c>
      <c r="B238" s="456" t="s">
        <v>361</v>
      </c>
      <c r="C238" s="460">
        <v>200</v>
      </c>
      <c r="D238" s="458">
        <v>154</v>
      </c>
      <c r="E238" s="460">
        <v>154</v>
      </c>
      <c r="F238" s="459">
        <f t="shared" si="15"/>
        <v>100</v>
      </c>
      <c r="G238" s="459"/>
      <c r="I238" s="437"/>
      <c r="K238" s="431"/>
      <c r="M238" s="462"/>
    </row>
    <row r="239" s="432" customFormat="1" ht="19.5" customHeight="1" spans="1:13">
      <c r="A239" s="455">
        <v>2081902</v>
      </c>
      <c r="B239" s="456" t="s">
        <v>362</v>
      </c>
      <c r="C239" s="460">
        <v>300</v>
      </c>
      <c r="D239" s="458">
        <v>260</v>
      </c>
      <c r="E239" s="460">
        <v>260</v>
      </c>
      <c r="F239" s="459">
        <f t="shared" si="15"/>
        <v>100</v>
      </c>
      <c r="G239" s="459"/>
      <c r="I239" s="437"/>
      <c r="M239" s="438"/>
    </row>
    <row r="240" s="431" customFormat="1" ht="19.5" customHeight="1" spans="1:13">
      <c r="A240" s="448">
        <v>20820</v>
      </c>
      <c r="B240" s="449" t="s">
        <v>363</v>
      </c>
      <c r="C240" s="450">
        <v>134</v>
      </c>
      <c r="D240" s="454">
        <v>83</v>
      </c>
      <c r="E240" s="450">
        <v>83</v>
      </c>
      <c r="F240" s="452">
        <f t="shared" si="15"/>
        <v>100</v>
      </c>
      <c r="G240" s="452"/>
      <c r="I240" s="461"/>
      <c r="K240" s="432"/>
      <c r="L240" s="432"/>
      <c r="M240" s="438"/>
    </row>
    <row r="241" s="432" customFormat="1" ht="19.5" customHeight="1" spans="1:13">
      <c r="A241" s="455">
        <v>2082001</v>
      </c>
      <c r="B241" s="456" t="s">
        <v>364</v>
      </c>
      <c r="C241" s="457">
        <v>104</v>
      </c>
      <c r="D241" s="458">
        <v>83</v>
      </c>
      <c r="E241" s="460">
        <v>83</v>
      </c>
      <c r="F241" s="459">
        <f t="shared" si="15"/>
        <v>100</v>
      </c>
      <c r="G241" s="459"/>
      <c r="I241" s="437"/>
      <c r="K241" s="431"/>
      <c r="M241" s="462"/>
    </row>
    <row r="242" s="432" customFormat="1" ht="19.5" customHeight="1" spans="1:13">
      <c r="A242" s="455">
        <v>2082002</v>
      </c>
      <c r="B242" s="456" t="s">
        <v>365</v>
      </c>
      <c r="C242" s="457">
        <v>30</v>
      </c>
      <c r="D242" s="458">
        <v>0</v>
      </c>
      <c r="E242" s="460"/>
      <c r="F242" s="459">
        <v>0</v>
      </c>
      <c r="G242" s="459"/>
      <c r="I242" s="437"/>
      <c r="M242" s="438"/>
    </row>
    <row r="243" s="431" customFormat="1" ht="19.5" customHeight="1" spans="1:13">
      <c r="A243" s="448">
        <v>20821</v>
      </c>
      <c r="B243" s="449" t="s">
        <v>366</v>
      </c>
      <c r="C243" s="450">
        <v>742</v>
      </c>
      <c r="D243" s="454">
        <v>260</v>
      </c>
      <c r="E243" s="450">
        <v>260</v>
      </c>
      <c r="F243" s="452">
        <f t="shared" ref="F243:F282" si="18">E243/D243*100</f>
        <v>100</v>
      </c>
      <c r="G243" s="452"/>
      <c r="I243" s="461"/>
      <c r="K243" s="432"/>
      <c r="L243" s="432"/>
      <c r="M243" s="438"/>
    </row>
    <row r="244" s="432" customFormat="1" ht="19.5" customHeight="1" spans="1:13">
      <c r="A244" s="455">
        <v>2082102</v>
      </c>
      <c r="B244" s="456" t="s">
        <v>367</v>
      </c>
      <c r="C244" s="460">
        <v>742</v>
      </c>
      <c r="D244" s="458">
        <v>260</v>
      </c>
      <c r="E244" s="460">
        <v>260</v>
      </c>
      <c r="F244" s="459">
        <f t="shared" si="18"/>
        <v>100</v>
      </c>
      <c r="G244" s="459"/>
      <c r="I244" s="437"/>
      <c r="K244" s="431"/>
      <c r="M244" s="462"/>
    </row>
    <row r="245" s="431" customFormat="1" ht="19.5" customHeight="1" spans="1:13">
      <c r="A245" s="448">
        <v>20825</v>
      </c>
      <c r="B245" s="449" t="s">
        <v>368</v>
      </c>
      <c r="C245" s="450">
        <v>4</v>
      </c>
      <c r="D245" s="454">
        <v>2</v>
      </c>
      <c r="E245" s="450">
        <v>2</v>
      </c>
      <c r="F245" s="452">
        <f t="shared" si="18"/>
        <v>100</v>
      </c>
      <c r="G245" s="452"/>
      <c r="I245" s="461"/>
      <c r="K245" s="432"/>
      <c r="L245" s="432"/>
      <c r="M245" s="438"/>
    </row>
    <row r="246" s="432" customFormat="1" ht="19.5" customHeight="1" spans="1:13">
      <c r="A246" s="455">
        <v>2082502</v>
      </c>
      <c r="B246" s="456" t="s">
        <v>369</v>
      </c>
      <c r="C246" s="457">
        <v>4</v>
      </c>
      <c r="D246" s="458">
        <v>2</v>
      </c>
      <c r="E246" s="460">
        <v>2</v>
      </c>
      <c r="F246" s="459">
        <f t="shared" si="18"/>
        <v>100</v>
      </c>
      <c r="G246" s="459"/>
      <c r="I246" s="437"/>
      <c r="K246" s="431"/>
      <c r="M246" s="462"/>
    </row>
    <row r="247" s="431" customFormat="1" ht="19.5" customHeight="1" spans="1:13">
      <c r="A247" s="448">
        <v>20828</v>
      </c>
      <c r="B247" s="449" t="s">
        <v>370</v>
      </c>
      <c r="C247" s="450">
        <v>242</v>
      </c>
      <c r="D247" s="454">
        <v>276</v>
      </c>
      <c r="E247" s="450">
        <v>262</v>
      </c>
      <c r="F247" s="452">
        <f t="shared" si="18"/>
        <v>94.9275362318841</v>
      </c>
      <c r="G247" s="452"/>
      <c r="I247" s="461"/>
      <c r="K247" s="432"/>
      <c r="L247" s="432"/>
      <c r="M247" s="438"/>
    </row>
    <row r="248" s="432" customFormat="1" ht="19.5" customHeight="1" spans="1:13">
      <c r="A248" s="455">
        <v>2082801</v>
      </c>
      <c r="B248" s="456" t="s">
        <v>142</v>
      </c>
      <c r="C248" s="460">
        <v>71</v>
      </c>
      <c r="D248" s="458">
        <v>67</v>
      </c>
      <c r="E248" s="460">
        <v>67</v>
      </c>
      <c r="F248" s="459">
        <f t="shared" si="18"/>
        <v>100</v>
      </c>
      <c r="G248" s="459"/>
      <c r="I248" s="437"/>
      <c r="K248" s="431"/>
      <c r="M248" s="462"/>
    </row>
    <row r="249" s="432" customFormat="1" ht="19.5" customHeight="1" spans="1:13">
      <c r="A249" s="455">
        <v>2082802</v>
      </c>
      <c r="B249" s="456" t="s">
        <v>143</v>
      </c>
      <c r="C249" s="457">
        <v>24</v>
      </c>
      <c r="D249" s="458">
        <v>24</v>
      </c>
      <c r="E249" s="460">
        <v>24</v>
      </c>
      <c r="F249" s="459">
        <f t="shared" si="18"/>
        <v>100</v>
      </c>
      <c r="G249" s="459"/>
      <c r="I249" s="437"/>
      <c r="M249" s="438"/>
    </row>
    <row r="250" s="432" customFormat="1" ht="19.5" customHeight="1" spans="1:13">
      <c r="A250" s="455">
        <v>2082804</v>
      </c>
      <c r="B250" s="456" t="s">
        <v>371</v>
      </c>
      <c r="C250" s="460">
        <v>138</v>
      </c>
      <c r="D250" s="458">
        <v>171</v>
      </c>
      <c r="E250" s="460">
        <v>157</v>
      </c>
      <c r="F250" s="459">
        <f t="shared" si="18"/>
        <v>91.812865497076</v>
      </c>
      <c r="G250" s="459"/>
      <c r="I250" s="437"/>
      <c r="J250" s="432">
        <v>14</v>
      </c>
      <c r="M250" s="438"/>
    </row>
    <row r="251" s="432" customFormat="1" ht="19.5" customHeight="1" spans="1:13">
      <c r="A251" s="455">
        <v>2082850</v>
      </c>
      <c r="B251" s="456" t="s">
        <v>148</v>
      </c>
      <c r="C251" s="460">
        <v>9</v>
      </c>
      <c r="D251" s="458">
        <v>14</v>
      </c>
      <c r="E251" s="460">
        <v>14</v>
      </c>
      <c r="F251" s="459">
        <f t="shared" si="18"/>
        <v>100</v>
      </c>
      <c r="G251" s="459"/>
      <c r="I251" s="437"/>
      <c r="M251" s="438"/>
    </row>
    <row r="252" s="431" customFormat="1" ht="19.5" customHeight="1" spans="1:13">
      <c r="A252" s="448">
        <v>20830</v>
      </c>
      <c r="B252" s="449" t="s">
        <v>372</v>
      </c>
      <c r="C252" s="450"/>
      <c r="D252" s="454">
        <v>199</v>
      </c>
      <c r="E252" s="450">
        <v>199</v>
      </c>
      <c r="F252" s="452">
        <f t="shared" si="18"/>
        <v>100</v>
      </c>
      <c r="G252" s="452"/>
      <c r="I252" s="461"/>
      <c r="K252" s="432"/>
      <c r="L252" s="432"/>
      <c r="M252" s="438"/>
    </row>
    <row r="253" s="432" customFormat="1" ht="19.5" customHeight="1" spans="1:13">
      <c r="A253" s="455">
        <v>2083001</v>
      </c>
      <c r="B253" s="456" t="s">
        <v>373</v>
      </c>
      <c r="C253" s="460"/>
      <c r="D253" s="458">
        <v>12</v>
      </c>
      <c r="E253" s="460">
        <v>12</v>
      </c>
      <c r="F253" s="459">
        <f t="shared" si="18"/>
        <v>100</v>
      </c>
      <c r="G253" s="459"/>
      <c r="I253" s="437"/>
      <c r="K253" s="431"/>
      <c r="M253" s="462"/>
    </row>
    <row r="254" s="432" customFormat="1" ht="19.5" customHeight="1" spans="1:13">
      <c r="A254" s="455">
        <v>2083099</v>
      </c>
      <c r="B254" s="456" t="s">
        <v>374</v>
      </c>
      <c r="C254" s="460"/>
      <c r="D254" s="458">
        <v>187</v>
      </c>
      <c r="E254" s="460">
        <v>187</v>
      </c>
      <c r="F254" s="459">
        <f t="shared" si="18"/>
        <v>100</v>
      </c>
      <c r="G254" s="459"/>
      <c r="I254" s="437"/>
      <c r="M254" s="438"/>
    </row>
    <row r="255" s="431" customFormat="1" ht="19.5" customHeight="1" spans="1:13">
      <c r="A255" s="448">
        <v>20899</v>
      </c>
      <c r="B255" s="449" t="s">
        <v>375</v>
      </c>
      <c r="C255" s="453">
        <v>138</v>
      </c>
      <c r="D255" s="454">
        <v>2438</v>
      </c>
      <c r="E255" s="450">
        <v>2438</v>
      </c>
      <c r="F255" s="452">
        <f t="shared" si="18"/>
        <v>100</v>
      </c>
      <c r="G255" s="452"/>
      <c r="I255" s="461"/>
      <c r="K255" s="432"/>
      <c r="L255" s="432"/>
      <c r="M255" s="438"/>
    </row>
    <row r="256" s="432" customFormat="1" ht="19.5" customHeight="1" spans="1:13">
      <c r="A256" s="455">
        <v>2089901</v>
      </c>
      <c r="B256" s="456" t="s">
        <v>376</v>
      </c>
      <c r="C256" s="460">
        <v>138</v>
      </c>
      <c r="D256" s="458">
        <v>2438</v>
      </c>
      <c r="E256" s="460">
        <v>2438</v>
      </c>
      <c r="F256" s="459">
        <f t="shared" si="18"/>
        <v>100</v>
      </c>
      <c r="G256" s="459"/>
      <c r="I256" s="437"/>
      <c r="K256" s="431"/>
      <c r="M256" s="462"/>
    </row>
    <row r="257" s="431" customFormat="1" ht="19.5" customHeight="1" spans="1:13">
      <c r="A257" s="448">
        <v>210</v>
      </c>
      <c r="B257" s="449" t="s">
        <v>377</v>
      </c>
      <c r="C257" s="450">
        <v>26723</v>
      </c>
      <c r="D257" s="454">
        <v>31059</v>
      </c>
      <c r="E257" s="450">
        <v>29093</v>
      </c>
      <c r="F257" s="452">
        <f t="shared" si="18"/>
        <v>93.6701117228501</v>
      </c>
      <c r="G257" s="452">
        <f>(E257/I257-1)*100</f>
        <v>9.322861866827</v>
      </c>
      <c r="I257" s="461">
        <v>26612</v>
      </c>
      <c r="K257" s="432"/>
      <c r="L257" s="432"/>
      <c r="M257" s="438"/>
    </row>
    <row r="258" s="431" customFormat="1" ht="19.5" customHeight="1" spans="1:13">
      <c r="A258" s="448">
        <v>21001</v>
      </c>
      <c r="B258" s="449" t="s">
        <v>378</v>
      </c>
      <c r="C258" s="453">
        <v>384</v>
      </c>
      <c r="D258" s="454">
        <v>410</v>
      </c>
      <c r="E258" s="450">
        <v>410</v>
      </c>
      <c r="F258" s="452">
        <f t="shared" si="18"/>
        <v>100</v>
      </c>
      <c r="G258" s="452"/>
      <c r="I258" s="461"/>
      <c r="L258" s="432"/>
      <c r="M258" s="462"/>
    </row>
    <row r="259" s="432" customFormat="1" ht="19.5" customHeight="1" spans="1:13">
      <c r="A259" s="455">
        <v>2100101</v>
      </c>
      <c r="B259" s="456" t="s">
        <v>142</v>
      </c>
      <c r="C259" s="460">
        <v>275</v>
      </c>
      <c r="D259" s="470">
        <v>314</v>
      </c>
      <c r="E259" s="460">
        <v>314</v>
      </c>
      <c r="F259" s="459">
        <f t="shared" si="18"/>
        <v>100</v>
      </c>
      <c r="G259" s="459"/>
      <c r="I259" s="437"/>
      <c r="K259" s="431"/>
      <c r="M259" s="462"/>
    </row>
    <row r="260" s="432" customFormat="1" ht="19.5" customHeight="1" spans="1:13">
      <c r="A260" s="455">
        <v>2100199</v>
      </c>
      <c r="B260" s="456" t="s">
        <v>379</v>
      </c>
      <c r="C260" s="457">
        <v>109</v>
      </c>
      <c r="D260" s="458">
        <v>96</v>
      </c>
      <c r="E260" s="460">
        <v>96</v>
      </c>
      <c r="F260" s="459">
        <f t="shared" si="18"/>
        <v>100</v>
      </c>
      <c r="G260" s="459"/>
      <c r="I260" s="437"/>
      <c r="M260" s="438"/>
    </row>
    <row r="261" s="431" customFormat="1" ht="19.5" customHeight="1" spans="1:13">
      <c r="A261" s="448">
        <v>21002</v>
      </c>
      <c r="B261" s="449" t="s">
        <v>380</v>
      </c>
      <c r="C261" s="450">
        <v>13249</v>
      </c>
      <c r="D261" s="454">
        <v>11557</v>
      </c>
      <c r="E261" s="450">
        <v>11557</v>
      </c>
      <c r="F261" s="452">
        <f t="shared" si="18"/>
        <v>100</v>
      </c>
      <c r="G261" s="452"/>
      <c r="I261" s="461"/>
      <c r="K261" s="432"/>
      <c r="L261" s="432"/>
      <c r="M261" s="438"/>
    </row>
    <row r="262" s="432" customFormat="1" ht="19.5" customHeight="1" spans="1:13">
      <c r="A262" s="455">
        <v>2100201</v>
      </c>
      <c r="B262" s="456" t="s">
        <v>381</v>
      </c>
      <c r="C262" s="460">
        <v>13249</v>
      </c>
      <c r="D262" s="458">
        <v>11557</v>
      </c>
      <c r="E262" s="460">
        <v>11557</v>
      </c>
      <c r="F262" s="459">
        <f t="shared" si="18"/>
        <v>100</v>
      </c>
      <c r="G262" s="459"/>
      <c r="I262" s="437"/>
      <c r="K262" s="431"/>
      <c r="M262" s="462"/>
    </row>
    <row r="263" s="431" customFormat="1" ht="19.5" customHeight="1" spans="1:13">
      <c r="A263" s="448">
        <v>21003</v>
      </c>
      <c r="B263" s="449" t="s">
        <v>382</v>
      </c>
      <c r="C263" s="450">
        <v>4709</v>
      </c>
      <c r="D263" s="454">
        <v>6266</v>
      </c>
      <c r="E263" s="450">
        <v>5313</v>
      </c>
      <c r="F263" s="452">
        <f t="shared" si="18"/>
        <v>84.790935205873</v>
      </c>
      <c r="G263" s="452"/>
      <c r="I263" s="461"/>
      <c r="K263" s="432"/>
      <c r="L263" s="432"/>
      <c r="M263" s="438"/>
    </row>
    <row r="264" s="432" customFormat="1" ht="19.5" customHeight="1" spans="1:13">
      <c r="A264" s="455">
        <v>2100301</v>
      </c>
      <c r="B264" s="456" t="s">
        <v>383</v>
      </c>
      <c r="C264" s="460">
        <v>475</v>
      </c>
      <c r="D264" s="458">
        <v>488</v>
      </c>
      <c r="E264" s="460">
        <v>370</v>
      </c>
      <c r="F264" s="459">
        <f t="shared" si="18"/>
        <v>75.8196721311475</v>
      </c>
      <c r="G264" s="459"/>
      <c r="I264" s="437"/>
      <c r="J264" s="432">
        <v>118</v>
      </c>
      <c r="K264" s="431"/>
      <c r="M264" s="462"/>
    </row>
    <row r="265" s="432" customFormat="1" ht="19.5" customHeight="1" spans="1:13">
      <c r="A265" s="455">
        <v>2100302</v>
      </c>
      <c r="B265" s="456" t="s">
        <v>384</v>
      </c>
      <c r="C265" s="460">
        <v>4135</v>
      </c>
      <c r="D265" s="458">
        <v>4032</v>
      </c>
      <c r="E265" s="460">
        <v>3197</v>
      </c>
      <c r="F265" s="459">
        <f t="shared" si="18"/>
        <v>79.2906746031746</v>
      </c>
      <c r="G265" s="459"/>
      <c r="I265" s="437"/>
      <c r="J265" s="432">
        <v>835</v>
      </c>
      <c r="K265" s="432" t="s">
        <v>385</v>
      </c>
      <c r="L265" s="432">
        <v>1178098.45</v>
      </c>
      <c r="M265" s="438">
        <f t="shared" ref="M265:M271" si="19">L265/10000</f>
        <v>117.809845</v>
      </c>
    </row>
    <row r="266" s="432" customFormat="1" ht="19.5" customHeight="1" spans="1:13">
      <c r="A266" s="455">
        <v>2100399</v>
      </c>
      <c r="B266" s="456" t="s">
        <v>386</v>
      </c>
      <c r="C266" s="457">
        <v>99</v>
      </c>
      <c r="D266" s="458">
        <v>1746</v>
      </c>
      <c r="E266" s="460">
        <v>1746</v>
      </c>
      <c r="F266" s="459">
        <f t="shared" si="18"/>
        <v>100</v>
      </c>
      <c r="G266" s="459"/>
      <c r="I266" s="437"/>
      <c r="K266" s="432" t="s">
        <v>387</v>
      </c>
      <c r="L266" s="432">
        <v>8344150.99</v>
      </c>
      <c r="M266" s="438">
        <f t="shared" si="19"/>
        <v>834.415099</v>
      </c>
    </row>
    <row r="267" s="431" customFormat="1" ht="19.5" customHeight="1" spans="1:13">
      <c r="A267" s="448">
        <v>21004</v>
      </c>
      <c r="B267" s="449" t="s">
        <v>388</v>
      </c>
      <c r="C267" s="450">
        <v>3354</v>
      </c>
      <c r="D267" s="454">
        <v>6138</v>
      </c>
      <c r="E267" s="450">
        <v>5147</v>
      </c>
      <c r="F267" s="452">
        <f t="shared" si="18"/>
        <v>83.8546757901597</v>
      </c>
      <c r="G267" s="452"/>
      <c r="I267" s="461"/>
      <c r="K267" s="432" t="s">
        <v>389</v>
      </c>
      <c r="L267" s="432">
        <v>6168750.8</v>
      </c>
      <c r="M267" s="438">
        <f t="shared" si="19"/>
        <v>616.87508</v>
      </c>
    </row>
    <row r="268" s="432" customFormat="1" ht="19.5" customHeight="1" spans="1:13">
      <c r="A268" s="455">
        <v>2100401</v>
      </c>
      <c r="B268" s="472" t="s">
        <v>390</v>
      </c>
      <c r="C268" s="460">
        <v>449</v>
      </c>
      <c r="D268" s="458">
        <v>440</v>
      </c>
      <c r="E268" s="460">
        <v>440</v>
      </c>
      <c r="F268" s="459">
        <f t="shared" si="18"/>
        <v>100</v>
      </c>
      <c r="G268" s="459"/>
      <c r="I268" s="437"/>
      <c r="K268" s="431" t="s">
        <v>391</v>
      </c>
      <c r="L268" s="431">
        <v>3277764.74</v>
      </c>
      <c r="M268" s="462">
        <f t="shared" si="19"/>
        <v>327.776474</v>
      </c>
    </row>
    <row r="269" s="432" customFormat="1" ht="19.5" customHeight="1" spans="1:13">
      <c r="A269" s="455">
        <v>2100402</v>
      </c>
      <c r="B269" s="472" t="s">
        <v>392</v>
      </c>
      <c r="C269" s="457">
        <v>133</v>
      </c>
      <c r="D269" s="458">
        <v>126</v>
      </c>
      <c r="E269" s="460">
        <v>126</v>
      </c>
      <c r="F269" s="459">
        <f t="shared" si="18"/>
        <v>100</v>
      </c>
      <c r="G269" s="459"/>
      <c r="I269" s="437"/>
      <c r="K269" s="432" t="s">
        <v>393</v>
      </c>
      <c r="L269" s="432">
        <v>67408.58</v>
      </c>
      <c r="M269" s="438">
        <f t="shared" si="19"/>
        <v>6.740858</v>
      </c>
    </row>
    <row r="270" s="432" customFormat="1" ht="19.5" customHeight="1" spans="1:13">
      <c r="A270" s="455">
        <v>2100403</v>
      </c>
      <c r="B270" s="472" t="s">
        <v>394</v>
      </c>
      <c r="C270" s="460">
        <v>2324</v>
      </c>
      <c r="D270" s="458">
        <v>1947</v>
      </c>
      <c r="E270" s="460">
        <v>1330</v>
      </c>
      <c r="F270" s="459">
        <f t="shared" si="18"/>
        <v>68.3102208525937</v>
      </c>
      <c r="G270" s="459"/>
      <c r="I270" s="437"/>
      <c r="J270" s="432">
        <v>617</v>
      </c>
      <c r="K270" s="432" t="s">
        <v>395</v>
      </c>
      <c r="L270" s="432">
        <v>72037</v>
      </c>
      <c r="M270" s="438">
        <f t="shared" si="19"/>
        <v>7.2037</v>
      </c>
    </row>
    <row r="271" s="432" customFormat="1" ht="19.5" customHeight="1" spans="1:13">
      <c r="A271" s="455">
        <v>2100408</v>
      </c>
      <c r="B271" s="456" t="s">
        <v>396</v>
      </c>
      <c r="C271" s="460">
        <v>152</v>
      </c>
      <c r="D271" s="458">
        <v>2111</v>
      </c>
      <c r="E271" s="460">
        <v>2111</v>
      </c>
      <c r="F271" s="459">
        <f t="shared" si="18"/>
        <v>100</v>
      </c>
      <c r="G271" s="459"/>
      <c r="I271" s="437"/>
      <c r="K271" s="432" t="s">
        <v>397</v>
      </c>
      <c r="L271" s="432">
        <v>152022.88</v>
      </c>
      <c r="M271" s="438">
        <f t="shared" si="19"/>
        <v>15.202288</v>
      </c>
    </row>
    <row r="272" s="432" customFormat="1" ht="19.5" customHeight="1" spans="1:13">
      <c r="A272" s="455">
        <v>2100409</v>
      </c>
      <c r="B272" s="456" t="s">
        <v>398</v>
      </c>
      <c r="C272" s="457">
        <v>82</v>
      </c>
      <c r="D272" s="458">
        <v>189</v>
      </c>
      <c r="E272" s="460">
        <v>189</v>
      </c>
      <c r="F272" s="459">
        <f t="shared" si="18"/>
        <v>100</v>
      </c>
      <c r="G272" s="459"/>
      <c r="I272" s="437"/>
      <c r="M272" s="438"/>
    </row>
    <row r="273" s="432" customFormat="1" ht="19.5" customHeight="1" spans="1:13">
      <c r="A273" s="455">
        <v>2100410</v>
      </c>
      <c r="B273" s="456" t="s">
        <v>399</v>
      </c>
      <c r="C273" s="460"/>
      <c r="D273" s="458">
        <v>1132</v>
      </c>
      <c r="E273" s="460">
        <v>804</v>
      </c>
      <c r="F273" s="459">
        <f t="shared" si="18"/>
        <v>71.0247349823322</v>
      </c>
      <c r="G273" s="459"/>
      <c r="I273" s="437"/>
      <c r="J273" s="432">
        <v>328</v>
      </c>
      <c r="M273" s="438"/>
    </row>
    <row r="274" s="432" customFormat="1" ht="19.5" customHeight="1" spans="1:13">
      <c r="A274" s="455">
        <v>2100499</v>
      </c>
      <c r="B274" s="456" t="s">
        <v>400</v>
      </c>
      <c r="C274" s="460">
        <v>214</v>
      </c>
      <c r="D274" s="458">
        <v>193</v>
      </c>
      <c r="E274" s="460">
        <v>147</v>
      </c>
      <c r="F274" s="459">
        <f t="shared" si="18"/>
        <v>76.1658031088083</v>
      </c>
      <c r="G274" s="459"/>
      <c r="I274" s="437"/>
      <c r="J274" s="432">
        <v>46</v>
      </c>
      <c r="M274" s="438"/>
    </row>
    <row r="275" s="431" customFormat="1" ht="19.5" customHeight="1" spans="1:13">
      <c r="A275" s="448">
        <v>21006</v>
      </c>
      <c r="B275" s="449" t="s">
        <v>401</v>
      </c>
      <c r="C275" s="450" t="s">
        <v>154</v>
      </c>
      <c r="D275" s="454">
        <v>70</v>
      </c>
      <c r="E275" s="450">
        <v>70</v>
      </c>
      <c r="F275" s="452">
        <f t="shared" si="18"/>
        <v>100</v>
      </c>
      <c r="G275" s="452"/>
      <c r="I275" s="461"/>
      <c r="K275" s="432"/>
      <c r="L275" s="432"/>
      <c r="M275" s="438"/>
    </row>
    <row r="276" s="432" customFormat="1" ht="19.5" customHeight="1" spans="1:13">
      <c r="A276" s="455">
        <v>2100601</v>
      </c>
      <c r="B276" s="456" t="s">
        <v>402</v>
      </c>
      <c r="C276" s="460"/>
      <c r="D276" s="458">
        <v>70</v>
      </c>
      <c r="E276" s="460">
        <v>70</v>
      </c>
      <c r="F276" s="459">
        <f t="shared" si="18"/>
        <v>100</v>
      </c>
      <c r="G276" s="459"/>
      <c r="I276" s="437"/>
      <c r="K276" s="431"/>
      <c r="M276" s="462"/>
    </row>
    <row r="277" s="431" customFormat="1" ht="19.5" customHeight="1" spans="1:13">
      <c r="A277" s="448">
        <v>21007</v>
      </c>
      <c r="B277" s="449" t="s">
        <v>403</v>
      </c>
      <c r="C277" s="450">
        <v>221</v>
      </c>
      <c r="D277" s="454">
        <v>902</v>
      </c>
      <c r="E277" s="450">
        <v>895</v>
      </c>
      <c r="F277" s="452">
        <f t="shared" si="18"/>
        <v>99.2239467849224</v>
      </c>
      <c r="G277" s="452"/>
      <c r="I277" s="461"/>
      <c r="K277" s="432"/>
      <c r="L277" s="432"/>
      <c r="M277" s="438"/>
    </row>
    <row r="278" s="432" customFormat="1" ht="19.5" customHeight="1" spans="1:13">
      <c r="A278" s="455">
        <v>2100717</v>
      </c>
      <c r="B278" s="456" t="s">
        <v>404</v>
      </c>
      <c r="C278" s="460">
        <v>221</v>
      </c>
      <c r="D278" s="458">
        <v>902</v>
      </c>
      <c r="E278" s="460">
        <v>895</v>
      </c>
      <c r="F278" s="459">
        <f t="shared" si="18"/>
        <v>99.2239467849224</v>
      </c>
      <c r="G278" s="459"/>
      <c r="I278" s="437"/>
      <c r="J278" s="432">
        <v>7</v>
      </c>
      <c r="M278" s="438"/>
    </row>
    <row r="279" s="431" customFormat="1" ht="19.5" customHeight="1" spans="1:13">
      <c r="A279" s="448">
        <v>21011</v>
      </c>
      <c r="B279" s="449" t="s">
        <v>405</v>
      </c>
      <c r="C279" s="450">
        <v>3457</v>
      </c>
      <c r="D279" s="454">
        <v>3598</v>
      </c>
      <c r="E279" s="450">
        <v>3598</v>
      </c>
      <c r="F279" s="452">
        <f t="shared" si="18"/>
        <v>100</v>
      </c>
      <c r="G279" s="452"/>
      <c r="I279" s="461"/>
      <c r="K279" s="432"/>
      <c r="L279" s="432"/>
      <c r="M279" s="438"/>
    </row>
    <row r="280" s="432" customFormat="1" ht="19.5" customHeight="1" spans="1:13">
      <c r="A280" s="455">
        <v>2101101</v>
      </c>
      <c r="B280" s="456" t="s">
        <v>406</v>
      </c>
      <c r="C280" s="457">
        <v>918</v>
      </c>
      <c r="D280" s="458">
        <v>1072</v>
      </c>
      <c r="E280" s="460">
        <v>1072</v>
      </c>
      <c r="F280" s="459">
        <f t="shared" si="18"/>
        <v>100</v>
      </c>
      <c r="G280" s="459"/>
      <c r="I280" s="437"/>
      <c r="K280" s="431"/>
      <c r="M280" s="462"/>
    </row>
    <row r="281" s="432" customFormat="1" ht="19.5" customHeight="1" spans="1:13">
      <c r="A281" s="455">
        <v>2101102</v>
      </c>
      <c r="B281" s="456" t="s">
        <v>407</v>
      </c>
      <c r="C281" s="460">
        <v>2090</v>
      </c>
      <c r="D281" s="458">
        <v>2069</v>
      </c>
      <c r="E281" s="460">
        <v>2069</v>
      </c>
      <c r="F281" s="459">
        <f t="shared" si="18"/>
        <v>100</v>
      </c>
      <c r="G281" s="459"/>
      <c r="I281" s="437"/>
      <c r="M281" s="438"/>
    </row>
    <row r="282" s="432" customFormat="1" ht="19.5" customHeight="1" spans="1:13">
      <c r="A282" s="455">
        <v>2101103</v>
      </c>
      <c r="B282" s="456" t="s">
        <v>408</v>
      </c>
      <c r="C282" s="460">
        <v>446</v>
      </c>
      <c r="D282" s="458">
        <v>457</v>
      </c>
      <c r="E282" s="460">
        <v>457</v>
      </c>
      <c r="F282" s="459">
        <f t="shared" si="18"/>
        <v>100</v>
      </c>
      <c r="G282" s="459"/>
      <c r="I282" s="437"/>
      <c r="M282" s="438"/>
    </row>
    <row r="283" s="432" customFormat="1" ht="19.5" customHeight="1" spans="1:13">
      <c r="A283" s="455">
        <v>2101199</v>
      </c>
      <c r="B283" s="456" t="s">
        <v>409</v>
      </c>
      <c r="C283" s="460">
        <v>3</v>
      </c>
      <c r="D283" s="458">
        <v>0</v>
      </c>
      <c r="E283" s="460"/>
      <c r="F283" s="459">
        <v>0</v>
      </c>
      <c r="G283" s="459"/>
      <c r="I283" s="437"/>
      <c r="M283" s="438"/>
    </row>
    <row r="284" s="431" customFormat="1" ht="19.5" customHeight="1" spans="1:13">
      <c r="A284" s="448">
        <v>21013</v>
      </c>
      <c r="B284" s="449" t="s">
        <v>410</v>
      </c>
      <c r="C284" s="453">
        <v>150</v>
      </c>
      <c r="D284" s="454">
        <v>630</v>
      </c>
      <c r="E284" s="450">
        <v>630</v>
      </c>
      <c r="F284" s="452">
        <f t="shared" ref="F284:F289" si="20">E284/D284*100</f>
        <v>100</v>
      </c>
      <c r="G284" s="452"/>
      <c r="I284" s="461"/>
      <c r="K284" s="432"/>
      <c r="L284" s="432"/>
      <c r="M284" s="438"/>
    </row>
    <row r="285" s="432" customFormat="1" ht="19.5" customHeight="1" spans="1:13">
      <c r="A285" s="455">
        <v>2101301</v>
      </c>
      <c r="B285" s="456" t="s">
        <v>411</v>
      </c>
      <c r="C285" s="460">
        <v>150</v>
      </c>
      <c r="D285" s="458">
        <v>630</v>
      </c>
      <c r="E285" s="460">
        <v>630</v>
      </c>
      <c r="F285" s="459">
        <f t="shared" si="20"/>
        <v>100</v>
      </c>
      <c r="G285" s="459"/>
      <c r="I285" s="437"/>
      <c r="K285" s="431"/>
      <c r="M285" s="462"/>
    </row>
    <row r="286" s="431" customFormat="1" ht="19.5" customHeight="1" spans="1:13">
      <c r="A286" s="448">
        <v>21014</v>
      </c>
      <c r="B286" s="449" t="s">
        <v>412</v>
      </c>
      <c r="C286" s="450">
        <v>31</v>
      </c>
      <c r="D286" s="454">
        <v>44</v>
      </c>
      <c r="E286" s="450">
        <v>44</v>
      </c>
      <c r="F286" s="452">
        <f t="shared" si="20"/>
        <v>100</v>
      </c>
      <c r="G286" s="452"/>
      <c r="I286" s="461"/>
      <c r="K286" s="432"/>
      <c r="L286" s="432"/>
      <c r="M286" s="438"/>
    </row>
    <row r="287" s="432" customFormat="1" ht="19.5" customHeight="1" spans="1:13">
      <c r="A287" s="455">
        <v>2101401</v>
      </c>
      <c r="B287" s="456" t="s">
        <v>413</v>
      </c>
      <c r="C287" s="457">
        <v>31</v>
      </c>
      <c r="D287" s="458">
        <v>44</v>
      </c>
      <c r="E287" s="460">
        <v>44</v>
      </c>
      <c r="F287" s="459">
        <f t="shared" si="20"/>
        <v>100</v>
      </c>
      <c r="G287" s="459"/>
      <c r="I287" s="437"/>
      <c r="K287" s="431"/>
      <c r="M287" s="462"/>
    </row>
    <row r="288" s="431" customFormat="1" ht="19.5" customHeight="1" spans="1:13">
      <c r="A288" s="448">
        <v>21015</v>
      </c>
      <c r="B288" s="449" t="s">
        <v>414</v>
      </c>
      <c r="C288" s="450">
        <v>858</v>
      </c>
      <c r="D288" s="454">
        <v>801</v>
      </c>
      <c r="E288" s="450">
        <v>801</v>
      </c>
      <c r="F288" s="452">
        <f t="shared" si="20"/>
        <v>100</v>
      </c>
      <c r="G288" s="452"/>
      <c r="I288" s="461"/>
      <c r="K288" s="432"/>
      <c r="L288" s="432"/>
      <c r="M288" s="438"/>
    </row>
    <row r="289" s="432" customFormat="1" ht="19.5" customHeight="1" spans="1:13">
      <c r="A289" s="455">
        <v>2101501</v>
      </c>
      <c r="B289" s="456" t="s">
        <v>142</v>
      </c>
      <c r="C289" s="460">
        <v>206</v>
      </c>
      <c r="D289" s="458">
        <v>219</v>
      </c>
      <c r="E289" s="460">
        <v>219</v>
      </c>
      <c r="F289" s="459">
        <f t="shared" si="20"/>
        <v>100</v>
      </c>
      <c r="G289" s="459"/>
      <c r="I289" s="437"/>
      <c r="K289" s="431"/>
      <c r="M289" s="462"/>
    </row>
    <row r="290" s="432" customFormat="1" ht="19.5" customHeight="1" spans="1:13">
      <c r="A290" s="455">
        <v>2101502</v>
      </c>
      <c r="B290" s="456" t="s">
        <v>143</v>
      </c>
      <c r="C290" s="460">
        <v>15</v>
      </c>
      <c r="D290" s="458">
        <v>0</v>
      </c>
      <c r="E290" s="460">
        <v>0</v>
      </c>
      <c r="F290" s="459">
        <v>0</v>
      </c>
      <c r="G290" s="459"/>
      <c r="I290" s="437"/>
      <c r="M290" s="438"/>
    </row>
    <row r="291" s="432" customFormat="1" ht="19.5" customHeight="1" spans="1:13">
      <c r="A291" s="455">
        <v>2101504</v>
      </c>
      <c r="B291" s="456" t="s">
        <v>176</v>
      </c>
      <c r="C291" s="457">
        <v>7</v>
      </c>
      <c r="D291" s="458">
        <v>7</v>
      </c>
      <c r="E291" s="460">
        <v>7</v>
      </c>
      <c r="F291" s="459">
        <f t="shared" ref="F291:F354" si="21">E291/D291*100</f>
        <v>100</v>
      </c>
      <c r="G291" s="459"/>
      <c r="I291" s="437"/>
      <c r="M291" s="438"/>
    </row>
    <row r="292" s="432" customFormat="1" ht="19.5" customHeight="1" spans="1:13">
      <c r="A292" s="455">
        <v>2101550</v>
      </c>
      <c r="B292" s="456" t="s">
        <v>148</v>
      </c>
      <c r="C292" s="460">
        <v>2</v>
      </c>
      <c r="D292" s="458">
        <v>16</v>
      </c>
      <c r="E292" s="460">
        <v>16</v>
      </c>
      <c r="F292" s="459">
        <f t="shared" si="21"/>
        <v>100</v>
      </c>
      <c r="G292" s="459"/>
      <c r="I292" s="437"/>
      <c r="M292" s="438"/>
    </row>
    <row r="293" s="432" customFormat="1" ht="19.5" customHeight="1" spans="1:13">
      <c r="A293" s="455">
        <v>2101599</v>
      </c>
      <c r="B293" s="456" t="s">
        <v>415</v>
      </c>
      <c r="C293" s="460">
        <v>628</v>
      </c>
      <c r="D293" s="458">
        <v>559</v>
      </c>
      <c r="E293" s="460">
        <v>559</v>
      </c>
      <c r="F293" s="459">
        <f t="shared" si="21"/>
        <v>100</v>
      </c>
      <c r="G293" s="459"/>
      <c r="I293" s="437"/>
      <c r="M293" s="438"/>
    </row>
    <row r="294" s="431" customFormat="1" ht="19.5" customHeight="1" spans="1:13">
      <c r="A294" s="448">
        <v>21016</v>
      </c>
      <c r="B294" s="449" t="s">
        <v>416</v>
      </c>
      <c r="C294" s="450">
        <v>305</v>
      </c>
      <c r="D294" s="454">
        <v>283</v>
      </c>
      <c r="E294" s="450">
        <v>283</v>
      </c>
      <c r="F294" s="452">
        <f t="shared" si="21"/>
        <v>100</v>
      </c>
      <c r="G294" s="452"/>
      <c r="I294" s="461"/>
      <c r="K294" s="432"/>
      <c r="L294" s="432"/>
      <c r="M294" s="438"/>
    </row>
    <row r="295" s="432" customFormat="1" ht="19.5" customHeight="1" spans="1:13">
      <c r="A295" s="455">
        <v>2101601</v>
      </c>
      <c r="B295" s="456" t="s">
        <v>417</v>
      </c>
      <c r="C295" s="457">
        <v>305</v>
      </c>
      <c r="D295" s="458">
        <v>283</v>
      </c>
      <c r="E295" s="460">
        <v>283</v>
      </c>
      <c r="F295" s="459">
        <f t="shared" si="21"/>
        <v>100</v>
      </c>
      <c r="G295" s="459"/>
      <c r="I295" s="437"/>
      <c r="K295" s="431"/>
      <c r="M295" s="462"/>
    </row>
    <row r="296" s="431" customFormat="1" ht="19.5" customHeight="1" spans="1:13">
      <c r="A296" s="448">
        <v>21099</v>
      </c>
      <c r="B296" s="449" t="s">
        <v>418</v>
      </c>
      <c r="C296" s="450">
        <v>5</v>
      </c>
      <c r="D296" s="454">
        <v>360</v>
      </c>
      <c r="E296" s="450">
        <v>345</v>
      </c>
      <c r="F296" s="452">
        <f t="shared" si="21"/>
        <v>95.8333333333333</v>
      </c>
      <c r="G296" s="452"/>
      <c r="I296" s="461"/>
      <c r="K296" s="432"/>
      <c r="L296" s="432"/>
      <c r="M296" s="438"/>
    </row>
    <row r="297" s="432" customFormat="1" ht="19.5" customHeight="1" spans="1:13">
      <c r="A297" s="455">
        <v>2109901</v>
      </c>
      <c r="B297" s="456" t="s">
        <v>419</v>
      </c>
      <c r="C297" s="457">
        <v>5</v>
      </c>
      <c r="D297" s="458">
        <v>360</v>
      </c>
      <c r="E297" s="460">
        <v>345</v>
      </c>
      <c r="F297" s="459">
        <f t="shared" si="21"/>
        <v>95.8333333333333</v>
      </c>
      <c r="G297" s="459"/>
      <c r="I297" s="437"/>
      <c r="J297" s="432">
        <v>15</v>
      </c>
      <c r="K297" s="431"/>
      <c r="M297" s="462"/>
    </row>
    <row r="298" s="431" customFormat="1" ht="19.5" customHeight="1" spans="1:13">
      <c r="A298" s="448">
        <v>211</v>
      </c>
      <c r="B298" s="449" t="s">
        <v>420</v>
      </c>
      <c r="C298" s="450">
        <v>87</v>
      </c>
      <c r="D298" s="454">
        <v>311</v>
      </c>
      <c r="E298" s="450">
        <v>311</v>
      </c>
      <c r="F298" s="452">
        <f t="shared" si="21"/>
        <v>100</v>
      </c>
      <c r="G298" s="452">
        <f>(E298/I298-1)*100</f>
        <v>-91.4980863860033</v>
      </c>
      <c r="I298" s="461">
        <v>3658</v>
      </c>
      <c r="K298" s="432"/>
      <c r="L298" s="432"/>
      <c r="M298" s="438"/>
    </row>
    <row r="299" s="431" customFormat="1" ht="19.5" customHeight="1" spans="1:13">
      <c r="A299" s="448">
        <v>21101</v>
      </c>
      <c r="B299" s="449" t="s">
        <v>421</v>
      </c>
      <c r="C299" s="453" t="s">
        <v>154</v>
      </c>
      <c r="D299" s="454">
        <v>148</v>
      </c>
      <c r="E299" s="450">
        <v>148</v>
      </c>
      <c r="F299" s="452">
        <f t="shared" si="21"/>
        <v>100</v>
      </c>
      <c r="G299" s="452"/>
      <c r="I299" s="461"/>
      <c r="L299" s="432"/>
      <c r="M299" s="462"/>
    </row>
    <row r="300" s="432" customFormat="1" ht="19.5" customHeight="1" spans="1:13">
      <c r="A300" s="455">
        <v>2110101</v>
      </c>
      <c r="B300" s="456" t="s">
        <v>142</v>
      </c>
      <c r="C300" s="460" t="s">
        <v>154</v>
      </c>
      <c r="D300" s="458">
        <v>67</v>
      </c>
      <c r="E300" s="460">
        <v>67</v>
      </c>
      <c r="F300" s="459">
        <f t="shared" si="21"/>
        <v>100</v>
      </c>
      <c r="G300" s="459"/>
      <c r="I300" s="437"/>
      <c r="K300" s="431"/>
      <c r="M300" s="462"/>
    </row>
    <row r="301" s="432" customFormat="1" ht="19.5" customHeight="1" spans="1:13">
      <c r="A301" s="455">
        <v>2110102</v>
      </c>
      <c r="B301" s="456" t="s">
        <v>143</v>
      </c>
      <c r="C301" s="460"/>
      <c r="D301" s="458">
        <v>28</v>
      </c>
      <c r="E301" s="460">
        <v>28</v>
      </c>
      <c r="F301" s="459">
        <f t="shared" si="21"/>
        <v>100</v>
      </c>
      <c r="G301" s="459"/>
      <c r="I301" s="437"/>
      <c r="M301" s="438"/>
    </row>
    <row r="302" s="432" customFormat="1" ht="19.5" customHeight="1" spans="1:13">
      <c r="A302" s="455">
        <v>2110199</v>
      </c>
      <c r="B302" s="456" t="s">
        <v>422</v>
      </c>
      <c r="C302" s="457" t="s">
        <v>154</v>
      </c>
      <c r="D302" s="458">
        <v>53</v>
      </c>
      <c r="E302" s="460">
        <v>53</v>
      </c>
      <c r="F302" s="459">
        <f t="shared" si="21"/>
        <v>100</v>
      </c>
      <c r="G302" s="459"/>
      <c r="I302" s="437"/>
      <c r="M302" s="438"/>
    </row>
    <row r="303" s="431" customFormat="1" ht="19.5" customHeight="1" spans="1:13">
      <c r="A303" s="448">
        <v>21103</v>
      </c>
      <c r="B303" s="449" t="s">
        <v>423</v>
      </c>
      <c r="C303" s="450">
        <v>87</v>
      </c>
      <c r="D303" s="454">
        <v>128</v>
      </c>
      <c r="E303" s="450">
        <v>128</v>
      </c>
      <c r="F303" s="452">
        <f t="shared" si="21"/>
        <v>100</v>
      </c>
      <c r="G303" s="452"/>
      <c r="I303" s="461"/>
      <c r="K303" s="432"/>
      <c r="L303" s="432"/>
      <c r="M303" s="438"/>
    </row>
    <row r="304" s="432" customFormat="1" ht="19.5" customHeight="1" spans="1:13">
      <c r="A304" s="455">
        <v>2110399</v>
      </c>
      <c r="B304" s="456" t="s">
        <v>424</v>
      </c>
      <c r="C304" s="457">
        <v>87</v>
      </c>
      <c r="D304" s="458">
        <v>128</v>
      </c>
      <c r="E304" s="460">
        <v>128</v>
      </c>
      <c r="F304" s="459">
        <f t="shared" si="21"/>
        <v>100</v>
      </c>
      <c r="G304" s="459"/>
      <c r="I304" s="437"/>
      <c r="K304" s="431"/>
      <c r="M304" s="462"/>
    </row>
    <row r="305" s="431" customFormat="1" ht="19.5" customHeight="1" spans="1:13">
      <c r="A305" s="448">
        <v>21104</v>
      </c>
      <c r="B305" s="449" t="s">
        <v>425</v>
      </c>
      <c r="C305" s="450"/>
      <c r="D305" s="454">
        <v>2</v>
      </c>
      <c r="E305" s="450">
        <v>2</v>
      </c>
      <c r="F305" s="452">
        <f t="shared" si="21"/>
        <v>100</v>
      </c>
      <c r="G305" s="452"/>
      <c r="I305" s="461"/>
      <c r="K305" s="432"/>
      <c r="L305" s="432"/>
      <c r="M305" s="438"/>
    </row>
    <row r="306" s="432" customFormat="1" ht="19.5" customHeight="1" spans="1:13">
      <c r="A306" s="455">
        <v>2110402</v>
      </c>
      <c r="B306" s="456" t="s">
        <v>426</v>
      </c>
      <c r="C306" s="460"/>
      <c r="D306" s="458">
        <v>2</v>
      </c>
      <c r="E306" s="460">
        <v>2</v>
      </c>
      <c r="F306" s="459">
        <f t="shared" si="21"/>
        <v>100</v>
      </c>
      <c r="G306" s="459"/>
      <c r="I306" s="437"/>
      <c r="K306" s="431"/>
      <c r="M306" s="462"/>
    </row>
    <row r="307" s="431" customFormat="1" ht="19.5" customHeight="1" spans="1:13">
      <c r="A307" s="448">
        <v>21106</v>
      </c>
      <c r="B307" s="449" t="s">
        <v>427</v>
      </c>
      <c r="C307" s="453"/>
      <c r="D307" s="454">
        <v>21</v>
      </c>
      <c r="E307" s="450">
        <v>21</v>
      </c>
      <c r="F307" s="452">
        <f t="shared" si="21"/>
        <v>100</v>
      </c>
      <c r="G307" s="452"/>
      <c r="I307" s="461"/>
      <c r="K307" s="432"/>
      <c r="L307" s="432"/>
      <c r="M307" s="438"/>
    </row>
    <row r="308" s="432" customFormat="1" ht="19.5" customHeight="1" spans="1:13">
      <c r="A308" s="455">
        <v>2110604</v>
      </c>
      <c r="B308" s="456" t="s">
        <v>428</v>
      </c>
      <c r="C308" s="457"/>
      <c r="D308" s="458">
        <v>4</v>
      </c>
      <c r="E308" s="460">
        <v>4</v>
      </c>
      <c r="F308" s="459">
        <f t="shared" si="21"/>
        <v>100</v>
      </c>
      <c r="G308" s="459"/>
      <c r="I308" s="437"/>
      <c r="K308" s="431"/>
      <c r="M308" s="462"/>
    </row>
    <row r="309" s="432" customFormat="1" ht="19.5" customHeight="1" spans="1:13">
      <c r="A309" s="455">
        <v>2110699</v>
      </c>
      <c r="B309" s="456" t="s">
        <v>429</v>
      </c>
      <c r="C309" s="457"/>
      <c r="D309" s="458">
        <v>17</v>
      </c>
      <c r="E309" s="460">
        <v>17</v>
      </c>
      <c r="F309" s="459">
        <f t="shared" si="21"/>
        <v>100</v>
      </c>
      <c r="G309" s="459"/>
      <c r="I309" s="437"/>
      <c r="M309" s="438"/>
    </row>
    <row r="310" s="431" customFormat="1" ht="19.5" customHeight="1" spans="1:13">
      <c r="A310" s="448">
        <v>21199</v>
      </c>
      <c r="B310" s="449" t="s">
        <v>430</v>
      </c>
      <c r="C310" s="450"/>
      <c r="D310" s="454">
        <v>12</v>
      </c>
      <c r="E310" s="450">
        <v>12</v>
      </c>
      <c r="F310" s="452">
        <f t="shared" si="21"/>
        <v>100</v>
      </c>
      <c r="G310" s="452"/>
      <c r="I310" s="461"/>
      <c r="K310" s="432"/>
      <c r="L310" s="432"/>
      <c r="M310" s="438"/>
    </row>
    <row r="311" s="432" customFormat="1" ht="19.5" customHeight="1" spans="1:13">
      <c r="A311" s="455">
        <v>2119901</v>
      </c>
      <c r="B311" s="456" t="s">
        <v>431</v>
      </c>
      <c r="C311" s="460" t="s">
        <v>154</v>
      </c>
      <c r="D311" s="458">
        <v>12</v>
      </c>
      <c r="E311" s="460">
        <v>12</v>
      </c>
      <c r="F311" s="459">
        <f t="shared" si="21"/>
        <v>100</v>
      </c>
      <c r="G311" s="459"/>
      <c r="I311" s="437"/>
      <c r="K311" s="431"/>
      <c r="M311" s="462"/>
    </row>
    <row r="312" s="431" customFormat="1" ht="19.5" customHeight="1" spans="1:13">
      <c r="A312" s="448">
        <v>212</v>
      </c>
      <c r="B312" s="449" t="s">
        <v>432</v>
      </c>
      <c r="C312" s="453">
        <v>5133</v>
      </c>
      <c r="D312" s="454">
        <v>21606</v>
      </c>
      <c r="E312" s="450">
        <v>21096</v>
      </c>
      <c r="F312" s="452">
        <f t="shared" si="21"/>
        <v>97.6395445709525</v>
      </c>
      <c r="G312" s="452">
        <f>(E312/I312-1)*100</f>
        <v>-45.5151217748392</v>
      </c>
      <c r="I312" s="461">
        <v>38719</v>
      </c>
      <c r="K312" s="432"/>
      <c r="L312" s="432"/>
      <c r="M312" s="438"/>
    </row>
    <row r="313" s="431" customFormat="1" ht="19.5" customHeight="1" spans="1:13">
      <c r="A313" s="448">
        <v>21201</v>
      </c>
      <c r="B313" s="449" t="s">
        <v>433</v>
      </c>
      <c r="C313" s="450">
        <v>1912</v>
      </c>
      <c r="D313" s="454">
        <v>1846</v>
      </c>
      <c r="E313" s="450">
        <v>1846</v>
      </c>
      <c r="F313" s="452">
        <f t="shared" si="21"/>
        <v>100</v>
      </c>
      <c r="G313" s="452"/>
      <c r="I313" s="461"/>
      <c r="L313" s="432"/>
      <c r="M313" s="462"/>
    </row>
    <row r="314" s="432" customFormat="1" ht="19.5" customHeight="1" spans="1:13">
      <c r="A314" s="455">
        <v>2120101</v>
      </c>
      <c r="B314" s="456" t="s">
        <v>142</v>
      </c>
      <c r="C314" s="457">
        <v>1102</v>
      </c>
      <c r="D314" s="458">
        <v>1070</v>
      </c>
      <c r="E314" s="460">
        <v>1070</v>
      </c>
      <c r="F314" s="459">
        <f t="shared" si="21"/>
        <v>100</v>
      </c>
      <c r="G314" s="459"/>
      <c r="I314" s="437"/>
      <c r="K314" s="431" t="s">
        <v>434</v>
      </c>
      <c r="L314" s="432">
        <v>376000</v>
      </c>
      <c r="M314" s="462">
        <f t="shared" ref="M314:M317" si="22">L314/10000</f>
        <v>37.6</v>
      </c>
    </row>
    <row r="315" s="432" customFormat="1" ht="19.5" customHeight="1" spans="1:13">
      <c r="A315" s="455">
        <v>2120102</v>
      </c>
      <c r="B315" s="456" t="s">
        <v>143</v>
      </c>
      <c r="C315" s="460" t="s">
        <v>154</v>
      </c>
      <c r="D315" s="458">
        <v>9</v>
      </c>
      <c r="E315" s="460">
        <v>9</v>
      </c>
      <c r="F315" s="459">
        <f t="shared" si="21"/>
        <v>100</v>
      </c>
      <c r="G315" s="459"/>
      <c r="I315" s="437"/>
      <c r="K315" s="432" t="s">
        <v>435</v>
      </c>
      <c r="L315" s="431">
        <v>918000</v>
      </c>
      <c r="M315" s="438">
        <f t="shared" si="22"/>
        <v>91.8</v>
      </c>
    </row>
    <row r="316" s="432" customFormat="1" ht="19.5" customHeight="1" spans="1:13">
      <c r="A316" s="455">
        <v>2120199</v>
      </c>
      <c r="B316" s="456" t="s">
        <v>436</v>
      </c>
      <c r="C316" s="460">
        <v>810</v>
      </c>
      <c r="D316" s="458">
        <v>767</v>
      </c>
      <c r="E316" s="460">
        <v>767</v>
      </c>
      <c r="F316" s="459">
        <f t="shared" si="21"/>
        <v>100</v>
      </c>
      <c r="G316" s="459"/>
      <c r="I316" s="437"/>
      <c r="K316" s="432" t="s">
        <v>437</v>
      </c>
      <c r="L316" s="432">
        <v>419206.72</v>
      </c>
      <c r="M316" s="438">
        <f t="shared" si="22"/>
        <v>41.920672</v>
      </c>
    </row>
    <row r="317" s="431" customFormat="1" ht="19.5" customHeight="1" spans="1:13">
      <c r="A317" s="448">
        <v>21202</v>
      </c>
      <c r="B317" s="449" t="s">
        <v>438</v>
      </c>
      <c r="C317" s="453"/>
      <c r="D317" s="454">
        <v>38</v>
      </c>
      <c r="E317" s="450">
        <v>0</v>
      </c>
      <c r="F317" s="452">
        <f t="shared" si="21"/>
        <v>0</v>
      </c>
      <c r="G317" s="452"/>
      <c r="I317" s="461"/>
      <c r="K317" s="432" t="s">
        <v>439</v>
      </c>
      <c r="L317" s="431">
        <v>942000</v>
      </c>
      <c r="M317" s="438">
        <f t="shared" si="22"/>
        <v>94.2</v>
      </c>
    </row>
    <row r="318" s="432" customFormat="1" ht="19.5" customHeight="1" spans="1:13">
      <c r="A318" s="455">
        <v>2120201</v>
      </c>
      <c r="B318" s="456" t="s">
        <v>440</v>
      </c>
      <c r="C318" s="460"/>
      <c r="D318" s="458">
        <v>38</v>
      </c>
      <c r="E318" s="460">
        <v>0</v>
      </c>
      <c r="F318" s="459">
        <f t="shared" si="21"/>
        <v>0</v>
      </c>
      <c r="G318" s="459"/>
      <c r="I318" s="437"/>
      <c r="J318" s="432">
        <v>38</v>
      </c>
      <c r="K318" s="431"/>
      <c r="L318" s="431"/>
      <c r="M318" s="462"/>
    </row>
    <row r="319" s="431" customFormat="1" ht="19.5" customHeight="1" spans="1:13">
      <c r="A319" s="448">
        <v>21203</v>
      </c>
      <c r="B319" s="449" t="s">
        <v>441</v>
      </c>
      <c r="C319" s="450" t="s">
        <v>154</v>
      </c>
      <c r="D319" s="454">
        <v>15997</v>
      </c>
      <c r="E319" s="450">
        <v>15905</v>
      </c>
      <c r="F319" s="452">
        <f t="shared" si="21"/>
        <v>99.4248921672814</v>
      </c>
      <c r="G319" s="452"/>
      <c r="I319" s="461"/>
      <c r="K319" s="432"/>
      <c r="M319" s="438"/>
    </row>
    <row r="320" s="432" customFormat="1" ht="19.5" customHeight="1" spans="1:13">
      <c r="A320" s="455">
        <v>2120399</v>
      </c>
      <c r="B320" s="456" t="s">
        <v>442</v>
      </c>
      <c r="C320" s="460" t="s">
        <v>154</v>
      </c>
      <c r="D320" s="458">
        <v>15997</v>
      </c>
      <c r="E320" s="460">
        <v>15905</v>
      </c>
      <c r="F320" s="459">
        <f t="shared" si="21"/>
        <v>99.4248921672814</v>
      </c>
      <c r="G320" s="459"/>
      <c r="I320" s="437"/>
      <c r="J320" s="432">
        <v>92</v>
      </c>
      <c r="K320" s="431"/>
      <c r="L320" s="431"/>
      <c r="M320" s="462"/>
    </row>
    <row r="321" s="431" customFormat="1" ht="19.5" customHeight="1" spans="1:13">
      <c r="A321" s="448">
        <v>21205</v>
      </c>
      <c r="B321" s="449" t="s">
        <v>443</v>
      </c>
      <c r="C321" s="453">
        <v>3211</v>
      </c>
      <c r="D321" s="454">
        <v>3329</v>
      </c>
      <c r="E321" s="450">
        <v>3287</v>
      </c>
      <c r="F321" s="452">
        <f t="shared" si="21"/>
        <v>98.7383598678282</v>
      </c>
      <c r="G321" s="452"/>
      <c r="I321" s="461"/>
      <c r="K321" s="432"/>
      <c r="M321" s="438"/>
    </row>
    <row r="322" s="432" customFormat="1" ht="19.5" customHeight="1" spans="1:13">
      <c r="A322" s="455">
        <v>2120501</v>
      </c>
      <c r="B322" s="456" t="s">
        <v>444</v>
      </c>
      <c r="C322" s="460">
        <v>3211</v>
      </c>
      <c r="D322" s="458">
        <v>3329</v>
      </c>
      <c r="E322" s="460">
        <v>3287</v>
      </c>
      <c r="F322" s="459">
        <f t="shared" si="21"/>
        <v>98.7383598678282</v>
      </c>
      <c r="G322" s="459"/>
      <c r="I322" s="437"/>
      <c r="J322" s="432">
        <v>42</v>
      </c>
      <c r="K322" s="431"/>
      <c r="L322" s="431"/>
      <c r="M322" s="462"/>
    </row>
    <row r="323" s="431" customFormat="1" ht="19.5" customHeight="1" spans="1:13">
      <c r="A323" s="448">
        <v>21206</v>
      </c>
      <c r="B323" s="449" t="s">
        <v>445</v>
      </c>
      <c r="C323" s="453">
        <v>10</v>
      </c>
      <c r="D323" s="454">
        <v>8</v>
      </c>
      <c r="E323" s="450">
        <v>8</v>
      </c>
      <c r="F323" s="452">
        <f t="shared" si="21"/>
        <v>100</v>
      </c>
      <c r="G323" s="452"/>
      <c r="I323" s="461"/>
      <c r="K323" s="432"/>
      <c r="M323" s="438"/>
    </row>
    <row r="324" s="432" customFormat="1" ht="19.5" customHeight="1" spans="1:13">
      <c r="A324" s="455">
        <v>2120601</v>
      </c>
      <c r="B324" s="456" t="s">
        <v>446</v>
      </c>
      <c r="C324" s="460">
        <v>10</v>
      </c>
      <c r="D324" s="458">
        <v>8</v>
      </c>
      <c r="E324" s="460">
        <v>8</v>
      </c>
      <c r="F324" s="459">
        <f t="shared" si="21"/>
        <v>100</v>
      </c>
      <c r="G324" s="459"/>
      <c r="I324" s="437"/>
      <c r="K324" s="431"/>
      <c r="L324" s="431"/>
      <c r="M324" s="462"/>
    </row>
    <row r="325" s="431" customFormat="1" ht="19.5" customHeight="1" spans="1:13">
      <c r="A325" s="448">
        <v>21299</v>
      </c>
      <c r="B325" s="449" t="s">
        <v>447</v>
      </c>
      <c r="C325" s="453" t="s">
        <v>154</v>
      </c>
      <c r="D325" s="454">
        <v>388</v>
      </c>
      <c r="E325" s="450">
        <v>50</v>
      </c>
      <c r="F325" s="452">
        <f t="shared" si="21"/>
        <v>12.8865979381443</v>
      </c>
      <c r="G325" s="452"/>
      <c r="I325" s="461"/>
      <c r="K325" s="432"/>
      <c r="M325" s="438"/>
    </row>
    <row r="326" s="432" customFormat="1" ht="19.5" customHeight="1" spans="1:13">
      <c r="A326" s="455">
        <v>2129901</v>
      </c>
      <c r="B326" s="456" t="s">
        <v>448</v>
      </c>
      <c r="C326" s="460" t="s">
        <v>154</v>
      </c>
      <c r="D326" s="458">
        <v>388</v>
      </c>
      <c r="E326" s="460">
        <v>50</v>
      </c>
      <c r="F326" s="459">
        <f t="shared" si="21"/>
        <v>12.8865979381443</v>
      </c>
      <c r="G326" s="459"/>
      <c r="I326" s="437"/>
      <c r="J326" s="432">
        <v>338</v>
      </c>
      <c r="K326" s="431"/>
      <c r="L326" s="431"/>
      <c r="M326" s="462"/>
    </row>
    <row r="327" s="431" customFormat="1" ht="19.5" customHeight="1" spans="1:13">
      <c r="A327" s="448">
        <v>213</v>
      </c>
      <c r="B327" s="449" t="s">
        <v>449</v>
      </c>
      <c r="C327" s="453">
        <v>10095</v>
      </c>
      <c r="D327" s="454">
        <v>37805</v>
      </c>
      <c r="E327" s="450">
        <v>32648</v>
      </c>
      <c r="F327" s="452">
        <f t="shared" si="21"/>
        <v>86.3589472292025</v>
      </c>
      <c r="G327" s="452">
        <f>(E327/I327-1)*100</f>
        <v>2.12073819205505</v>
      </c>
      <c r="I327" s="461">
        <v>31970</v>
      </c>
      <c r="K327" s="432"/>
      <c r="M327" s="438"/>
    </row>
    <row r="328" s="431" customFormat="1" ht="19.5" customHeight="1" spans="1:13">
      <c r="A328" s="448">
        <v>21301</v>
      </c>
      <c r="B328" s="449" t="s">
        <v>450</v>
      </c>
      <c r="C328" s="450">
        <v>4787</v>
      </c>
      <c r="D328" s="454">
        <v>18613</v>
      </c>
      <c r="E328" s="450">
        <v>15239</v>
      </c>
      <c r="F328" s="452">
        <f t="shared" si="21"/>
        <v>81.8728845430613</v>
      </c>
      <c r="G328" s="452"/>
      <c r="I328" s="461"/>
      <c r="M328" s="462"/>
    </row>
    <row r="329" s="432" customFormat="1" ht="19.5" customHeight="1" spans="1:13">
      <c r="A329" s="455">
        <v>2130101</v>
      </c>
      <c r="B329" s="456" t="s">
        <v>142</v>
      </c>
      <c r="C329" s="457">
        <v>579</v>
      </c>
      <c r="D329" s="458">
        <v>593</v>
      </c>
      <c r="E329" s="460">
        <v>593</v>
      </c>
      <c r="F329" s="459">
        <f t="shared" si="21"/>
        <v>100</v>
      </c>
      <c r="G329" s="459"/>
      <c r="I329" s="437"/>
      <c r="K329" s="431"/>
      <c r="L329" s="431"/>
      <c r="M329" s="462"/>
    </row>
    <row r="330" s="432" customFormat="1" ht="19.5" customHeight="1" spans="1:13">
      <c r="A330" s="455">
        <v>2130102</v>
      </c>
      <c r="B330" s="456" t="s">
        <v>143</v>
      </c>
      <c r="C330" s="460"/>
      <c r="D330" s="458">
        <v>1</v>
      </c>
      <c r="E330" s="460">
        <v>1</v>
      </c>
      <c r="F330" s="459">
        <f t="shared" si="21"/>
        <v>100</v>
      </c>
      <c r="G330" s="459"/>
      <c r="I330" s="437"/>
      <c r="K330" s="432" t="s">
        <v>451</v>
      </c>
      <c r="L330" s="432">
        <v>386375</v>
      </c>
      <c r="M330" s="438">
        <f t="shared" ref="M330:M338" si="23">L330/10000</f>
        <v>38.6375</v>
      </c>
    </row>
    <row r="331" s="432" customFormat="1" ht="19.5" customHeight="1" spans="1:13">
      <c r="A331" s="455">
        <v>2130104</v>
      </c>
      <c r="B331" s="456" t="s">
        <v>148</v>
      </c>
      <c r="C331" s="457">
        <v>2122</v>
      </c>
      <c r="D331" s="458">
        <v>2121</v>
      </c>
      <c r="E331" s="457">
        <v>2082</v>
      </c>
      <c r="F331" s="459">
        <f t="shared" si="21"/>
        <v>98.1612446958982</v>
      </c>
      <c r="G331" s="459"/>
      <c r="I331" s="437"/>
      <c r="J331" s="432">
        <v>39</v>
      </c>
      <c r="K331" s="432" t="s">
        <v>452</v>
      </c>
      <c r="L331" s="432">
        <v>940838.16</v>
      </c>
      <c r="M331" s="438">
        <f t="shared" si="23"/>
        <v>94.083816</v>
      </c>
    </row>
    <row r="332" s="432" customFormat="1" ht="19.5" customHeight="1" spans="1:13">
      <c r="A332" s="455">
        <v>2130106</v>
      </c>
      <c r="B332" s="456" t="s">
        <v>453</v>
      </c>
      <c r="C332" s="457">
        <v>18</v>
      </c>
      <c r="D332" s="458">
        <v>32</v>
      </c>
      <c r="E332" s="457">
        <v>32</v>
      </c>
      <c r="F332" s="459">
        <f t="shared" si="21"/>
        <v>100</v>
      </c>
      <c r="G332" s="459"/>
      <c r="I332" s="437"/>
      <c r="K332" s="432" t="s">
        <v>454</v>
      </c>
      <c r="L332" s="432">
        <v>327992</v>
      </c>
      <c r="M332" s="438">
        <f t="shared" si="23"/>
        <v>32.7992</v>
      </c>
    </row>
    <row r="333" s="432" customFormat="1" ht="19.5" customHeight="1" spans="1:13">
      <c r="A333" s="455">
        <v>2130108</v>
      </c>
      <c r="B333" s="456" t="s">
        <v>455</v>
      </c>
      <c r="C333" s="457">
        <v>64</v>
      </c>
      <c r="D333" s="458">
        <v>411</v>
      </c>
      <c r="E333" s="457">
        <v>317</v>
      </c>
      <c r="F333" s="459">
        <f t="shared" si="21"/>
        <v>77.1289537712895</v>
      </c>
      <c r="G333" s="459"/>
      <c r="I333" s="437"/>
      <c r="J333" s="432">
        <v>94</v>
      </c>
      <c r="K333" s="432" t="s">
        <v>456</v>
      </c>
      <c r="L333" s="432">
        <v>300000</v>
      </c>
      <c r="M333" s="438">
        <f t="shared" si="23"/>
        <v>30</v>
      </c>
    </row>
    <row r="334" s="432" customFormat="1" ht="19.5" customHeight="1" spans="1:13">
      <c r="A334" s="455">
        <v>2130109</v>
      </c>
      <c r="B334" s="456" t="s">
        <v>457</v>
      </c>
      <c r="C334" s="457">
        <v>19</v>
      </c>
      <c r="D334" s="458">
        <v>36</v>
      </c>
      <c r="E334" s="457">
        <v>3</v>
      </c>
      <c r="F334" s="459">
        <f t="shared" si="21"/>
        <v>8.33333333333333</v>
      </c>
      <c r="G334" s="459"/>
      <c r="I334" s="437"/>
      <c r="J334" s="432">
        <v>33</v>
      </c>
      <c r="K334" s="432" t="s">
        <v>458</v>
      </c>
      <c r="L334" s="432">
        <v>79370</v>
      </c>
      <c r="M334" s="438">
        <f t="shared" si="23"/>
        <v>7.937</v>
      </c>
    </row>
    <row r="335" s="432" customFormat="1" ht="19.5" customHeight="1" spans="1:13">
      <c r="A335" s="455">
        <v>2130110</v>
      </c>
      <c r="B335" s="456" t="s">
        <v>459</v>
      </c>
      <c r="C335" s="457">
        <v>1</v>
      </c>
      <c r="D335" s="458">
        <v>3</v>
      </c>
      <c r="E335" s="457">
        <v>3</v>
      </c>
      <c r="F335" s="459">
        <f t="shared" si="21"/>
        <v>100</v>
      </c>
      <c r="G335" s="459"/>
      <c r="I335" s="437"/>
      <c r="K335" s="432" t="s">
        <v>460</v>
      </c>
      <c r="L335" s="431">
        <v>380980</v>
      </c>
      <c r="M335" s="438">
        <f t="shared" si="23"/>
        <v>38.098</v>
      </c>
    </row>
    <row r="336" s="432" customFormat="1" ht="19.5" customHeight="1" spans="1:13">
      <c r="A336" s="455">
        <v>2130120</v>
      </c>
      <c r="B336" s="456" t="s">
        <v>461</v>
      </c>
      <c r="C336" s="460">
        <v>200</v>
      </c>
      <c r="D336" s="458">
        <v>44</v>
      </c>
      <c r="E336" s="460">
        <v>14</v>
      </c>
      <c r="F336" s="459">
        <f t="shared" si="21"/>
        <v>31.8181818181818</v>
      </c>
      <c r="G336" s="459"/>
      <c r="I336" s="437"/>
      <c r="J336" s="432">
        <v>30</v>
      </c>
      <c r="K336" s="432" t="s">
        <v>462</v>
      </c>
      <c r="L336" s="432">
        <v>25632400</v>
      </c>
      <c r="M336" s="438">
        <f t="shared" si="23"/>
        <v>2563.24</v>
      </c>
    </row>
    <row r="337" s="432" customFormat="1" ht="19.5" customHeight="1" spans="1:13">
      <c r="A337" s="455">
        <v>2130122</v>
      </c>
      <c r="B337" s="456" t="s">
        <v>463</v>
      </c>
      <c r="C337" s="460">
        <v>50</v>
      </c>
      <c r="D337" s="458">
        <v>1272</v>
      </c>
      <c r="E337" s="460">
        <v>1264</v>
      </c>
      <c r="F337" s="459">
        <f t="shared" si="21"/>
        <v>99.3710691823899</v>
      </c>
      <c r="G337" s="459"/>
      <c r="I337" s="437"/>
      <c r="J337" s="432">
        <v>8</v>
      </c>
      <c r="K337" s="432" t="s">
        <v>464</v>
      </c>
      <c r="L337" s="431">
        <v>349544</v>
      </c>
      <c r="M337" s="438">
        <f t="shared" si="23"/>
        <v>34.9544</v>
      </c>
    </row>
    <row r="338" s="432" customFormat="1" ht="19.5" customHeight="1" spans="1:13">
      <c r="A338" s="455">
        <v>2130124</v>
      </c>
      <c r="B338" s="456" t="s">
        <v>465</v>
      </c>
      <c r="C338" s="460"/>
      <c r="D338" s="458">
        <v>174</v>
      </c>
      <c r="E338" s="460">
        <v>174</v>
      </c>
      <c r="F338" s="459">
        <f t="shared" si="21"/>
        <v>100</v>
      </c>
      <c r="G338" s="459"/>
      <c r="I338" s="437"/>
      <c r="K338" s="432" t="s">
        <v>466</v>
      </c>
      <c r="L338" s="432">
        <v>40089.36</v>
      </c>
      <c r="M338" s="438">
        <f t="shared" si="23"/>
        <v>4.008936</v>
      </c>
    </row>
    <row r="339" s="432" customFormat="1" ht="19.5" customHeight="1" spans="1:13">
      <c r="A339" s="455">
        <v>2130125</v>
      </c>
      <c r="B339" s="456" t="s">
        <v>467</v>
      </c>
      <c r="C339" s="460"/>
      <c r="D339" s="458">
        <v>24</v>
      </c>
      <c r="E339" s="460">
        <v>24</v>
      </c>
      <c r="F339" s="459">
        <f t="shared" si="21"/>
        <v>100</v>
      </c>
      <c r="G339" s="459"/>
      <c r="I339" s="437"/>
      <c r="M339" s="438"/>
    </row>
    <row r="340" s="432" customFormat="1" ht="19.5" customHeight="1" spans="1:13">
      <c r="A340" s="455">
        <v>2130135</v>
      </c>
      <c r="B340" s="456" t="s">
        <v>468</v>
      </c>
      <c r="C340" s="460">
        <v>4</v>
      </c>
      <c r="D340" s="458">
        <v>167</v>
      </c>
      <c r="E340" s="460">
        <v>129</v>
      </c>
      <c r="F340" s="459">
        <f t="shared" si="21"/>
        <v>77.2455089820359</v>
      </c>
      <c r="G340" s="459"/>
      <c r="I340" s="437"/>
      <c r="J340" s="432">
        <v>38</v>
      </c>
      <c r="M340" s="438"/>
    </row>
    <row r="341" s="432" customFormat="1" ht="19.5" customHeight="1" spans="1:13">
      <c r="A341" s="455">
        <v>2130152</v>
      </c>
      <c r="B341" s="456" t="s">
        <v>469</v>
      </c>
      <c r="C341" s="460" t="s">
        <v>154</v>
      </c>
      <c r="D341" s="458">
        <v>63</v>
      </c>
      <c r="E341" s="460">
        <v>20</v>
      </c>
      <c r="F341" s="459">
        <f t="shared" si="21"/>
        <v>31.7460317460317</v>
      </c>
      <c r="G341" s="459"/>
      <c r="I341" s="437"/>
      <c r="J341" s="432">
        <v>43</v>
      </c>
      <c r="M341" s="438"/>
    </row>
    <row r="342" s="432" customFormat="1" ht="19.5" customHeight="1" spans="1:13">
      <c r="A342" s="455">
        <v>2130153</v>
      </c>
      <c r="B342" s="456" t="s">
        <v>470</v>
      </c>
      <c r="C342" s="460"/>
      <c r="D342" s="458">
        <v>2885</v>
      </c>
      <c r="E342" s="460">
        <v>2371</v>
      </c>
      <c r="F342" s="459">
        <f t="shared" si="21"/>
        <v>82.1837088388215</v>
      </c>
      <c r="G342" s="459"/>
      <c r="I342" s="437"/>
      <c r="J342" s="432">
        <v>514</v>
      </c>
      <c r="M342" s="438"/>
    </row>
    <row r="343" s="432" customFormat="1" ht="19.5" customHeight="1" spans="1:13">
      <c r="A343" s="455">
        <v>2130199</v>
      </c>
      <c r="B343" s="456" t="s">
        <v>471</v>
      </c>
      <c r="C343" s="460">
        <v>1730</v>
      </c>
      <c r="D343" s="458">
        <v>10787</v>
      </c>
      <c r="E343" s="460">
        <v>8212</v>
      </c>
      <c r="F343" s="459">
        <f t="shared" si="21"/>
        <v>76.1286734031705</v>
      </c>
      <c r="G343" s="459"/>
      <c r="I343" s="437"/>
      <c r="J343" s="432">
        <v>2575</v>
      </c>
      <c r="M343" s="438"/>
    </row>
    <row r="344" s="431" customFormat="1" ht="19.5" customHeight="1" spans="1:13">
      <c r="A344" s="448">
        <v>21302</v>
      </c>
      <c r="B344" s="449" t="s">
        <v>472</v>
      </c>
      <c r="C344" s="450">
        <v>1256</v>
      </c>
      <c r="D344" s="454">
        <v>3725</v>
      </c>
      <c r="E344" s="450">
        <v>3686</v>
      </c>
      <c r="F344" s="452">
        <f t="shared" si="21"/>
        <v>98.9530201342282</v>
      </c>
      <c r="G344" s="452"/>
      <c r="I344" s="461"/>
      <c r="K344" s="432"/>
      <c r="L344" s="432"/>
      <c r="M344" s="438"/>
    </row>
    <row r="345" s="432" customFormat="1" ht="19.5" customHeight="1" spans="1:13">
      <c r="A345" s="455">
        <v>2130201</v>
      </c>
      <c r="B345" s="456" t="s">
        <v>142</v>
      </c>
      <c r="C345" s="460">
        <v>211</v>
      </c>
      <c r="D345" s="458">
        <v>223</v>
      </c>
      <c r="E345" s="460">
        <v>223</v>
      </c>
      <c r="F345" s="459">
        <f t="shared" si="21"/>
        <v>100</v>
      </c>
      <c r="G345" s="459"/>
      <c r="I345" s="437"/>
      <c r="K345" s="431"/>
      <c r="M345" s="462"/>
    </row>
    <row r="346" s="432" customFormat="1" ht="19.5" customHeight="1" spans="1:13">
      <c r="A346" s="455">
        <v>2130202</v>
      </c>
      <c r="B346" s="456" t="s">
        <v>143</v>
      </c>
      <c r="C346" s="460">
        <v>7</v>
      </c>
      <c r="D346" s="458">
        <v>4</v>
      </c>
      <c r="E346" s="460">
        <v>4</v>
      </c>
      <c r="F346" s="459">
        <f t="shared" si="21"/>
        <v>100</v>
      </c>
      <c r="G346" s="459"/>
      <c r="I346" s="437"/>
      <c r="M346" s="438"/>
    </row>
    <row r="347" s="432" customFormat="1" ht="19.5" customHeight="1" spans="1:13">
      <c r="A347" s="455">
        <v>2130204</v>
      </c>
      <c r="B347" s="456" t="s">
        <v>473</v>
      </c>
      <c r="C347" s="460">
        <v>413</v>
      </c>
      <c r="D347" s="458">
        <v>423</v>
      </c>
      <c r="E347" s="460">
        <v>423</v>
      </c>
      <c r="F347" s="459">
        <f t="shared" si="21"/>
        <v>100</v>
      </c>
      <c r="G347" s="459"/>
      <c r="I347" s="437"/>
      <c r="M347" s="438"/>
    </row>
    <row r="348" s="432" customFormat="1" ht="19.5" customHeight="1" spans="1:13">
      <c r="A348" s="455">
        <v>2130205</v>
      </c>
      <c r="B348" s="456" t="s">
        <v>474</v>
      </c>
      <c r="C348" s="457"/>
      <c r="D348" s="458">
        <v>578</v>
      </c>
      <c r="E348" s="460">
        <v>578</v>
      </c>
      <c r="F348" s="459">
        <f t="shared" si="21"/>
        <v>100</v>
      </c>
      <c r="G348" s="459"/>
      <c r="I348" s="437"/>
      <c r="M348" s="438"/>
    </row>
    <row r="349" s="432" customFormat="1" ht="19.5" customHeight="1" spans="1:13">
      <c r="A349" s="455">
        <v>2130206</v>
      </c>
      <c r="B349" s="456" t="s">
        <v>475</v>
      </c>
      <c r="C349" s="460"/>
      <c r="D349" s="458">
        <v>17</v>
      </c>
      <c r="E349" s="460">
        <v>17</v>
      </c>
      <c r="F349" s="459">
        <f t="shared" si="21"/>
        <v>100</v>
      </c>
      <c r="G349" s="459"/>
      <c r="I349" s="437"/>
      <c r="M349" s="438"/>
    </row>
    <row r="350" s="432" customFormat="1" ht="19.5" customHeight="1" spans="1:13">
      <c r="A350" s="455">
        <v>2130207</v>
      </c>
      <c r="B350" s="456" t="s">
        <v>476</v>
      </c>
      <c r="C350" s="460"/>
      <c r="D350" s="458">
        <v>1074</v>
      </c>
      <c r="E350" s="460">
        <v>1039</v>
      </c>
      <c r="F350" s="459">
        <f t="shared" si="21"/>
        <v>96.7411545623836</v>
      </c>
      <c r="G350" s="459"/>
      <c r="I350" s="437"/>
      <c r="J350" s="432">
        <v>35</v>
      </c>
      <c r="M350" s="438"/>
    </row>
    <row r="351" s="432" customFormat="1" ht="19.5" customHeight="1" spans="1:13">
      <c r="A351" s="455">
        <v>2130210</v>
      </c>
      <c r="B351" s="456" t="s">
        <v>477</v>
      </c>
      <c r="C351" s="460"/>
      <c r="D351" s="458">
        <v>267</v>
      </c>
      <c r="E351" s="460">
        <v>267</v>
      </c>
      <c r="F351" s="459">
        <f t="shared" si="21"/>
        <v>100</v>
      </c>
      <c r="G351" s="459"/>
      <c r="I351" s="437"/>
      <c r="M351" s="438"/>
    </row>
    <row r="352" s="432" customFormat="1" ht="19.5" customHeight="1" spans="1:13">
      <c r="A352" s="455">
        <v>2130234</v>
      </c>
      <c r="B352" s="456" t="s">
        <v>478</v>
      </c>
      <c r="C352" s="460">
        <v>625</v>
      </c>
      <c r="D352" s="458">
        <v>782</v>
      </c>
      <c r="E352" s="460">
        <v>778</v>
      </c>
      <c r="F352" s="459">
        <f t="shared" si="21"/>
        <v>99.4884910485933</v>
      </c>
      <c r="G352" s="459"/>
      <c r="I352" s="437"/>
      <c r="J352" s="432">
        <v>4</v>
      </c>
      <c r="M352" s="438"/>
    </row>
    <row r="353" s="432" customFormat="1" ht="19.5" customHeight="1" spans="1:13">
      <c r="A353" s="455">
        <v>2130299</v>
      </c>
      <c r="B353" s="456" t="s">
        <v>479</v>
      </c>
      <c r="C353" s="460" t="s">
        <v>154</v>
      </c>
      <c r="D353" s="458">
        <v>357</v>
      </c>
      <c r="E353" s="460">
        <v>357</v>
      </c>
      <c r="F353" s="459">
        <f t="shared" si="21"/>
        <v>100</v>
      </c>
      <c r="G353" s="459"/>
      <c r="I353" s="437"/>
      <c r="M353" s="438"/>
    </row>
    <row r="354" s="431" customFormat="1" ht="19.5" customHeight="1" spans="1:13">
      <c r="A354" s="448">
        <v>21303</v>
      </c>
      <c r="B354" s="449" t="s">
        <v>480</v>
      </c>
      <c r="C354" s="453">
        <v>870</v>
      </c>
      <c r="D354" s="454">
        <v>6475</v>
      </c>
      <c r="E354" s="450">
        <v>5740</v>
      </c>
      <c r="F354" s="452">
        <f t="shared" si="21"/>
        <v>88.6486486486487</v>
      </c>
      <c r="G354" s="452"/>
      <c r="I354" s="461"/>
      <c r="K354" s="432"/>
      <c r="L354" s="432"/>
      <c r="M354" s="438"/>
    </row>
    <row r="355" s="432" customFormat="1" ht="19.5" customHeight="1" spans="1:13">
      <c r="A355" s="455">
        <v>2130301</v>
      </c>
      <c r="B355" s="456" t="s">
        <v>142</v>
      </c>
      <c r="C355" s="460">
        <v>160</v>
      </c>
      <c r="D355" s="458">
        <v>167</v>
      </c>
      <c r="E355" s="460">
        <v>167</v>
      </c>
      <c r="F355" s="459">
        <f t="shared" ref="F355:F418" si="24">E355/D355*100</f>
        <v>100</v>
      </c>
      <c r="G355" s="459"/>
      <c r="I355" s="437"/>
      <c r="K355" s="431"/>
      <c r="M355" s="462"/>
    </row>
    <row r="356" s="432" customFormat="1" ht="19.5" customHeight="1" spans="1:13">
      <c r="A356" s="455">
        <v>2130302</v>
      </c>
      <c r="B356" s="456" t="s">
        <v>143</v>
      </c>
      <c r="C356" s="460"/>
      <c r="D356" s="458">
        <v>1</v>
      </c>
      <c r="E356" s="460">
        <v>1</v>
      </c>
      <c r="F356" s="459">
        <f t="shared" si="24"/>
        <v>100</v>
      </c>
      <c r="G356" s="459"/>
      <c r="I356" s="437"/>
      <c r="K356" s="432" t="s">
        <v>481</v>
      </c>
      <c r="L356" s="432">
        <v>12560</v>
      </c>
      <c r="M356" s="438">
        <f>L356/10000</f>
        <v>1.256</v>
      </c>
    </row>
    <row r="357" s="432" customFormat="1" ht="19.5" customHeight="1" spans="1:13">
      <c r="A357" s="455">
        <v>2130303</v>
      </c>
      <c r="B357" s="456" t="s">
        <v>482</v>
      </c>
      <c r="C357" s="460"/>
      <c r="D357" s="458">
        <v>41</v>
      </c>
      <c r="E357" s="460">
        <v>41</v>
      </c>
      <c r="F357" s="459">
        <f t="shared" si="24"/>
        <v>100</v>
      </c>
      <c r="G357" s="459"/>
      <c r="I357" s="437"/>
      <c r="K357" s="432" t="s">
        <v>483</v>
      </c>
      <c r="L357" s="431">
        <v>5964359</v>
      </c>
      <c r="M357" s="438">
        <f>L357/10000</f>
        <v>596.4359</v>
      </c>
    </row>
    <row r="358" s="432" customFormat="1" ht="19.5" customHeight="1" spans="1:13">
      <c r="A358" s="455">
        <v>2130306</v>
      </c>
      <c r="B358" s="456" t="s">
        <v>484</v>
      </c>
      <c r="C358" s="460">
        <v>231</v>
      </c>
      <c r="D358" s="458">
        <v>243</v>
      </c>
      <c r="E358" s="460">
        <v>243</v>
      </c>
      <c r="F358" s="459">
        <f t="shared" si="24"/>
        <v>100</v>
      </c>
      <c r="G358" s="459"/>
      <c r="I358" s="437"/>
      <c r="L358" s="431"/>
      <c r="M358" s="438"/>
    </row>
    <row r="359" s="432" customFormat="1" ht="19.5" customHeight="1" spans="1:13">
      <c r="A359" s="455">
        <v>2130314</v>
      </c>
      <c r="B359" s="456" t="s">
        <v>485</v>
      </c>
      <c r="C359" s="460">
        <v>10</v>
      </c>
      <c r="D359" s="458">
        <v>50</v>
      </c>
      <c r="E359" s="460">
        <v>49</v>
      </c>
      <c r="F359" s="459">
        <f t="shared" si="24"/>
        <v>98</v>
      </c>
      <c r="G359" s="459"/>
      <c r="I359" s="437"/>
      <c r="J359" s="432">
        <v>1</v>
      </c>
      <c r="L359" s="431"/>
      <c r="M359" s="438"/>
    </row>
    <row r="360" s="432" customFormat="1" ht="19.5" customHeight="1" spans="1:13">
      <c r="A360" s="455">
        <v>2130315</v>
      </c>
      <c r="B360" s="456" t="s">
        <v>486</v>
      </c>
      <c r="C360" s="460">
        <v>10</v>
      </c>
      <c r="D360" s="458">
        <v>224</v>
      </c>
      <c r="E360" s="460">
        <v>224</v>
      </c>
      <c r="F360" s="459">
        <f t="shared" si="24"/>
        <v>100</v>
      </c>
      <c r="G360" s="459"/>
      <c r="I360" s="437"/>
      <c r="L360" s="431"/>
      <c r="M360" s="438"/>
    </row>
    <row r="361" s="432" customFormat="1" ht="19.5" customHeight="1" spans="1:13">
      <c r="A361" s="455">
        <v>2130316</v>
      </c>
      <c r="B361" s="456" t="s">
        <v>487</v>
      </c>
      <c r="C361" s="460"/>
      <c r="D361" s="458">
        <v>83</v>
      </c>
      <c r="E361" s="460">
        <v>83</v>
      </c>
      <c r="F361" s="459">
        <f t="shared" si="24"/>
        <v>100</v>
      </c>
      <c r="G361" s="459"/>
      <c r="I361" s="437"/>
      <c r="L361" s="431"/>
      <c r="M361" s="438"/>
    </row>
    <row r="362" s="432" customFormat="1" ht="19.5" customHeight="1" spans="1:13">
      <c r="A362" s="455">
        <v>2130399</v>
      </c>
      <c r="B362" s="456" t="s">
        <v>488</v>
      </c>
      <c r="C362" s="460">
        <v>459</v>
      </c>
      <c r="D362" s="458">
        <v>5666</v>
      </c>
      <c r="E362" s="460">
        <v>4932</v>
      </c>
      <c r="F362" s="459">
        <f t="shared" si="24"/>
        <v>87.0455347687963</v>
      </c>
      <c r="G362" s="459"/>
      <c r="I362" s="437"/>
      <c r="J362" s="432">
        <v>734</v>
      </c>
      <c r="L362" s="431"/>
      <c r="M362" s="438"/>
    </row>
    <row r="363" s="431" customFormat="1" ht="19.5" customHeight="1" spans="1:13">
      <c r="A363" s="448">
        <v>21305</v>
      </c>
      <c r="B363" s="449" t="s">
        <v>489</v>
      </c>
      <c r="C363" s="450">
        <v>1882</v>
      </c>
      <c r="D363" s="454">
        <v>5555</v>
      </c>
      <c r="E363" s="450">
        <v>4961</v>
      </c>
      <c r="F363" s="452">
        <f t="shared" si="24"/>
        <v>89.3069306930693</v>
      </c>
      <c r="G363" s="452"/>
      <c r="I363" s="461"/>
      <c r="K363" s="432"/>
      <c r="M363" s="438"/>
    </row>
    <row r="364" s="432" customFormat="1" ht="19.5" customHeight="1" spans="1:13">
      <c r="A364" s="455">
        <v>2130502</v>
      </c>
      <c r="B364" s="456" t="s">
        <v>143</v>
      </c>
      <c r="C364" s="460" t="s">
        <v>154</v>
      </c>
      <c r="D364" s="458">
        <v>33</v>
      </c>
      <c r="E364" s="460">
        <v>33</v>
      </c>
      <c r="F364" s="459">
        <f t="shared" si="24"/>
        <v>100</v>
      </c>
      <c r="G364" s="459"/>
      <c r="I364" s="437"/>
      <c r="K364" s="431"/>
      <c r="L364" s="431"/>
      <c r="M364" s="462"/>
    </row>
    <row r="365" s="432" customFormat="1" ht="19.5" customHeight="1" spans="1:13">
      <c r="A365" s="455">
        <v>2130504</v>
      </c>
      <c r="B365" s="456" t="s">
        <v>490</v>
      </c>
      <c r="C365" s="460"/>
      <c r="D365" s="458">
        <v>60</v>
      </c>
      <c r="E365" s="460">
        <v>60</v>
      </c>
      <c r="F365" s="459">
        <f t="shared" si="24"/>
        <v>100</v>
      </c>
      <c r="G365" s="459"/>
      <c r="I365" s="437"/>
      <c r="K365" s="432" t="s">
        <v>491</v>
      </c>
      <c r="L365" s="432">
        <v>53335.83</v>
      </c>
      <c r="M365" s="438">
        <f t="shared" ref="M365:M368" si="25">L365/10000</f>
        <v>5.333583</v>
      </c>
    </row>
    <row r="366" s="432" customFormat="1" ht="19.5" customHeight="1" spans="1:13">
      <c r="A366" s="455">
        <v>2130506</v>
      </c>
      <c r="B366" s="456" t="s">
        <v>492</v>
      </c>
      <c r="C366" s="457">
        <v>182</v>
      </c>
      <c r="D366" s="458">
        <v>182</v>
      </c>
      <c r="E366" s="460">
        <v>182</v>
      </c>
      <c r="F366" s="459">
        <f t="shared" si="24"/>
        <v>100</v>
      </c>
      <c r="G366" s="459"/>
      <c r="I366" s="437"/>
      <c r="K366" s="432" t="s">
        <v>493</v>
      </c>
      <c r="L366" s="432">
        <v>5933501.55</v>
      </c>
      <c r="M366" s="438">
        <f t="shared" si="25"/>
        <v>593.350155</v>
      </c>
    </row>
    <row r="367" s="432" customFormat="1" ht="19.5" customHeight="1" spans="1:13">
      <c r="A367" s="455">
        <v>2130599</v>
      </c>
      <c r="B367" s="456" t="s">
        <v>494</v>
      </c>
      <c r="C367" s="460">
        <v>1700</v>
      </c>
      <c r="D367" s="458">
        <v>5280</v>
      </c>
      <c r="E367" s="460">
        <v>4686</v>
      </c>
      <c r="F367" s="459">
        <f t="shared" si="24"/>
        <v>88.75</v>
      </c>
      <c r="G367" s="459"/>
      <c r="I367" s="437"/>
      <c r="J367" s="432">
        <v>594</v>
      </c>
      <c r="K367" s="432" t="s">
        <v>495</v>
      </c>
      <c r="L367" s="432">
        <v>750000</v>
      </c>
      <c r="M367" s="438">
        <f t="shared" si="25"/>
        <v>75</v>
      </c>
    </row>
    <row r="368" s="431" customFormat="1" ht="19.5" customHeight="1" spans="1:13">
      <c r="A368" s="448">
        <v>21307</v>
      </c>
      <c r="B368" s="449" t="s">
        <v>496</v>
      </c>
      <c r="C368" s="450" t="s">
        <v>154</v>
      </c>
      <c r="D368" s="454">
        <v>1918</v>
      </c>
      <c r="E368" s="450">
        <v>1843</v>
      </c>
      <c r="F368" s="452">
        <f t="shared" si="24"/>
        <v>96.089676746611</v>
      </c>
      <c r="G368" s="452"/>
      <c r="I368" s="461"/>
      <c r="K368" s="432" t="s">
        <v>497</v>
      </c>
      <c r="L368" s="432">
        <v>3402000</v>
      </c>
      <c r="M368" s="438">
        <f t="shared" si="25"/>
        <v>340.2</v>
      </c>
    </row>
    <row r="369" s="432" customFormat="1" ht="19.5" customHeight="1" spans="1:13">
      <c r="A369" s="455">
        <v>2130701</v>
      </c>
      <c r="B369" s="456" t="s">
        <v>498</v>
      </c>
      <c r="C369" s="460" t="s">
        <v>154</v>
      </c>
      <c r="D369" s="458">
        <v>72</v>
      </c>
      <c r="E369" s="460">
        <v>72</v>
      </c>
      <c r="F369" s="459">
        <f t="shared" si="24"/>
        <v>100</v>
      </c>
      <c r="G369" s="459"/>
      <c r="I369" s="437"/>
      <c r="K369" s="431"/>
      <c r="M369" s="462"/>
    </row>
    <row r="370" s="432" customFormat="1" ht="19.5" customHeight="1" spans="1:13">
      <c r="A370" s="455">
        <v>2130705</v>
      </c>
      <c r="B370" s="456" t="s">
        <v>499</v>
      </c>
      <c r="C370" s="460" t="s">
        <v>154</v>
      </c>
      <c r="D370" s="458">
        <v>10</v>
      </c>
      <c r="E370" s="460">
        <v>10</v>
      </c>
      <c r="F370" s="459">
        <f t="shared" si="24"/>
        <v>100</v>
      </c>
      <c r="G370" s="459"/>
      <c r="I370" s="437"/>
      <c r="M370" s="438"/>
    </row>
    <row r="371" s="432" customFormat="1" ht="19.5" customHeight="1" spans="1:13">
      <c r="A371" s="455">
        <v>2130706</v>
      </c>
      <c r="B371" s="456" t="s">
        <v>500</v>
      </c>
      <c r="C371" s="460"/>
      <c r="D371" s="458">
        <v>410</v>
      </c>
      <c r="E371" s="460">
        <v>335</v>
      </c>
      <c r="F371" s="459">
        <f t="shared" si="24"/>
        <v>81.7073170731707</v>
      </c>
      <c r="G371" s="459"/>
      <c r="I371" s="437"/>
      <c r="J371" s="432">
        <v>75</v>
      </c>
      <c r="M371" s="438"/>
    </row>
    <row r="372" s="432" customFormat="1" ht="19.5" customHeight="1" spans="1:13">
      <c r="A372" s="455">
        <v>2130799</v>
      </c>
      <c r="B372" s="456" t="s">
        <v>501</v>
      </c>
      <c r="C372" s="460"/>
      <c r="D372" s="458">
        <v>1426</v>
      </c>
      <c r="E372" s="460">
        <v>1426</v>
      </c>
      <c r="F372" s="459">
        <f t="shared" si="24"/>
        <v>100</v>
      </c>
      <c r="G372" s="459"/>
      <c r="I372" s="437"/>
      <c r="M372" s="438"/>
    </row>
    <row r="373" s="431" customFormat="1" ht="19.5" customHeight="1" spans="1:13">
      <c r="A373" s="448">
        <v>21308</v>
      </c>
      <c r="B373" s="449" t="s">
        <v>502</v>
      </c>
      <c r="C373" s="453">
        <v>300</v>
      </c>
      <c r="D373" s="454">
        <v>8</v>
      </c>
      <c r="E373" s="450">
        <v>8</v>
      </c>
      <c r="F373" s="452">
        <f t="shared" si="24"/>
        <v>100</v>
      </c>
      <c r="G373" s="452"/>
      <c r="I373" s="461"/>
      <c r="K373" s="432"/>
      <c r="L373" s="432"/>
      <c r="M373" s="438"/>
    </row>
    <row r="374" s="432" customFormat="1" ht="19.5" customHeight="1" spans="1:13">
      <c r="A374" s="455">
        <v>2130803</v>
      </c>
      <c r="B374" s="456" t="s">
        <v>503</v>
      </c>
      <c r="C374" s="460">
        <v>300</v>
      </c>
      <c r="D374" s="458">
        <v>8</v>
      </c>
      <c r="E374" s="460">
        <v>8</v>
      </c>
      <c r="F374" s="459">
        <f t="shared" si="24"/>
        <v>100</v>
      </c>
      <c r="G374" s="459"/>
      <c r="I374" s="437"/>
      <c r="K374" s="431"/>
      <c r="M374" s="462"/>
    </row>
    <row r="375" s="431" customFormat="1" ht="19.5" customHeight="1" spans="1:13">
      <c r="A375" s="448">
        <v>21399</v>
      </c>
      <c r="B375" s="449" t="s">
        <v>504</v>
      </c>
      <c r="C375" s="450">
        <v>1000</v>
      </c>
      <c r="D375" s="454">
        <v>1511</v>
      </c>
      <c r="E375" s="450">
        <v>1171</v>
      </c>
      <c r="F375" s="452">
        <f t="shared" si="24"/>
        <v>77.4983454665784</v>
      </c>
      <c r="G375" s="452"/>
      <c r="I375" s="461"/>
      <c r="K375" s="432"/>
      <c r="L375" s="432"/>
      <c r="M375" s="438"/>
    </row>
    <row r="376" s="432" customFormat="1" ht="19.5" customHeight="1" spans="1:13">
      <c r="A376" s="455">
        <v>2139999</v>
      </c>
      <c r="B376" s="456" t="s">
        <v>505</v>
      </c>
      <c r="C376" s="457">
        <v>1000</v>
      </c>
      <c r="D376" s="458">
        <v>1511</v>
      </c>
      <c r="E376" s="460">
        <v>1171</v>
      </c>
      <c r="F376" s="459">
        <f t="shared" si="24"/>
        <v>77.4983454665784</v>
      </c>
      <c r="G376" s="459"/>
      <c r="I376" s="437"/>
      <c r="J376" s="432">
        <v>340</v>
      </c>
      <c r="K376" s="431"/>
      <c r="M376" s="462"/>
    </row>
    <row r="377" s="431" customFormat="1" ht="19.5" customHeight="1" spans="1:13">
      <c r="A377" s="448">
        <v>214</v>
      </c>
      <c r="B377" s="449" t="s">
        <v>506</v>
      </c>
      <c r="C377" s="450">
        <v>583</v>
      </c>
      <c r="D377" s="454">
        <v>4377</v>
      </c>
      <c r="E377" s="450">
        <v>4250</v>
      </c>
      <c r="F377" s="452">
        <f t="shared" si="24"/>
        <v>97.0984692711903</v>
      </c>
      <c r="G377" s="452">
        <f>(E377/I377-1)*100</f>
        <v>8.41836734693877</v>
      </c>
      <c r="I377" s="461">
        <v>3920</v>
      </c>
      <c r="K377" s="432"/>
      <c r="L377" s="432"/>
      <c r="M377" s="438"/>
    </row>
    <row r="378" s="431" customFormat="1" ht="19.5" customHeight="1" spans="1:13">
      <c r="A378" s="448">
        <v>21401</v>
      </c>
      <c r="B378" s="449" t="s">
        <v>507</v>
      </c>
      <c r="C378" s="450">
        <v>583</v>
      </c>
      <c r="D378" s="454">
        <v>4095</v>
      </c>
      <c r="E378" s="450">
        <v>4046</v>
      </c>
      <c r="F378" s="452">
        <f t="shared" si="24"/>
        <v>98.8034188034188</v>
      </c>
      <c r="G378" s="452"/>
      <c r="I378" s="461"/>
      <c r="L378" s="432"/>
      <c r="M378" s="462"/>
    </row>
    <row r="379" s="432" customFormat="1" ht="19.5" customHeight="1" spans="1:13">
      <c r="A379" s="455">
        <v>2140101</v>
      </c>
      <c r="B379" s="456" t="s">
        <v>142</v>
      </c>
      <c r="C379" s="460">
        <v>410</v>
      </c>
      <c r="D379" s="458">
        <v>425</v>
      </c>
      <c r="E379" s="460">
        <v>425</v>
      </c>
      <c r="F379" s="459">
        <f t="shared" si="24"/>
        <v>100</v>
      </c>
      <c r="G379" s="459"/>
      <c r="I379" s="437"/>
      <c r="K379" s="431" t="s">
        <v>508</v>
      </c>
      <c r="L379" s="431">
        <v>5000</v>
      </c>
      <c r="M379" s="462">
        <f>L379/10000</f>
        <v>0.5</v>
      </c>
    </row>
    <row r="380" s="432" customFormat="1" ht="19.5" customHeight="1" spans="1:13">
      <c r="A380" s="455">
        <v>2140102</v>
      </c>
      <c r="B380" s="456" t="s">
        <v>143</v>
      </c>
      <c r="C380" s="460">
        <v>86</v>
      </c>
      <c r="D380" s="458">
        <v>73</v>
      </c>
      <c r="E380" s="460">
        <v>73</v>
      </c>
      <c r="F380" s="459">
        <f t="shared" si="24"/>
        <v>100</v>
      </c>
      <c r="G380" s="459"/>
      <c r="I380" s="437"/>
      <c r="K380" s="432" t="s">
        <v>509</v>
      </c>
      <c r="L380" s="432">
        <v>493070</v>
      </c>
      <c r="M380" s="438">
        <f>L380/10000</f>
        <v>49.307</v>
      </c>
    </row>
    <row r="381" s="432" customFormat="1" ht="19.5" customHeight="1" spans="1:13">
      <c r="A381" s="455">
        <v>2140103</v>
      </c>
      <c r="B381" s="456" t="s">
        <v>159</v>
      </c>
      <c r="C381" s="460"/>
      <c r="D381" s="458">
        <v>4</v>
      </c>
      <c r="E381" s="460">
        <v>4</v>
      </c>
      <c r="F381" s="459">
        <f t="shared" si="24"/>
        <v>100</v>
      </c>
      <c r="G381" s="459"/>
      <c r="I381" s="437"/>
      <c r="M381" s="438"/>
    </row>
    <row r="382" s="432" customFormat="1" ht="19.5" customHeight="1" spans="1:13">
      <c r="A382" s="455">
        <v>2140104</v>
      </c>
      <c r="B382" s="456" t="s">
        <v>510</v>
      </c>
      <c r="C382" s="457"/>
      <c r="D382" s="458">
        <v>3128</v>
      </c>
      <c r="E382" s="460">
        <v>3128</v>
      </c>
      <c r="F382" s="459">
        <f t="shared" si="24"/>
        <v>100</v>
      </c>
      <c r="G382" s="459"/>
      <c r="I382" s="437"/>
      <c r="M382" s="438"/>
    </row>
    <row r="383" s="432" customFormat="1" ht="19.5" customHeight="1" spans="1:13">
      <c r="A383" s="455">
        <v>2140106</v>
      </c>
      <c r="B383" s="456" t="s">
        <v>511</v>
      </c>
      <c r="C383" s="460">
        <v>47</v>
      </c>
      <c r="D383" s="458">
        <v>274</v>
      </c>
      <c r="E383" s="460">
        <v>225</v>
      </c>
      <c r="F383" s="459">
        <f t="shared" si="24"/>
        <v>82.1167883211679</v>
      </c>
      <c r="G383" s="459"/>
      <c r="I383" s="437"/>
      <c r="J383" s="432">
        <v>49</v>
      </c>
      <c r="M383" s="438"/>
    </row>
    <row r="384" s="432" customFormat="1" ht="19.5" customHeight="1" spans="1:13">
      <c r="A384" s="455">
        <v>2140110</v>
      </c>
      <c r="B384" s="456" t="s">
        <v>512</v>
      </c>
      <c r="C384" s="460"/>
      <c r="D384" s="458">
        <v>4</v>
      </c>
      <c r="E384" s="460">
        <v>4</v>
      </c>
      <c r="F384" s="459">
        <f t="shared" si="24"/>
        <v>100</v>
      </c>
      <c r="G384" s="459"/>
      <c r="I384" s="437"/>
      <c r="M384" s="438"/>
    </row>
    <row r="385" s="432" customFormat="1" ht="19.5" customHeight="1" spans="1:13">
      <c r="A385" s="455">
        <v>2140199</v>
      </c>
      <c r="B385" s="456" t="s">
        <v>513</v>
      </c>
      <c r="C385" s="460">
        <v>40</v>
      </c>
      <c r="D385" s="458">
        <v>187</v>
      </c>
      <c r="E385" s="460">
        <v>187</v>
      </c>
      <c r="F385" s="459">
        <f t="shared" si="24"/>
        <v>100</v>
      </c>
      <c r="G385" s="459"/>
      <c r="I385" s="437"/>
      <c r="M385" s="438"/>
    </row>
    <row r="386" s="431" customFormat="1" ht="19.5" customHeight="1" spans="1:13">
      <c r="A386" s="448">
        <v>21404</v>
      </c>
      <c r="B386" s="449" t="s">
        <v>514</v>
      </c>
      <c r="C386" s="450" t="s">
        <v>154</v>
      </c>
      <c r="D386" s="454">
        <v>202</v>
      </c>
      <c r="E386" s="450">
        <v>202</v>
      </c>
      <c r="F386" s="452">
        <f t="shared" si="24"/>
        <v>100</v>
      </c>
      <c r="G386" s="452"/>
      <c r="I386" s="461"/>
      <c r="K386" s="432"/>
      <c r="L386" s="432"/>
      <c r="M386" s="438"/>
    </row>
    <row r="387" s="432" customFormat="1" ht="19.5" customHeight="1" spans="1:13">
      <c r="A387" s="455">
        <v>2140402</v>
      </c>
      <c r="B387" s="456" t="s">
        <v>515</v>
      </c>
      <c r="C387" s="460" t="s">
        <v>154</v>
      </c>
      <c r="D387" s="458">
        <v>202</v>
      </c>
      <c r="E387" s="460">
        <v>202</v>
      </c>
      <c r="F387" s="459">
        <f t="shared" si="24"/>
        <v>100</v>
      </c>
      <c r="G387" s="459"/>
      <c r="I387" s="437"/>
      <c r="K387" s="431"/>
      <c r="M387" s="462"/>
    </row>
    <row r="388" s="431" customFormat="1" ht="19.5" customHeight="1" spans="1:13">
      <c r="A388" s="448">
        <v>21406</v>
      </c>
      <c r="B388" s="449" t="s">
        <v>516</v>
      </c>
      <c r="C388" s="450"/>
      <c r="D388" s="454">
        <v>78</v>
      </c>
      <c r="E388" s="450">
        <v>0</v>
      </c>
      <c r="F388" s="452">
        <f t="shared" si="24"/>
        <v>0</v>
      </c>
      <c r="G388" s="452"/>
      <c r="I388" s="461"/>
      <c r="K388" s="432"/>
      <c r="L388" s="432"/>
      <c r="M388" s="438"/>
    </row>
    <row r="389" s="432" customFormat="1" ht="19.5" customHeight="1" spans="1:13">
      <c r="A389" s="455">
        <v>2140601</v>
      </c>
      <c r="B389" s="456" t="s">
        <v>517</v>
      </c>
      <c r="C389" s="457"/>
      <c r="D389" s="458">
        <v>78</v>
      </c>
      <c r="E389" s="460">
        <v>0</v>
      </c>
      <c r="F389" s="459">
        <f t="shared" si="24"/>
        <v>0</v>
      </c>
      <c r="G389" s="459"/>
      <c r="I389" s="437"/>
      <c r="J389" s="432">
        <v>78</v>
      </c>
      <c r="K389" s="431"/>
      <c r="M389" s="462"/>
    </row>
    <row r="390" s="431" customFormat="1" ht="19.5" customHeight="1" spans="1:13">
      <c r="A390" s="448">
        <v>215</v>
      </c>
      <c r="B390" s="449" t="s">
        <v>518</v>
      </c>
      <c r="C390" s="450"/>
      <c r="D390" s="451">
        <v>19232</v>
      </c>
      <c r="E390" s="450">
        <v>19232</v>
      </c>
      <c r="F390" s="452">
        <f t="shared" si="24"/>
        <v>100</v>
      </c>
      <c r="G390" s="452">
        <f>(E390/I390-1)*100</f>
        <v>2571.11111111111</v>
      </c>
      <c r="I390" s="461">
        <v>720</v>
      </c>
      <c r="K390" s="432"/>
      <c r="L390" s="432"/>
      <c r="M390" s="438"/>
    </row>
    <row r="391" s="431" customFormat="1" ht="19.5" customHeight="1" spans="1:13">
      <c r="A391" s="448">
        <v>21502</v>
      </c>
      <c r="B391" s="449" t="s">
        <v>519</v>
      </c>
      <c r="C391" s="450"/>
      <c r="D391" s="454">
        <v>148</v>
      </c>
      <c r="E391" s="450">
        <v>148</v>
      </c>
      <c r="F391" s="452">
        <f t="shared" si="24"/>
        <v>100</v>
      </c>
      <c r="G391" s="452"/>
      <c r="I391" s="461"/>
      <c r="K391" s="431" t="s">
        <v>520</v>
      </c>
      <c r="L391" s="432">
        <v>776000</v>
      </c>
      <c r="M391" s="462">
        <f t="shared" ref="M391:M393" si="26">L391/10000</f>
        <v>77.6</v>
      </c>
    </row>
    <row r="392" s="432" customFormat="1" ht="19.5" customHeight="1" spans="1:13">
      <c r="A392" s="455">
        <v>2150299</v>
      </c>
      <c r="B392" s="456" t="s">
        <v>521</v>
      </c>
      <c r="C392" s="460"/>
      <c r="D392" s="458">
        <v>148</v>
      </c>
      <c r="E392" s="460">
        <v>148</v>
      </c>
      <c r="F392" s="459">
        <f t="shared" si="24"/>
        <v>100</v>
      </c>
      <c r="G392" s="459"/>
      <c r="I392" s="437"/>
      <c r="K392" s="431" t="s">
        <v>522</v>
      </c>
      <c r="L392" s="432">
        <v>70000</v>
      </c>
      <c r="M392" s="462">
        <f t="shared" si="26"/>
        <v>7</v>
      </c>
    </row>
    <row r="393" s="431" customFormat="1" ht="19.5" customHeight="1" spans="1:13">
      <c r="A393" s="448">
        <v>21508</v>
      </c>
      <c r="B393" s="449" t="s">
        <v>523</v>
      </c>
      <c r="C393" s="450"/>
      <c r="D393" s="454">
        <v>19084</v>
      </c>
      <c r="E393" s="450">
        <v>19084</v>
      </c>
      <c r="F393" s="452">
        <f t="shared" si="24"/>
        <v>100</v>
      </c>
      <c r="G393" s="452"/>
      <c r="I393" s="461"/>
      <c r="K393" s="432" t="s">
        <v>524</v>
      </c>
      <c r="L393" s="432">
        <v>700000</v>
      </c>
      <c r="M393" s="438">
        <f t="shared" si="26"/>
        <v>70</v>
      </c>
    </row>
    <row r="394" s="432" customFormat="1" ht="19.5" customHeight="1" spans="1:13">
      <c r="A394" s="455">
        <v>2150805</v>
      </c>
      <c r="B394" s="456" t="s">
        <v>525</v>
      </c>
      <c r="C394" s="460"/>
      <c r="D394" s="458">
        <v>15000</v>
      </c>
      <c r="E394" s="460">
        <v>15000</v>
      </c>
      <c r="F394" s="459">
        <f t="shared" si="24"/>
        <v>100</v>
      </c>
      <c r="G394" s="459"/>
      <c r="I394" s="437"/>
      <c r="K394" s="431"/>
      <c r="L394" s="431"/>
      <c r="M394" s="462"/>
    </row>
    <row r="395" s="432" customFormat="1" ht="19.5" customHeight="1" spans="1:13">
      <c r="A395" s="455">
        <v>2150899</v>
      </c>
      <c r="B395" s="456" t="s">
        <v>526</v>
      </c>
      <c r="C395" s="460"/>
      <c r="D395" s="458">
        <v>4084</v>
      </c>
      <c r="E395" s="460">
        <v>4084</v>
      </c>
      <c r="F395" s="459">
        <f t="shared" si="24"/>
        <v>100</v>
      </c>
      <c r="G395" s="459"/>
      <c r="I395" s="437"/>
      <c r="M395" s="438"/>
    </row>
    <row r="396" s="431" customFormat="1" ht="19.5" customHeight="1" spans="1:13">
      <c r="A396" s="448">
        <v>216</v>
      </c>
      <c r="B396" s="449" t="s">
        <v>527</v>
      </c>
      <c r="C396" s="450">
        <v>28</v>
      </c>
      <c r="D396" s="454">
        <v>482</v>
      </c>
      <c r="E396" s="450">
        <v>412</v>
      </c>
      <c r="F396" s="452">
        <f t="shared" si="24"/>
        <v>85.4771784232365</v>
      </c>
      <c r="G396" s="452">
        <f>(E396/I396-1)*100</f>
        <v>95.260663507109</v>
      </c>
      <c r="I396" s="461">
        <v>211</v>
      </c>
      <c r="K396" s="432"/>
      <c r="L396" s="432"/>
      <c r="M396" s="438"/>
    </row>
    <row r="397" s="431" customFormat="1" ht="19.5" customHeight="1" spans="1:13">
      <c r="A397" s="448">
        <v>21602</v>
      </c>
      <c r="B397" s="449" t="s">
        <v>528</v>
      </c>
      <c r="C397" s="450">
        <v>28</v>
      </c>
      <c r="D397" s="454">
        <v>472</v>
      </c>
      <c r="E397" s="450">
        <v>402</v>
      </c>
      <c r="F397" s="452">
        <f t="shared" si="24"/>
        <v>85.1694915254237</v>
      </c>
      <c r="G397" s="452"/>
      <c r="I397" s="461"/>
      <c r="L397" s="432"/>
      <c r="M397" s="462"/>
    </row>
    <row r="398" s="432" customFormat="1" ht="19.5" customHeight="1" spans="1:13">
      <c r="A398" s="455">
        <v>2160201</v>
      </c>
      <c r="B398" s="456" t="s">
        <v>142</v>
      </c>
      <c r="C398" s="460">
        <v>28</v>
      </c>
      <c r="D398" s="458">
        <v>24</v>
      </c>
      <c r="E398" s="460">
        <v>24</v>
      </c>
      <c r="F398" s="459">
        <f t="shared" si="24"/>
        <v>100</v>
      </c>
      <c r="G398" s="459"/>
      <c r="I398" s="437"/>
      <c r="K398" s="431"/>
      <c r="M398" s="462"/>
    </row>
    <row r="399" s="432" customFormat="1" ht="19.5" customHeight="1" spans="1:13">
      <c r="A399" s="455">
        <v>2160202</v>
      </c>
      <c r="B399" s="456" t="s">
        <v>143</v>
      </c>
      <c r="C399" s="457"/>
      <c r="D399" s="458">
        <v>377</v>
      </c>
      <c r="E399" s="460">
        <v>377</v>
      </c>
      <c r="F399" s="459">
        <f t="shared" si="24"/>
        <v>100</v>
      </c>
      <c r="G399" s="459"/>
      <c r="I399" s="437"/>
      <c r="M399" s="438"/>
    </row>
    <row r="400" s="432" customFormat="1" ht="19.5" customHeight="1" spans="1:13">
      <c r="A400" s="455">
        <v>2160299</v>
      </c>
      <c r="B400" s="456" t="s">
        <v>529</v>
      </c>
      <c r="C400" s="460"/>
      <c r="D400" s="458">
        <v>1</v>
      </c>
      <c r="E400" s="460">
        <v>1</v>
      </c>
      <c r="F400" s="459">
        <f t="shared" si="24"/>
        <v>100</v>
      </c>
      <c r="G400" s="459"/>
      <c r="I400" s="437"/>
      <c r="M400" s="438"/>
    </row>
    <row r="401" s="431" customFormat="1" ht="19.5" customHeight="1" spans="1:13">
      <c r="A401" s="448">
        <v>21699</v>
      </c>
      <c r="B401" s="449" t="s">
        <v>530</v>
      </c>
      <c r="C401" s="450"/>
      <c r="D401" s="454">
        <v>80</v>
      </c>
      <c r="E401" s="450">
        <v>10</v>
      </c>
      <c r="F401" s="452">
        <f t="shared" si="24"/>
        <v>12.5</v>
      </c>
      <c r="G401" s="452"/>
      <c r="I401" s="461"/>
      <c r="K401" s="432"/>
      <c r="L401" s="432"/>
      <c r="M401" s="438"/>
    </row>
    <row r="402" s="432" customFormat="1" ht="19.5" customHeight="1" spans="1:13">
      <c r="A402" s="455">
        <v>2169999</v>
      </c>
      <c r="B402" s="456" t="s">
        <v>531</v>
      </c>
      <c r="C402" s="460"/>
      <c r="D402" s="458">
        <v>80</v>
      </c>
      <c r="E402" s="460">
        <v>10</v>
      </c>
      <c r="F402" s="459">
        <f t="shared" si="24"/>
        <v>12.5</v>
      </c>
      <c r="G402" s="459"/>
      <c r="I402" s="437"/>
      <c r="J402" s="432">
        <v>70</v>
      </c>
      <c r="K402" s="431"/>
      <c r="L402" s="431"/>
      <c r="M402" s="462"/>
    </row>
    <row r="403" s="431" customFormat="1" ht="19.5" customHeight="1" spans="1:13">
      <c r="A403" s="448">
        <v>217</v>
      </c>
      <c r="B403" s="449" t="s">
        <v>532</v>
      </c>
      <c r="C403" s="453"/>
      <c r="D403" s="454">
        <v>37</v>
      </c>
      <c r="E403" s="450">
        <v>37</v>
      </c>
      <c r="F403" s="452">
        <f t="shared" si="24"/>
        <v>100</v>
      </c>
      <c r="G403" s="452">
        <f>(E403/I403-1)*100</f>
        <v>94.7368421052632</v>
      </c>
      <c r="I403" s="461">
        <v>19</v>
      </c>
      <c r="K403" s="432"/>
      <c r="L403" s="432"/>
      <c r="M403" s="438"/>
    </row>
    <row r="404" s="431" customFormat="1" ht="19.5" customHeight="1" spans="1:13">
      <c r="A404" s="448">
        <v>21703</v>
      </c>
      <c r="B404" s="449" t="s">
        <v>533</v>
      </c>
      <c r="C404" s="450"/>
      <c r="D404" s="454">
        <v>37</v>
      </c>
      <c r="E404" s="450">
        <v>37</v>
      </c>
      <c r="F404" s="452">
        <f t="shared" si="24"/>
        <v>100</v>
      </c>
      <c r="G404" s="452"/>
      <c r="I404" s="461"/>
      <c r="L404" s="432"/>
      <c r="M404" s="462"/>
    </row>
    <row r="405" s="432" customFormat="1" ht="19.5" customHeight="1" spans="1:13">
      <c r="A405" s="455">
        <v>2170399</v>
      </c>
      <c r="B405" s="456" t="s">
        <v>534</v>
      </c>
      <c r="C405" s="460"/>
      <c r="D405" s="458">
        <v>37</v>
      </c>
      <c r="E405" s="460">
        <v>37</v>
      </c>
      <c r="F405" s="459">
        <f t="shared" si="24"/>
        <v>100</v>
      </c>
      <c r="G405" s="459"/>
      <c r="I405" s="437"/>
      <c r="K405" s="431"/>
      <c r="M405" s="462"/>
    </row>
    <row r="406" s="431" customFormat="1" ht="19.5" customHeight="1" spans="1:13">
      <c r="A406" s="448">
        <v>220</v>
      </c>
      <c r="B406" s="449" t="s">
        <v>535</v>
      </c>
      <c r="C406" s="450">
        <v>230</v>
      </c>
      <c r="D406" s="454">
        <v>435</v>
      </c>
      <c r="E406" s="450">
        <v>419</v>
      </c>
      <c r="F406" s="452">
        <f t="shared" si="24"/>
        <v>96.3218390804598</v>
      </c>
      <c r="G406" s="452">
        <f>(E406/I406-1)*100</f>
        <v>-47.2292191435768</v>
      </c>
      <c r="I406" s="461">
        <v>794</v>
      </c>
      <c r="K406" s="432"/>
      <c r="L406" s="432"/>
      <c r="M406" s="438"/>
    </row>
    <row r="407" s="431" customFormat="1" ht="19.5" customHeight="1" spans="1:13">
      <c r="A407" s="448">
        <v>22001</v>
      </c>
      <c r="B407" s="449" t="s">
        <v>536</v>
      </c>
      <c r="C407" s="453">
        <v>139</v>
      </c>
      <c r="D407" s="454">
        <v>261</v>
      </c>
      <c r="E407" s="450">
        <v>245</v>
      </c>
      <c r="F407" s="452">
        <f t="shared" si="24"/>
        <v>93.8697318007663</v>
      </c>
      <c r="G407" s="452"/>
      <c r="I407" s="461"/>
      <c r="L407" s="432"/>
      <c r="M407" s="462"/>
    </row>
    <row r="408" s="432" customFormat="1" ht="19.5" customHeight="1" spans="1:13">
      <c r="A408" s="455">
        <v>2200101</v>
      </c>
      <c r="B408" s="456" t="s">
        <v>142</v>
      </c>
      <c r="C408" s="460"/>
      <c r="D408" s="458">
        <v>27</v>
      </c>
      <c r="E408" s="460">
        <v>27</v>
      </c>
      <c r="F408" s="459">
        <f t="shared" si="24"/>
        <v>100</v>
      </c>
      <c r="G408" s="459"/>
      <c r="I408" s="437"/>
      <c r="K408" s="431" t="s">
        <v>537</v>
      </c>
      <c r="L408" s="432">
        <v>160000</v>
      </c>
      <c r="M408" s="462">
        <f>L408/10000</f>
        <v>16</v>
      </c>
    </row>
    <row r="409" s="432" customFormat="1" ht="19.5" customHeight="1" spans="1:13">
      <c r="A409" s="455">
        <v>2200114</v>
      </c>
      <c r="B409" s="473" t="s">
        <v>538</v>
      </c>
      <c r="C409" s="457">
        <v>60</v>
      </c>
      <c r="D409" s="458">
        <v>79</v>
      </c>
      <c r="E409" s="460">
        <v>63</v>
      </c>
      <c r="F409" s="459">
        <f t="shared" si="24"/>
        <v>79.746835443038</v>
      </c>
      <c r="G409" s="459"/>
      <c r="I409" s="437"/>
      <c r="J409" s="432">
        <v>16</v>
      </c>
      <c r="M409" s="438"/>
    </row>
    <row r="410" s="432" customFormat="1" ht="19.5" customHeight="1" spans="1:13">
      <c r="A410" s="455">
        <v>2200199</v>
      </c>
      <c r="B410" s="456" t="s">
        <v>539</v>
      </c>
      <c r="C410" s="460">
        <v>79</v>
      </c>
      <c r="D410" s="458">
        <v>155</v>
      </c>
      <c r="E410" s="460">
        <v>155</v>
      </c>
      <c r="F410" s="459">
        <f t="shared" si="24"/>
        <v>100</v>
      </c>
      <c r="G410" s="459"/>
      <c r="I410" s="437"/>
      <c r="M410" s="438"/>
    </row>
    <row r="411" s="431" customFormat="1" ht="19.5" customHeight="1" spans="1:13">
      <c r="A411" s="448">
        <v>22005</v>
      </c>
      <c r="B411" s="449" t="s">
        <v>540</v>
      </c>
      <c r="C411" s="450">
        <v>91</v>
      </c>
      <c r="D411" s="454">
        <v>174</v>
      </c>
      <c r="E411" s="450">
        <v>174</v>
      </c>
      <c r="F411" s="452">
        <f t="shared" si="24"/>
        <v>100</v>
      </c>
      <c r="G411" s="452"/>
      <c r="I411" s="461"/>
      <c r="K411" s="432"/>
      <c r="L411" s="432"/>
      <c r="M411" s="438"/>
    </row>
    <row r="412" s="432" customFormat="1" ht="19.5" customHeight="1" spans="1:13">
      <c r="A412" s="455">
        <v>2200504</v>
      </c>
      <c r="B412" s="456" t="s">
        <v>541</v>
      </c>
      <c r="C412" s="460">
        <v>33</v>
      </c>
      <c r="D412" s="458">
        <v>33</v>
      </c>
      <c r="E412" s="460">
        <v>33</v>
      </c>
      <c r="F412" s="459">
        <f t="shared" si="24"/>
        <v>100</v>
      </c>
      <c r="G412" s="459"/>
      <c r="I412" s="437"/>
      <c r="K412" s="431"/>
      <c r="M412" s="462"/>
    </row>
    <row r="413" s="432" customFormat="1" ht="19.5" customHeight="1" spans="1:13">
      <c r="A413" s="455">
        <v>2200509</v>
      </c>
      <c r="B413" s="456" t="s">
        <v>542</v>
      </c>
      <c r="C413" s="460">
        <v>58</v>
      </c>
      <c r="D413" s="458">
        <v>86</v>
      </c>
      <c r="E413" s="460">
        <v>86</v>
      </c>
      <c r="F413" s="459">
        <f t="shared" si="24"/>
        <v>100</v>
      </c>
      <c r="G413" s="459"/>
      <c r="I413" s="437"/>
      <c r="M413" s="438"/>
    </row>
    <row r="414" s="432" customFormat="1" ht="19.5" customHeight="1" spans="1:13">
      <c r="A414" s="455">
        <v>2200599</v>
      </c>
      <c r="B414" s="456" t="s">
        <v>543</v>
      </c>
      <c r="C414" s="460"/>
      <c r="D414" s="458">
        <v>55</v>
      </c>
      <c r="E414" s="460">
        <v>55</v>
      </c>
      <c r="F414" s="459">
        <f t="shared" si="24"/>
        <v>100</v>
      </c>
      <c r="G414" s="459"/>
      <c r="I414" s="437"/>
      <c r="M414" s="438"/>
    </row>
    <row r="415" s="431" customFormat="1" ht="19.5" customHeight="1" spans="1:13">
      <c r="A415" s="448">
        <v>221</v>
      </c>
      <c r="B415" s="449" t="s">
        <v>544</v>
      </c>
      <c r="C415" s="453">
        <v>6218</v>
      </c>
      <c r="D415" s="454">
        <v>14407</v>
      </c>
      <c r="E415" s="450">
        <v>10291</v>
      </c>
      <c r="F415" s="452">
        <f t="shared" si="24"/>
        <v>71.430554591518</v>
      </c>
      <c r="G415" s="452">
        <f>(E415/I415-1)*100</f>
        <v>-22.3613730667673</v>
      </c>
      <c r="I415" s="461">
        <v>13255</v>
      </c>
      <c r="K415" s="432"/>
      <c r="L415" s="432"/>
      <c r="M415" s="438"/>
    </row>
    <row r="416" s="431" customFormat="1" ht="19.5" customHeight="1" spans="1:13">
      <c r="A416" s="448">
        <v>22101</v>
      </c>
      <c r="B416" s="449" t="s">
        <v>545</v>
      </c>
      <c r="C416" s="450">
        <v>3</v>
      </c>
      <c r="D416" s="454">
        <v>8028</v>
      </c>
      <c r="E416" s="450">
        <v>3912</v>
      </c>
      <c r="F416" s="452">
        <f t="shared" si="24"/>
        <v>48.729446935725</v>
      </c>
      <c r="G416" s="452"/>
      <c r="I416" s="461"/>
      <c r="L416" s="432"/>
      <c r="M416" s="462"/>
    </row>
    <row r="417" s="432" customFormat="1" ht="19.5" customHeight="1" spans="1:13">
      <c r="A417" s="455">
        <v>2210102</v>
      </c>
      <c r="B417" s="456" t="s">
        <v>546</v>
      </c>
      <c r="C417" s="457"/>
      <c r="D417" s="458">
        <v>122</v>
      </c>
      <c r="E417" s="460">
        <v>104</v>
      </c>
      <c r="F417" s="459">
        <f t="shared" si="24"/>
        <v>85.2459016393443</v>
      </c>
      <c r="G417" s="459"/>
      <c r="I417" s="437"/>
      <c r="J417" s="432">
        <v>18</v>
      </c>
      <c r="K417" s="431" t="s">
        <v>547</v>
      </c>
      <c r="L417" s="431">
        <v>181703</v>
      </c>
      <c r="M417" s="462">
        <f>L417/10000</f>
        <v>18.1703</v>
      </c>
    </row>
    <row r="418" s="432" customFormat="1" ht="19.5" customHeight="1" spans="1:13">
      <c r="A418" s="455">
        <v>2210106</v>
      </c>
      <c r="B418" s="456" t="s">
        <v>548</v>
      </c>
      <c r="C418" s="460"/>
      <c r="D418" s="458">
        <v>3</v>
      </c>
      <c r="E418" s="460">
        <v>3</v>
      </c>
      <c r="F418" s="459">
        <f t="shared" si="24"/>
        <v>100</v>
      </c>
      <c r="G418" s="459"/>
      <c r="I418" s="437"/>
      <c r="M418" s="438"/>
    </row>
    <row r="419" s="432" customFormat="1" ht="19.5" customHeight="1" spans="1:13">
      <c r="A419" s="455">
        <v>2210107</v>
      </c>
      <c r="B419" s="456" t="s">
        <v>549</v>
      </c>
      <c r="C419" s="460">
        <v>3</v>
      </c>
      <c r="D419" s="458">
        <v>0</v>
      </c>
      <c r="E419" s="460">
        <v>0</v>
      </c>
      <c r="F419" s="459">
        <v>0</v>
      </c>
      <c r="G419" s="459"/>
      <c r="I419" s="437"/>
      <c r="M419" s="438"/>
    </row>
    <row r="420" s="432" customFormat="1" ht="19.5" customHeight="1" spans="1:13">
      <c r="A420" s="455">
        <v>2210108</v>
      </c>
      <c r="B420" s="456" t="s">
        <v>550</v>
      </c>
      <c r="C420" s="457"/>
      <c r="D420" s="458">
        <v>7903</v>
      </c>
      <c r="E420" s="460">
        <v>3805</v>
      </c>
      <c r="F420" s="459">
        <f t="shared" ref="F420:F449" si="27">E420/D420*100</f>
        <v>48.1462735669999</v>
      </c>
      <c r="G420" s="459"/>
      <c r="I420" s="437"/>
      <c r="J420" s="432">
        <v>4098</v>
      </c>
      <c r="M420" s="438"/>
    </row>
    <row r="421" s="431" customFormat="1" ht="19.5" customHeight="1" spans="1:13">
      <c r="A421" s="448">
        <v>22102</v>
      </c>
      <c r="B421" s="449" t="s">
        <v>551</v>
      </c>
      <c r="C421" s="450">
        <v>6215</v>
      </c>
      <c r="D421" s="454">
        <v>6379</v>
      </c>
      <c r="E421" s="450">
        <v>6379</v>
      </c>
      <c r="F421" s="452">
        <f t="shared" si="27"/>
        <v>100</v>
      </c>
      <c r="G421" s="452"/>
      <c r="I421" s="461"/>
      <c r="K421" s="432"/>
      <c r="L421" s="432"/>
      <c r="M421" s="438"/>
    </row>
    <row r="422" s="432" customFormat="1" ht="19.5" customHeight="1" spans="1:13">
      <c r="A422" s="455">
        <v>2210201</v>
      </c>
      <c r="B422" s="456" t="s">
        <v>552</v>
      </c>
      <c r="C422" s="460">
        <v>6215</v>
      </c>
      <c r="D422" s="458">
        <v>6379</v>
      </c>
      <c r="E422" s="460">
        <v>6379</v>
      </c>
      <c r="F422" s="459">
        <f t="shared" si="27"/>
        <v>100</v>
      </c>
      <c r="G422" s="459"/>
      <c r="I422" s="437"/>
      <c r="K422" s="431"/>
      <c r="M422" s="462"/>
    </row>
    <row r="423" s="431" customFormat="1" ht="19.5" customHeight="1" spans="1:13">
      <c r="A423" s="448">
        <v>222</v>
      </c>
      <c r="B423" s="449" t="s">
        <v>553</v>
      </c>
      <c r="C423" s="453">
        <v>291</v>
      </c>
      <c r="D423" s="454">
        <v>161</v>
      </c>
      <c r="E423" s="450">
        <v>161</v>
      </c>
      <c r="F423" s="452">
        <f t="shared" si="27"/>
        <v>100</v>
      </c>
      <c r="G423" s="452">
        <f>(E423/I423-1)*100</f>
        <v>-76.0772659732541</v>
      </c>
      <c r="I423" s="461">
        <v>673</v>
      </c>
      <c r="K423" s="432"/>
      <c r="L423" s="432"/>
      <c r="M423" s="438"/>
    </row>
    <row r="424" s="431" customFormat="1" ht="19.5" customHeight="1" spans="1:13">
      <c r="A424" s="448">
        <v>22201</v>
      </c>
      <c r="B424" s="449" t="s">
        <v>554</v>
      </c>
      <c r="C424" s="450">
        <v>1</v>
      </c>
      <c r="D424" s="451">
        <v>1</v>
      </c>
      <c r="E424" s="450">
        <v>1</v>
      </c>
      <c r="F424" s="452">
        <f t="shared" si="27"/>
        <v>100</v>
      </c>
      <c r="G424" s="452"/>
      <c r="I424" s="461"/>
      <c r="L424" s="432"/>
      <c r="M424" s="462"/>
    </row>
    <row r="425" s="432" customFormat="1" ht="19.5" customHeight="1" spans="1:13">
      <c r="A425" s="455">
        <v>2220105</v>
      </c>
      <c r="B425" s="456" t="s">
        <v>555</v>
      </c>
      <c r="C425" s="460">
        <v>1</v>
      </c>
      <c r="D425" s="458">
        <v>1</v>
      </c>
      <c r="E425" s="460">
        <v>1</v>
      </c>
      <c r="F425" s="459">
        <f t="shared" si="27"/>
        <v>100</v>
      </c>
      <c r="G425" s="459"/>
      <c r="I425" s="437"/>
      <c r="K425" s="431"/>
      <c r="M425" s="462"/>
    </row>
    <row r="426" s="431" customFormat="1" ht="19.5" customHeight="1" spans="1:13">
      <c r="A426" s="448">
        <v>22204</v>
      </c>
      <c r="B426" s="449" t="s">
        <v>556</v>
      </c>
      <c r="C426" s="450">
        <v>290</v>
      </c>
      <c r="D426" s="454">
        <v>160</v>
      </c>
      <c r="E426" s="450">
        <v>160</v>
      </c>
      <c r="F426" s="452">
        <f t="shared" si="27"/>
        <v>100</v>
      </c>
      <c r="G426" s="452"/>
      <c r="I426" s="461"/>
      <c r="K426" s="432"/>
      <c r="L426" s="432"/>
      <c r="M426" s="438"/>
    </row>
    <row r="427" s="432" customFormat="1" ht="19.5" customHeight="1" spans="1:13">
      <c r="A427" s="455">
        <v>2220401</v>
      </c>
      <c r="B427" s="456" t="s">
        <v>557</v>
      </c>
      <c r="C427" s="457">
        <v>290</v>
      </c>
      <c r="D427" s="458">
        <v>160</v>
      </c>
      <c r="E427" s="460">
        <v>160</v>
      </c>
      <c r="F427" s="459">
        <f t="shared" si="27"/>
        <v>100</v>
      </c>
      <c r="G427" s="459"/>
      <c r="I427" s="437"/>
      <c r="K427" s="431"/>
      <c r="M427" s="462"/>
    </row>
    <row r="428" s="431" customFormat="1" ht="19.5" customHeight="1" spans="1:13">
      <c r="A428" s="448">
        <v>224</v>
      </c>
      <c r="B428" s="449" t="s">
        <v>558</v>
      </c>
      <c r="C428" s="453">
        <v>1106</v>
      </c>
      <c r="D428" s="454">
        <v>3637</v>
      </c>
      <c r="E428" s="450">
        <v>2884</v>
      </c>
      <c r="F428" s="452">
        <f t="shared" si="27"/>
        <v>79.2961231784438</v>
      </c>
      <c r="G428" s="452">
        <f>(E428/I428-1)*100</f>
        <v>3.81569474442045</v>
      </c>
      <c r="I428" s="461">
        <v>2778</v>
      </c>
      <c r="K428" s="432"/>
      <c r="L428" s="432"/>
      <c r="M428" s="438"/>
    </row>
    <row r="429" s="431" customFormat="1" ht="19.5" customHeight="1" spans="1:13">
      <c r="A429" s="448">
        <v>22401</v>
      </c>
      <c r="B429" s="449" t="s">
        <v>559</v>
      </c>
      <c r="C429" s="450">
        <v>463</v>
      </c>
      <c r="D429" s="454">
        <v>832</v>
      </c>
      <c r="E429" s="450">
        <v>714</v>
      </c>
      <c r="F429" s="452">
        <f t="shared" si="27"/>
        <v>85.8173076923077</v>
      </c>
      <c r="G429" s="452"/>
      <c r="I429" s="461"/>
      <c r="L429" s="432"/>
      <c r="M429" s="462"/>
    </row>
    <row r="430" s="432" customFormat="1" ht="19.5" customHeight="1" spans="1:13">
      <c r="A430" s="455">
        <v>2240101</v>
      </c>
      <c r="B430" s="456" t="s">
        <v>142</v>
      </c>
      <c r="C430" s="460">
        <v>289</v>
      </c>
      <c r="D430" s="458">
        <v>314</v>
      </c>
      <c r="E430" s="460">
        <v>314</v>
      </c>
      <c r="F430" s="459">
        <f t="shared" si="27"/>
        <v>100</v>
      </c>
      <c r="G430" s="459"/>
      <c r="I430" s="437"/>
      <c r="K430" s="431"/>
      <c r="M430" s="462"/>
    </row>
    <row r="431" s="432" customFormat="1" ht="19.5" customHeight="1" spans="1:13">
      <c r="A431" s="455">
        <v>2240102</v>
      </c>
      <c r="B431" s="456" t="s">
        <v>143</v>
      </c>
      <c r="C431" s="457">
        <v>171</v>
      </c>
      <c r="D431" s="458">
        <v>57</v>
      </c>
      <c r="E431" s="460">
        <v>57</v>
      </c>
      <c r="F431" s="459">
        <f t="shared" si="27"/>
        <v>100</v>
      </c>
      <c r="G431" s="459"/>
      <c r="I431" s="437"/>
      <c r="K431" s="432" t="s">
        <v>560</v>
      </c>
      <c r="L431" s="432">
        <v>1182600</v>
      </c>
      <c r="M431" s="438">
        <f t="shared" ref="M431:M434" si="28">L431/10000</f>
        <v>118.26</v>
      </c>
    </row>
    <row r="432" s="432" customFormat="1" ht="19.5" customHeight="1" spans="1:13">
      <c r="A432" s="455">
        <v>2240108</v>
      </c>
      <c r="B432" s="456" t="s">
        <v>561</v>
      </c>
      <c r="C432" s="460"/>
      <c r="D432" s="458">
        <v>451</v>
      </c>
      <c r="E432" s="460">
        <v>333</v>
      </c>
      <c r="F432" s="459">
        <f t="shared" si="27"/>
        <v>73.8359201773836</v>
      </c>
      <c r="G432" s="459"/>
      <c r="I432" s="437"/>
      <c r="J432" s="432">
        <v>118</v>
      </c>
      <c r="K432" s="432" t="s">
        <v>562</v>
      </c>
      <c r="L432" s="432">
        <v>100000</v>
      </c>
      <c r="M432" s="438">
        <f t="shared" si="28"/>
        <v>10</v>
      </c>
    </row>
    <row r="433" s="432" customFormat="1" ht="19.5" customHeight="1" spans="1:13">
      <c r="A433" s="455">
        <v>2240150</v>
      </c>
      <c r="B433" s="456" t="s">
        <v>148</v>
      </c>
      <c r="C433" s="457">
        <v>3</v>
      </c>
      <c r="D433" s="458">
        <v>4</v>
      </c>
      <c r="E433" s="460">
        <v>4</v>
      </c>
      <c r="F433" s="459">
        <f t="shared" si="27"/>
        <v>100</v>
      </c>
      <c r="G433" s="459"/>
      <c r="I433" s="437"/>
      <c r="K433" s="432" t="s">
        <v>563</v>
      </c>
      <c r="L433" s="431">
        <v>4919400</v>
      </c>
      <c r="M433" s="438">
        <f t="shared" si="28"/>
        <v>491.94</v>
      </c>
    </row>
    <row r="434" s="432" customFormat="1" ht="19.5" customHeight="1" spans="1:13">
      <c r="A434" s="455">
        <v>2240199</v>
      </c>
      <c r="B434" s="456" t="s">
        <v>564</v>
      </c>
      <c r="C434" s="460" t="s">
        <v>565</v>
      </c>
      <c r="D434" s="458">
        <v>6</v>
      </c>
      <c r="E434" s="460">
        <v>6</v>
      </c>
      <c r="F434" s="459">
        <f t="shared" si="27"/>
        <v>100</v>
      </c>
      <c r="G434" s="459"/>
      <c r="I434" s="437"/>
      <c r="K434" s="432" t="s">
        <v>566</v>
      </c>
      <c r="L434" s="432">
        <v>730000</v>
      </c>
      <c r="M434" s="438">
        <f t="shared" si="28"/>
        <v>73</v>
      </c>
    </row>
    <row r="435" s="431" customFormat="1" ht="19.5" customHeight="1" spans="1:13">
      <c r="A435" s="448">
        <v>22402</v>
      </c>
      <c r="B435" s="449" t="s">
        <v>567</v>
      </c>
      <c r="C435" s="450">
        <v>248</v>
      </c>
      <c r="D435" s="454">
        <v>521</v>
      </c>
      <c r="E435" s="450">
        <v>388</v>
      </c>
      <c r="F435" s="452">
        <f t="shared" si="27"/>
        <v>74.4721689059501</v>
      </c>
      <c r="G435" s="452"/>
      <c r="I435" s="461"/>
      <c r="K435" s="432"/>
      <c r="L435" s="432"/>
      <c r="M435" s="438"/>
    </row>
    <row r="436" s="432" customFormat="1" ht="19.5" customHeight="1" spans="1:13">
      <c r="A436" s="455">
        <v>2240204</v>
      </c>
      <c r="B436" s="456" t="s">
        <v>568</v>
      </c>
      <c r="C436" s="460">
        <v>248</v>
      </c>
      <c r="D436" s="458">
        <v>232</v>
      </c>
      <c r="E436" s="460">
        <v>232</v>
      </c>
      <c r="F436" s="459">
        <f t="shared" si="27"/>
        <v>100</v>
      </c>
      <c r="G436" s="459"/>
      <c r="I436" s="437"/>
      <c r="K436" s="431"/>
      <c r="M436" s="462"/>
    </row>
    <row r="437" s="432" customFormat="1" ht="19.5" customHeight="1" spans="1:13">
      <c r="A437" s="455">
        <v>2240299</v>
      </c>
      <c r="B437" s="456" t="s">
        <v>569</v>
      </c>
      <c r="C437" s="460"/>
      <c r="D437" s="458">
        <v>289</v>
      </c>
      <c r="E437" s="460">
        <v>156</v>
      </c>
      <c r="F437" s="459">
        <f t="shared" si="27"/>
        <v>53.9792387543253</v>
      </c>
      <c r="G437" s="459"/>
      <c r="I437" s="437"/>
      <c r="J437" s="432">
        <v>133</v>
      </c>
      <c r="M437" s="438"/>
    </row>
    <row r="438" s="431" customFormat="1" ht="19.5" customHeight="1" spans="1:13">
      <c r="A438" s="448">
        <v>22403</v>
      </c>
      <c r="B438" s="449" t="s">
        <v>570</v>
      </c>
      <c r="C438" s="450"/>
      <c r="D438" s="454">
        <v>300</v>
      </c>
      <c r="E438" s="450">
        <v>300</v>
      </c>
      <c r="F438" s="452">
        <f t="shared" si="27"/>
        <v>100</v>
      </c>
      <c r="G438" s="452"/>
      <c r="I438" s="461"/>
      <c r="K438" s="432"/>
      <c r="M438" s="438"/>
    </row>
    <row r="439" s="432" customFormat="1" ht="19.5" customHeight="1" spans="1:13">
      <c r="A439" s="455">
        <v>2240399</v>
      </c>
      <c r="B439" s="456" t="s">
        <v>571</v>
      </c>
      <c r="C439" s="460"/>
      <c r="D439" s="458">
        <v>300</v>
      </c>
      <c r="E439" s="460">
        <v>300</v>
      </c>
      <c r="F439" s="459">
        <f t="shared" si="27"/>
        <v>100</v>
      </c>
      <c r="G439" s="459"/>
      <c r="I439" s="437"/>
      <c r="K439" s="431"/>
      <c r="M439" s="462"/>
    </row>
    <row r="440" s="431" customFormat="1" ht="19.5" customHeight="1" spans="1:13">
      <c r="A440" s="448">
        <v>22404</v>
      </c>
      <c r="B440" s="449" t="s">
        <v>572</v>
      </c>
      <c r="C440" s="453">
        <v>381</v>
      </c>
      <c r="D440" s="454">
        <v>344</v>
      </c>
      <c r="E440" s="450">
        <v>344</v>
      </c>
      <c r="F440" s="452">
        <f t="shared" si="27"/>
        <v>100</v>
      </c>
      <c r="G440" s="452"/>
      <c r="I440" s="461"/>
      <c r="K440" s="432"/>
      <c r="L440" s="432"/>
      <c r="M440" s="438"/>
    </row>
    <row r="441" s="432" customFormat="1" ht="19.5" customHeight="1" spans="1:13">
      <c r="A441" s="455">
        <v>2240401</v>
      </c>
      <c r="B441" s="456" t="s">
        <v>142</v>
      </c>
      <c r="C441" s="460">
        <v>118</v>
      </c>
      <c r="D441" s="470">
        <v>91</v>
      </c>
      <c r="E441" s="460">
        <v>91</v>
      </c>
      <c r="F441" s="459">
        <f t="shared" si="27"/>
        <v>100</v>
      </c>
      <c r="G441" s="459"/>
      <c r="I441" s="437"/>
      <c r="K441" s="431"/>
      <c r="M441" s="462"/>
    </row>
    <row r="442" s="432" customFormat="1" ht="19.5" customHeight="1" spans="1:13">
      <c r="A442" s="455">
        <v>2240404</v>
      </c>
      <c r="B442" s="456" t="s">
        <v>573</v>
      </c>
      <c r="C442" s="457">
        <v>125</v>
      </c>
      <c r="D442" s="458">
        <v>111</v>
      </c>
      <c r="E442" s="460">
        <v>111</v>
      </c>
      <c r="F442" s="459">
        <f t="shared" si="27"/>
        <v>100</v>
      </c>
      <c r="G442" s="459"/>
      <c r="I442" s="437"/>
      <c r="M442" s="438"/>
    </row>
    <row r="443" s="432" customFormat="1" ht="19.5" customHeight="1" spans="1:13">
      <c r="A443" s="455">
        <v>2240450</v>
      </c>
      <c r="B443" s="456" t="s">
        <v>148</v>
      </c>
      <c r="C443" s="460">
        <v>138</v>
      </c>
      <c r="D443" s="458">
        <v>142</v>
      </c>
      <c r="E443" s="460">
        <v>142</v>
      </c>
      <c r="F443" s="459">
        <f t="shared" si="27"/>
        <v>100</v>
      </c>
      <c r="G443" s="459"/>
      <c r="I443" s="437"/>
      <c r="M443" s="438"/>
    </row>
    <row r="444" s="431" customFormat="1" ht="19.5" customHeight="1" spans="1:13">
      <c r="A444" s="448">
        <v>22406</v>
      </c>
      <c r="B444" s="449" t="s">
        <v>574</v>
      </c>
      <c r="C444" s="451">
        <v>14</v>
      </c>
      <c r="D444" s="454">
        <v>36</v>
      </c>
      <c r="E444" s="450">
        <v>36</v>
      </c>
      <c r="F444" s="452">
        <f t="shared" si="27"/>
        <v>100</v>
      </c>
      <c r="G444" s="452"/>
      <c r="I444" s="461"/>
      <c r="K444" s="432"/>
      <c r="M444" s="438"/>
    </row>
    <row r="445" s="432" customFormat="1" ht="19.5" customHeight="1" spans="1:13">
      <c r="A445" s="455">
        <v>2240401</v>
      </c>
      <c r="B445" s="474" t="s">
        <v>575</v>
      </c>
      <c r="C445" s="470">
        <v>14</v>
      </c>
      <c r="D445" s="458">
        <v>36</v>
      </c>
      <c r="E445" s="460">
        <v>36</v>
      </c>
      <c r="F445" s="459">
        <f t="shared" si="27"/>
        <v>100</v>
      </c>
      <c r="G445" s="459"/>
      <c r="I445" s="437"/>
      <c r="K445" s="431"/>
      <c r="M445" s="462"/>
    </row>
    <row r="446" s="431" customFormat="1" ht="19.5" customHeight="1" spans="1:13">
      <c r="A446" s="448">
        <v>22407</v>
      </c>
      <c r="B446" s="449" t="s">
        <v>576</v>
      </c>
      <c r="C446" s="453"/>
      <c r="D446" s="454">
        <v>10</v>
      </c>
      <c r="E446" s="453">
        <v>0</v>
      </c>
      <c r="F446" s="452">
        <f t="shared" si="27"/>
        <v>0</v>
      </c>
      <c r="G446" s="452"/>
      <c r="I446" s="461"/>
      <c r="K446" s="432"/>
      <c r="L446" s="432"/>
      <c r="M446" s="438"/>
    </row>
    <row r="447" s="432" customFormat="1" ht="19.5" customHeight="1" spans="1:13">
      <c r="A447" s="455">
        <v>2240703</v>
      </c>
      <c r="B447" s="474" t="s">
        <v>577</v>
      </c>
      <c r="C447" s="470"/>
      <c r="D447" s="458">
        <v>10</v>
      </c>
      <c r="E447" s="460"/>
      <c r="F447" s="459">
        <f t="shared" si="27"/>
        <v>0</v>
      </c>
      <c r="G447" s="459"/>
      <c r="I447" s="437"/>
      <c r="J447" s="432">
        <v>10</v>
      </c>
      <c r="K447" s="431"/>
      <c r="M447" s="462"/>
    </row>
    <row r="448" s="431" customFormat="1" ht="19.5" customHeight="1" spans="1:13">
      <c r="A448" s="448">
        <v>22499</v>
      </c>
      <c r="B448" s="475" t="s">
        <v>578</v>
      </c>
      <c r="C448" s="451"/>
      <c r="D448" s="454">
        <v>1594</v>
      </c>
      <c r="E448" s="450">
        <v>1102</v>
      </c>
      <c r="F448" s="452">
        <f t="shared" si="27"/>
        <v>69.1342534504391</v>
      </c>
      <c r="G448" s="452"/>
      <c r="I448" s="461"/>
      <c r="J448" s="431">
        <v>492</v>
      </c>
      <c r="K448" s="432"/>
      <c r="L448" s="432"/>
      <c r="M448" s="438"/>
    </row>
    <row r="449" s="432" customFormat="1" ht="19.5" customHeight="1" spans="1:13">
      <c r="A449" s="455">
        <v>2249999</v>
      </c>
      <c r="B449" s="474" t="s">
        <v>579</v>
      </c>
      <c r="C449" s="470"/>
      <c r="D449" s="458">
        <v>1594</v>
      </c>
      <c r="E449" s="460">
        <v>1102</v>
      </c>
      <c r="F449" s="459">
        <f t="shared" si="27"/>
        <v>69.1342534504391</v>
      </c>
      <c r="G449" s="459"/>
      <c r="I449" s="437"/>
      <c r="K449" s="431"/>
      <c r="L449" s="431"/>
      <c r="M449" s="462"/>
    </row>
    <row r="450" s="431" customFormat="1" ht="19.5" customHeight="1" spans="1:13">
      <c r="A450" s="448">
        <v>227</v>
      </c>
      <c r="B450" s="475" t="s">
        <v>580</v>
      </c>
      <c r="C450" s="451">
        <v>2000</v>
      </c>
      <c r="D450" s="454">
        <v>0</v>
      </c>
      <c r="E450" s="450"/>
      <c r="F450" s="452">
        <v>0</v>
      </c>
      <c r="G450" s="452">
        <v>0</v>
      </c>
      <c r="I450" s="461"/>
      <c r="K450" s="432"/>
      <c r="L450" s="432"/>
      <c r="M450" s="438"/>
    </row>
    <row r="451" s="431" customFormat="1" ht="19.5" customHeight="1" spans="1:13">
      <c r="A451" s="448">
        <v>229</v>
      </c>
      <c r="B451" s="449" t="s">
        <v>581</v>
      </c>
      <c r="C451" s="450"/>
      <c r="D451" s="454">
        <v>73</v>
      </c>
      <c r="E451" s="450">
        <v>0</v>
      </c>
      <c r="F451" s="452">
        <f t="shared" ref="F451:F459" si="29">E451/D451*100</f>
        <v>0</v>
      </c>
      <c r="G451" s="452">
        <f>(E451/I451-1)*100</f>
        <v>-100</v>
      </c>
      <c r="I451" s="461">
        <v>100</v>
      </c>
      <c r="L451" s="432"/>
      <c r="M451" s="462"/>
    </row>
    <row r="452" s="431" customFormat="1" ht="19.5" customHeight="1" spans="1:13">
      <c r="A452" s="476">
        <v>22999</v>
      </c>
      <c r="B452" s="477" t="s">
        <v>582</v>
      </c>
      <c r="C452" s="478"/>
      <c r="D452" s="454">
        <v>73</v>
      </c>
      <c r="E452" s="450">
        <v>0</v>
      </c>
      <c r="F452" s="452">
        <f t="shared" si="29"/>
        <v>0</v>
      </c>
      <c r="G452" s="452"/>
      <c r="I452" s="461">
        <v>100</v>
      </c>
      <c r="M452" s="462"/>
    </row>
    <row r="453" s="432" customFormat="1" ht="19.5" customHeight="1" spans="1:13">
      <c r="A453" s="455">
        <v>2299901</v>
      </c>
      <c r="B453" s="456" t="s">
        <v>583</v>
      </c>
      <c r="C453" s="460"/>
      <c r="D453" s="458">
        <v>73</v>
      </c>
      <c r="E453" s="460">
        <v>0</v>
      </c>
      <c r="F453" s="459">
        <f t="shared" si="29"/>
        <v>0</v>
      </c>
      <c r="G453" s="459"/>
      <c r="I453" s="437"/>
      <c r="J453" s="432">
        <v>73</v>
      </c>
      <c r="K453" s="431"/>
      <c r="L453" s="431"/>
      <c r="M453" s="462"/>
    </row>
    <row r="454" s="431" customFormat="1" ht="19.5" customHeight="1" spans="1:13">
      <c r="A454" s="448">
        <v>232</v>
      </c>
      <c r="B454" s="449" t="s">
        <v>584</v>
      </c>
      <c r="C454" s="453">
        <v>5700</v>
      </c>
      <c r="D454" s="454">
        <v>5429</v>
      </c>
      <c r="E454" s="453">
        <v>5429</v>
      </c>
      <c r="F454" s="452">
        <f t="shared" si="29"/>
        <v>100</v>
      </c>
      <c r="G454" s="452">
        <f t="shared" ref="G454:G459" si="30">(E454/I454-1)*100</f>
        <v>-4.18284504059301</v>
      </c>
      <c r="I454" s="461">
        <v>5666</v>
      </c>
      <c r="K454" s="432"/>
      <c r="L454" s="432"/>
      <c r="M454" s="438"/>
    </row>
    <row r="455" s="431" customFormat="1" ht="19.5" customHeight="1" spans="1:13">
      <c r="A455" s="448">
        <v>23203</v>
      </c>
      <c r="B455" s="479" t="s">
        <v>585</v>
      </c>
      <c r="C455" s="480">
        <v>5700</v>
      </c>
      <c r="D455" s="481">
        <v>5429</v>
      </c>
      <c r="E455" s="480">
        <v>5429</v>
      </c>
      <c r="F455" s="452">
        <f t="shared" si="29"/>
        <v>100</v>
      </c>
      <c r="G455" s="452"/>
      <c r="I455" s="461"/>
      <c r="L455" s="432"/>
      <c r="M455" s="462"/>
    </row>
    <row r="456" s="432" customFormat="1" ht="19.5" customHeight="1" spans="1:13">
      <c r="A456" s="455">
        <v>2320301</v>
      </c>
      <c r="B456" s="474" t="s">
        <v>586</v>
      </c>
      <c r="C456" s="470">
        <v>5700</v>
      </c>
      <c r="D456" s="458">
        <v>5429</v>
      </c>
      <c r="E456" s="460">
        <v>5429</v>
      </c>
      <c r="F456" s="459">
        <f t="shared" si="29"/>
        <v>100</v>
      </c>
      <c r="G456" s="459"/>
      <c r="I456" s="437"/>
      <c r="K456" s="431"/>
      <c r="M456" s="462"/>
    </row>
    <row r="457" s="431" customFormat="1" ht="19.5" customHeight="1" spans="1:13">
      <c r="A457" s="448">
        <v>233</v>
      </c>
      <c r="B457" s="449" t="s">
        <v>587</v>
      </c>
      <c r="C457" s="453"/>
      <c r="D457" s="454">
        <v>24</v>
      </c>
      <c r="E457" s="453">
        <v>24</v>
      </c>
      <c r="F457" s="452">
        <f t="shared" si="29"/>
        <v>100</v>
      </c>
      <c r="G457" s="452">
        <f t="shared" si="30"/>
        <v>-44.1860465116279</v>
      </c>
      <c r="I457" s="461">
        <v>43</v>
      </c>
      <c r="K457" s="432"/>
      <c r="L457" s="432"/>
      <c r="M457" s="438"/>
    </row>
    <row r="458" s="431" customFormat="1" ht="19.5" customHeight="1" spans="1:13">
      <c r="A458" s="448">
        <v>23303</v>
      </c>
      <c r="B458" s="479" t="s">
        <v>588</v>
      </c>
      <c r="C458" s="480"/>
      <c r="D458" s="481">
        <v>24</v>
      </c>
      <c r="E458" s="480">
        <v>24</v>
      </c>
      <c r="F458" s="452">
        <f t="shared" si="29"/>
        <v>100</v>
      </c>
      <c r="G458" s="452"/>
      <c r="I458" s="461"/>
      <c r="L458" s="432"/>
      <c r="M458" s="462"/>
    </row>
    <row r="459" s="431" customFormat="1" ht="19.5" customHeight="1" spans="1:13">
      <c r="A459" s="482">
        <v>244</v>
      </c>
      <c r="B459" s="483" t="s">
        <v>589</v>
      </c>
      <c r="C459" s="484">
        <f>SUM(C4,C112,C135,C156,C170,C193,C257,C298,C312,C327,C377,C390,C396,C403,C406,C415,C423,C428,C450,C451,C454,C457)</f>
        <v>130190</v>
      </c>
      <c r="D459" s="485">
        <f>SUM(D4,D112,D135,D156,D170,D193,D257,D298,D312,D327,D377,D390,D396,D403,D406,D415,D423,D428,D450,D451,D454,D457)</f>
        <v>230076</v>
      </c>
      <c r="E459" s="484">
        <f>SUM(E4,E112,E135,E156,E170,E193,E257,E298,E312,E327,E377,E390,E396,E403,E406,E415,E423,E428,E450,E451,E454,E457)</f>
        <v>215173</v>
      </c>
      <c r="F459" s="452">
        <f t="shared" si="29"/>
        <v>93.5225751490812</v>
      </c>
      <c r="G459" s="452">
        <f t="shared" si="30"/>
        <v>-4.40494384418538</v>
      </c>
      <c r="I459" s="437">
        <v>225088</v>
      </c>
      <c r="J459" s="432"/>
      <c r="M459" s="462"/>
    </row>
    <row r="460" s="431" customFormat="1" ht="19.5" customHeight="1" spans="1:14">
      <c r="A460" s="433"/>
      <c r="B460" s="434"/>
      <c r="C460" s="435"/>
      <c r="D460" s="302"/>
      <c r="E460" s="435"/>
      <c r="F460" s="436"/>
      <c r="G460" s="436"/>
      <c r="H460" s="432"/>
      <c r="I460" s="437"/>
      <c r="J460" s="432"/>
      <c r="K460" s="432"/>
      <c r="L460" s="432"/>
      <c r="M460" s="438"/>
      <c r="N460" s="432"/>
    </row>
    <row r="461" ht="30" customHeight="1"/>
    <row r="463" spans="11:14">
      <c r="K463" s="431"/>
      <c r="L463" s="431"/>
      <c r="M463" s="462"/>
      <c r="N463" s="431"/>
    </row>
    <row r="465" spans="14:14">
      <c r="N465" s="431"/>
    </row>
    <row r="467" spans="14:14">
      <c r="N467" s="431"/>
    </row>
    <row r="469" spans="11:14">
      <c r="K469" s="431"/>
      <c r="L469" s="431"/>
      <c r="M469" s="462"/>
      <c r="N469" s="431"/>
    </row>
    <row r="471" spans="14:14">
      <c r="N471" s="431"/>
    </row>
    <row r="473" spans="14:14">
      <c r="N473" s="431"/>
    </row>
    <row r="474" spans="14:14">
      <c r="N474" s="431"/>
    </row>
    <row r="479" spans="11:13">
      <c r="K479" s="431"/>
      <c r="L479" s="431"/>
      <c r="M479" s="462"/>
    </row>
    <row r="481" spans="11:13">
      <c r="K481" s="431"/>
      <c r="L481" s="431"/>
      <c r="M481" s="462"/>
    </row>
    <row r="482" spans="11:13">
      <c r="K482" s="431"/>
      <c r="L482" s="431"/>
      <c r="M482" s="462"/>
    </row>
    <row r="486" spans="11:13">
      <c r="K486" s="431"/>
      <c r="L486" s="431"/>
      <c r="M486" s="462"/>
    </row>
    <row r="492" spans="11:14">
      <c r="K492" s="431"/>
      <c r="L492" s="431"/>
      <c r="M492" s="462"/>
      <c r="N492" s="431"/>
    </row>
    <row r="495" spans="11:13">
      <c r="K495" s="431"/>
      <c r="L495" s="431"/>
      <c r="M495" s="462"/>
    </row>
    <row r="498" spans="11:13">
      <c r="K498" s="431"/>
      <c r="L498" s="431"/>
      <c r="M498" s="462"/>
    </row>
    <row r="500" spans="11:13">
      <c r="K500" s="431"/>
      <c r="L500" s="431"/>
      <c r="M500" s="462"/>
    </row>
    <row r="502" spans="11:13">
      <c r="K502" s="431"/>
      <c r="L502" s="431"/>
      <c r="M502" s="462"/>
    </row>
    <row r="503" spans="11:13">
      <c r="K503" s="431"/>
      <c r="L503" s="431"/>
      <c r="M503" s="462"/>
    </row>
    <row r="504" spans="14:14">
      <c r="N504" s="431"/>
    </row>
    <row r="506" spans="11:13">
      <c r="K506" s="431"/>
      <c r="L506" s="431"/>
      <c r="M506" s="462"/>
    </row>
    <row r="507" spans="11:13">
      <c r="K507" s="431"/>
      <c r="L507" s="431"/>
      <c r="M507" s="462"/>
    </row>
    <row r="509" spans="11:13">
      <c r="K509" s="431"/>
      <c r="L509" s="431"/>
      <c r="M509" s="462"/>
    </row>
    <row r="512" spans="11:13">
      <c r="K512" s="431"/>
      <c r="L512" s="431"/>
      <c r="M512" s="462"/>
    </row>
    <row r="514" spans="11:14">
      <c r="K514" s="431"/>
      <c r="L514" s="431"/>
      <c r="M514" s="462"/>
      <c r="N514" s="431"/>
    </row>
    <row r="516" spans="11:13">
      <c r="K516" s="431"/>
      <c r="L516" s="431"/>
      <c r="M516" s="462"/>
    </row>
    <row r="517" spans="11:13">
      <c r="K517" s="431"/>
      <c r="L517" s="431"/>
      <c r="M517" s="462"/>
    </row>
    <row r="519" spans="14:14">
      <c r="N519" s="431"/>
    </row>
    <row r="524" spans="14:14">
      <c r="N524" s="431"/>
    </row>
    <row r="525" spans="11:13">
      <c r="K525" s="431"/>
      <c r="L525" s="431"/>
      <c r="M525" s="462"/>
    </row>
    <row r="527" spans="14:14">
      <c r="N527" s="431"/>
    </row>
    <row r="529" spans="11:14">
      <c r="K529" s="431"/>
      <c r="L529" s="431"/>
      <c r="M529" s="462"/>
      <c r="N529" s="431"/>
    </row>
    <row r="530" spans="14:14">
      <c r="N530" s="431"/>
    </row>
    <row r="534" spans="11:13">
      <c r="K534" s="431"/>
      <c r="L534" s="431"/>
      <c r="M534" s="462"/>
    </row>
    <row r="537" spans="11:13">
      <c r="K537" s="431"/>
      <c r="L537" s="431"/>
      <c r="M537" s="462"/>
    </row>
    <row r="538" spans="11:13">
      <c r="K538" s="431"/>
      <c r="L538" s="431"/>
      <c r="M538" s="462"/>
    </row>
    <row r="539" spans="14:14">
      <c r="N539" s="431"/>
    </row>
    <row r="541" spans="11:14">
      <c r="K541" s="431"/>
      <c r="L541" s="431"/>
      <c r="M541" s="462"/>
      <c r="N541" s="431"/>
    </row>
    <row r="543" spans="14:14">
      <c r="N543" s="431"/>
    </row>
    <row r="544" spans="14:14">
      <c r="N544" s="431"/>
    </row>
    <row r="545" spans="11:13">
      <c r="K545" s="431"/>
      <c r="L545" s="431"/>
      <c r="M545" s="462"/>
    </row>
    <row r="546" spans="11:13">
      <c r="K546" s="431"/>
      <c r="L546" s="431"/>
      <c r="M546" s="462"/>
    </row>
    <row r="549" spans="14:14">
      <c r="N549" s="431"/>
    </row>
    <row r="550" spans="14:14">
      <c r="N550" s="431"/>
    </row>
    <row r="555" spans="11:13">
      <c r="K555" s="431"/>
      <c r="L555" s="431"/>
      <c r="M555" s="462"/>
    </row>
    <row r="556" spans="14:14">
      <c r="N556" s="431"/>
    </row>
    <row r="557" spans="14:14">
      <c r="N557" s="431"/>
    </row>
    <row r="559" spans="14:14">
      <c r="N559" s="431"/>
    </row>
    <row r="560" spans="11:14">
      <c r="K560" s="431"/>
      <c r="L560" s="431"/>
      <c r="M560" s="462"/>
      <c r="N560" s="431"/>
    </row>
    <row r="566" spans="11:14">
      <c r="K566" s="431"/>
      <c r="L566" s="431"/>
      <c r="M566" s="462"/>
      <c r="N566" s="431"/>
    </row>
    <row r="568" spans="11:13">
      <c r="K568" s="431"/>
      <c r="L568" s="431"/>
      <c r="M568" s="462"/>
    </row>
    <row r="570" spans="14:14">
      <c r="N570" s="431"/>
    </row>
    <row r="571" spans="11:14">
      <c r="K571" s="431"/>
      <c r="L571" s="431"/>
      <c r="M571" s="462"/>
      <c r="N571" s="431"/>
    </row>
    <row r="577" spans="11:13">
      <c r="K577" s="431"/>
      <c r="L577" s="431"/>
      <c r="M577" s="462"/>
    </row>
    <row r="578" spans="14:14">
      <c r="N578" s="431"/>
    </row>
    <row r="580" spans="14:14">
      <c r="N580" s="431"/>
    </row>
    <row r="581" spans="14:14">
      <c r="N581" s="431"/>
    </row>
    <row r="583" spans="11:14">
      <c r="K583" s="431"/>
      <c r="L583" s="431"/>
      <c r="M583" s="462"/>
      <c r="N583" s="431"/>
    </row>
    <row r="586" spans="14:14">
      <c r="N586" s="431"/>
    </row>
    <row r="587" spans="14:14">
      <c r="N587" s="431"/>
    </row>
    <row r="590" spans="11:13">
      <c r="K590" s="431"/>
      <c r="L590" s="431"/>
      <c r="M590" s="462"/>
    </row>
    <row r="594" spans="14:14">
      <c r="N594" s="431"/>
    </row>
    <row r="596" spans="11:13">
      <c r="K596" s="431"/>
      <c r="L596" s="431"/>
      <c r="M596" s="462"/>
    </row>
    <row r="597" spans="14:14">
      <c r="N597" s="431"/>
    </row>
    <row r="599" spans="11:14">
      <c r="K599" s="431"/>
      <c r="L599" s="431"/>
      <c r="M599" s="462"/>
      <c r="N599" s="431"/>
    </row>
    <row r="602" spans="11:13">
      <c r="K602" s="431"/>
      <c r="L602" s="431"/>
      <c r="M602" s="462"/>
    </row>
    <row r="603" spans="14:14">
      <c r="N603" s="431"/>
    </row>
    <row r="604" spans="11:14">
      <c r="K604" s="431"/>
      <c r="L604" s="431"/>
      <c r="M604" s="462"/>
      <c r="N604" s="431"/>
    </row>
    <row r="606" spans="11:14">
      <c r="K606" s="431"/>
      <c r="L606" s="431"/>
      <c r="M606" s="462"/>
      <c r="N606" s="431"/>
    </row>
    <row r="609" spans="14:14">
      <c r="N609" s="431"/>
    </row>
    <row r="610" spans="14:14">
      <c r="N610" s="431"/>
    </row>
    <row r="611" spans="14:14">
      <c r="N611" s="431"/>
    </row>
    <row r="612" spans="14:14">
      <c r="N612" s="431"/>
    </row>
    <row r="614" spans="11:14">
      <c r="K614" s="431"/>
      <c r="L614" s="431"/>
      <c r="M614" s="462"/>
      <c r="N614" s="431"/>
    </row>
    <row r="615" spans="14:14">
      <c r="N615" s="431"/>
    </row>
    <row r="616" spans="11:13">
      <c r="K616" s="431"/>
      <c r="L616" s="431"/>
      <c r="M616" s="462"/>
    </row>
    <row r="617" spans="11:13">
      <c r="K617" s="431"/>
      <c r="L617" s="431"/>
      <c r="M617" s="462"/>
    </row>
    <row r="618" spans="14:14">
      <c r="N618" s="431"/>
    </row>
    <row r="619" spans="14:14">
      <c r="N619" s="431"/>
    </row>
    <row r="621" spans="11:13">
      <c r="K621" s="431"/>
      <c r="L621" s="431"/>
      <c r="M621" s="462"/>
    </row>
    <row r="624" spans="11:13">
      <c r="K624" s="431"/>
      <c r="L624" s="431"/>
      <c r="M624" s="462"/>
    </row>
    <row r="628" spans="11:13">
      <c r="K628" s="431"/>
      <c r="L628" s="431"/>
      <c r="M628" s="462"/>
    </row>
    <row r="637" spans="11:13">
      <c r="K637" s="431"/>
      <c r="L637" s="431"/>
      <c r="M637" s="462"/>
    </row>
    <row r="639" spans="11:13">
      <c r="K639" s="431"/>
      <c r="L639" s="431"/>
      <c r="M639" s="462"/>
    </row>
    <row r="643" spans="11:13">
      <c r="K643" s="431"/>
      <c r="L643" s="431"/>
      <c r="M643" s="462"/>
    </row>
    <row r="648" spans="11:13">
      <c r="K648" s="431"/>
      <c r="L648" s="431"/>
      <c r="M648" s="462"/>
    </row>
    <row r="650" spans="11:13">
      <c r="K650" s="431"/>
      <c r="L650" s="431"/>
      <c r="M650" s="462"/>
    </row>
    <row r="652" spans="11:13">
      <c r="K652" s="431"/>
      <c r="L652" s="431"/>
      <c r="M652" s="462"/>
    </row>
    <row r="658" spans="11:13">
      <c r="K658" s="431"/>
      <c r="L658" s="431"/>
      <c r="M658" s="462"/>
    </row>
    <row r="660" spans="11:13">
      <c r="K660" s="431"/>
      <c r="L660" s="431"/>
      <c r="M660" s="462"/>
    </row>
    <row r="662" spans="11:13">
      <c r="K662" s="431"/>
      <c r="L662" s="431"/>
      <c r="M662" s="462"/>
    </row>
    <row r="663" spans="11:13">
      <c r="K663" s="431"/>
      <c r="L663" s="431"/>
      <c r="M663" s="462"/>
    </row>
    <row r="667" spans="11:13">
      <c r="K667" s="431"/>
      <c r="L667" s="431"/>
      <c r="M667" s="462"/>
    </row>
    <row r="670" spans="11:13">
      <c r="K670" s="431"/>
      <c r="L670" s="431"/>
      <c r="M670" s="462"/>
    </row>
    <row r="673" spans="11:13">
      <c r="K673" s="431"/>
      <c r="L673" s="431"/>
      <c r="M673" s="462"/>
    </row>
    <row r="677" spans="11:13">
      <c r="K677" s="431"/>
      <c r="L677" s="431"/>
      <c r="M677" s="462"/>
    </row>
    <row r="679" spans="11:13">
      <c r="K679" s="431"/>
      <c r="L679" s="431"/>
      <c r="M679" s="462"/>
    </row>
    <row r="680" spans="11:13">
      <c r="K680" s="431"/>
      <c r="L680" s="431"/>
      <c r="M680" s="462"/>
    </row>
    <row r="684" spans="11:13">
      <c r="K684" s="431"/>
      <c r="L684" s="431"/>
      <c r="M684" s="462"/>
    </row>
    <row r="686" spans="11:13">
      <c r="K686" s="431"/>
      <c r="L686" s="431"/>
      <c r="M686" s="462"/>
    </row>
    <row r="688" spans="11:13">
      <c r="K688" s="431"/>
      <c r="L688" s="431"/>
      <c r="M688" s="462"/>
    </row>
    <row r="690" spans="11:13">
      <c r="K690" s="431"/>
      <c r="L690" s="431"/>
      <c r="M690" s="462"/>
    </row>
    <row r="692" spans="11:13">
      <c r="K692" s="431"/>
      <c r="L692" s="431"/>
      <c r="M692" s="462"/>
    </row>
    <row r="694" spans="11:13">
      <c r="K694" s="431"/>
      <c r="L694" s="431"/>
      <c r="M694" s="462"/>
    </row>
    <row r="695" spans="11:13">
      <c r="K695" s="431"/>
      <c r="L695" s="431"/>
      <c r="M695" s="462"/>
    </row>
    <row r="713" spans="11:13">
      <c r="K713" s="431"/>
      <c r="L713" s="431"/>
      <c r="M713" s="462"/>
    </row>
    <row r="725" spans="11:13">
      <c r="K725" s="431"/>
      <c r="L725" s="431"/>
      <c r="M725" s="462"/>
    </row>
    <row r="735" spans="11:13">
      <c r="K735" s="431"/>
      <c r="L735" s="431"/>
      <c r="M735" s="462"/>
    </row>
    <row r="740" spans="11:13">
      <c r="K740" s="431"/>
      <c r="L740" s="431"/>
      <c r="M740" s="462"/>
    </row>
    <row r="745" spans="11:13">
      <c r="K745" s="431"/>
      <c r="L745" s="431"/>
      <c r="M745" s="462"/>
    </row>
    <row r="748" spans="11:13">
      <c r="K748" s="431"/>
      <c r="L748" s="431"/>
      <c r="M748" s="462"/>
    </row>
    <row r="750" spans="11:13">
      <c r="K750" s="431"/>
      <c r="L750" s="431"/>
      <c r="M750" s="462"/>
    </row>
    <row r="751" spans="11:13">
      <c r="K751" s="431"/>
      <c r="L751" s="431"/>
      <c r="M751" s="462"/>
    </row>
    <row r="760" spans="11:13">
      <c r="K760" s="431"/>
      <c r="L760" s="431"/>
      <c r="M760" s="462"/>
    </row>
    <row r="762" spans="11:13">
      <c r="K762" s="431"/>
      <c r="L762" s="431"/>
      <c r="M762" s="462"/>
    </row>
    <row r="764" spans="11:13">
      <c r="K764" s="431"/>
      <c r="L764" s="431"/>
      <c r="M764" s="462"/>
    </row>
    <row r="765" spans="11:13">
      <c r="K765" s="431"/>
      <c r="L765" s="431"/>
      <c r="M765" s="462"/>
    </row>
    <row r="770" spans="11:13">
      <c r="K770" s="431"/>
      <c r="L770" s="431"/>
      <c r="M770" s="462"/>
    </row>
    <row r="771" spans="11:13">
      <c r="K771" s="431"/>
      <c r="L771" s="431"/>
      <c r="M771" s="462"/>
    </row>
    <row r="777" spans="11:13">
      <c r="K777" s="431"/>
      <c r="L777" s="431"/>
      <c r="M777" s="462"/>
    </row>
    <row r="778" spans="11:13">
      <c r="K778" s="431"/>
      <c r="L778" s="431"/>
      <c r="M778" s="462"/>
    </row>
    <row r="780" spans="11:13">
      <c r="K780" s="431"/>
      <c r="L780" s="431"/>
      <c r="M780" s="462"/>
    </row>
    <row r="781" spans="11:13">
      <c r="K781" s="431"/>
      <c r="L781" s="431"/>
      <c r="M781" s="462"/>
    </row>
    <row r="787" spans="11:13">
      <c r="K787" s="431"/>
      <c r="L787" s="431"/>
      <c r="M787" s="462"/>
    </row>
    <row r="791" spans="11:13">
      <c r="K791" s="431"/>
      <c r="L791" s="431"/>
      <c r="M791" s="462"/>
    </row>
    <row r="792" spans="11:13">
      <c r="K792" s="431"/>
      <c r="L792" s="431"/>
      <c r="M792" s="462"/>
    </row>
    <row r="799" spans="11:13">
      <c r="K799" s="431"/>
      <c r="L799" s="431"/>
      <c r="M799" s="462"/>
    </row>
    <row r="801" spans="11:13">
      <c r="K801" s="431"/>
      <c r="L801" s="431"/>
      <c r="M801" s="462"/>
    </row>
    <row r="802" spans="11:13">
      <c r="K802" s="431"/>
      <c r="L802" s="431"/>
      <c r="M802" s="462"/>
    </row>
    <row r="804" spans="11:13">
      <c r="K804" s="431"/>
      <c r="L804" s="431"/>
      <c r="M804" s="462"/>
    </row>
    <row r="807" spans="11:13">
      <c r="K807" s="431"/>
      <c r="L807" s="431"/>
      <c r="M807" s="462"/>
    </row>
    <row r="808" spans="11:13">
      <c r="K808" s="431"/>
      <c r="L808" s="431"/>
      <c r="M808" s="462"/>
    </row>
    <row r="815" spans="11:13">
      <c r="K815" s="431"/>
      <c r="L815" s="431"/>
      <c r="M815" s="462"/>
    </row>
    <row r="818" spans="11:13">
      <c r="K818" s="431"/>
      <c r="L818" s="431"/>
      <c r="M818" s="462"/>
    </row>
    <row r="820" spans="11:13">
      <c r="K820" s="431"/>
      <c r="L820" s="431"/>
      <c r="M820" s="462"/>
    </row>
    <row r="824" spans="11:13">
      <c r="K824" s="431"/>
      <c r="L824" s="431"/>
      <c r="M824" s="462"/>
    </row>
    <row r="825" spans="11:13">
      <c r="K825" s="431"/>
      <c r="L825" s="431"/>
      <c r="M825" s="462"/>
    </row>
    <row r="827" spans="11:13">
      <c r="K827" s="431"/>
      <c r="L827" s="431"/>
      <c r="M827" s="462"/>
    </row>
    <row r="830" spans="11:13">
      <c r="K830" s="431"/>
      <c r="L830" s="431"/>
      <c r="M830" s="462"/>
    </row>
    <row r="831" spans="11:13">
      <c r="K831" s="431"/>
      <c r="L831" s="431"/>
      <c r="M831" s="462"/>
    </row>
    <row r="832" spans="11:13">
      <c r="K832" s="431"/>
      <c r="L832" s="431"/>
      <c r="M832" s="462"/>
    </row>
    <row r="833" spans="11:13">
      <c r="K833" s="431"/>
      <c r="L833" s="431"/>
      <c r="M833" s="462"/>
    </row>
    <row r="835" spans="11:13">
      <c r="K835" s="431"/>
      <c r="L835" s="431"/>
      <c r="M835" s="462"/>
    </row>
    <row r="836" spans="11:13">
      <c r="K836" s="431"/>
      <c r="L836" s="431"/>
      <c r="M836" s="462"/>
    </row>
    <row r="839" spans="11:13">
      <c r="K839" s="431"/>
      <c r="L839" s="431"/>
      <c r="M839" s="462"/>
    </row>
    <row r="840" spans="11:13">
      <c r="K840" s="431"/>
      <c r="L840" s="431"/>
      <c r="M840" s="462"/>
    </row>
  </sheetData>
  <mergeCells count="1">
    <mergeCell ref="B1:G1"/>
  </mergeCells>
  <printOptions horizontalCentered="1"/>
  <pageMargins left="0.708661417322835" right="0.708661417322835" top="0.78740157480315" bottom="0.78740157480315" header="0.31496062992126" footer="0.31496062992126"/>
  <pageSetup paperSize="9" scale="9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0"/>
  <sheetViews>
    <sheetView showGridLines="0" showZeros="0" zoomScale="96" zoomScaleNormal="96" workbookViewId="0">
      <selection activeCell="A1" sqref="$A1:$XFD1"/>
    </sheetView>
  </sheetViews>
  <sheetFormatPr defaultColWidth="9.10833333333333" defaultRowHeight="15.75" outlineLevelCol="3"/>
  <cols>
    <col min="1" max="1" width="33.1083333333333" style="282" customWidth="1"/>
    <col min="2" max="2" width="12.8833333333333" style="283" customWidth="1"/>
    <col min="3" max="3" width="33.1083333333333" style="282" customWidth="1"/>
    <col min="4" max="4" width="12.8833333333333" style="283" customWidth="1"/>
    <col min="5" max="16384" width="9.10833333333333" style="282"/>
  </cols>
  <sheetData>
    <row r="1" ht="33.9" customHeight="1" spans="1:4">
      <c r="A1" s="284" t="s">
        <v>681</v>
      </c>
      <c r="B1" s="284"/>
      <c r="C1" s="284"/>
      <c r="D1" s="284"/>
    </row>
    <row r="2" ht="21" customHeight="1" spans="1:4">
      <c r="A2" s="285" t="s">
        <v>591</v>
      </c>
      <c r="B2" s="285"/>
      <c r="C2" s="285"/>
      <c r="D2" s="285"/>
    </row>
    <row r="3" ht="36.75" customHeight="1" spans="1:4">
      <c r="A3" s="286" t="s">
        <v>592</v>
      </c>
      <c r="B3" s="287" t="s">
        <v>593</v>
      </c>
      <c r="C3" s="286" t="s">
        <v>592</v>
      </c>
      <c r="D3" s="287" t="s">
        <v>593</v>
      </c>
    </row>
    <row r="4" ht="36.75" customHeight="1" spans="1:4">
      <c r="A4" s="288" t="s">
        <v>594</v>
      </c>
      <c r="B4" s="289">
        <f>一般预算收入决算表!D28</f>
        <v>146014</v>
      </c>
      <c r="C4" s="290" t="s">
        <v>595</v>
      </c>
      <c r="D4" s="289">
        <f>一般预算支出决算表!E459</f>
        <v>215173</v>
      </c>
    </row>
    <row r="5" ht="36.75" customHeight="1" spans="1:4">
      <c r="A5" s="288" t="s">
        <v>596</v>
      </c>
      <c r="B5" s="289">
        <v>72610</v>
      </c>
      <c r="C5" s="290" t="s">
        <v>597</v>
      </c>
      <c r="D5" s="289">
        <v>10720</v>
      </c>
    </row>
    <row r="6" ht="36.75" customHeight="1" spans="1:4">
      <c r="A6" s="419" t="s">
        <v>598</v>
      </c>
      <c r="B6" s="297">
        <v>9083</v>
      </c>
      <c r="C6" s="290" t="s">
        <v>599</v>
      </c>
      <c r="D6" s="289">
        <v>28389</v>
      </c>
    </row>
    <row r="7" ht="36.75" customHeight="1" spans="1:4">
      <c r="A7" s="419" t="s">
        <v>600</v>
      </c>
      <c r="B7" s="297">
        <v>48634</v>
      </c>
      <c r="C7" s="290" t="s">
        <v>601</v>
      </c>
      <c r="D7" s="289">
        <v>1934</v>
      </c>
    </row>
    <row r="8" ht="36.75" customHeight="1" spans="1:4">
      <c r="A8" s="419" t="s">
        <v>602</v>
      </c>
      <c r="B8" s="297">
        <v>14893</v>
      </c>
      <c r="C8" s="420"/>
      <c r="D8" s="297"/>
    </row>
    <row r="9" ht="36.75" customHeight="1" spans="1:4">
      <c r="A9" s="288" t="s">
        <v>603</v>
      </c>
      <c r="B9" s="289">
        <v>29539</v>
      </c>
      <c r="C9" s="420"/>
      <c r="D9" s="297"/>
    </row>
    <row r="10" ht="36.75" customHeight="1" spans="1:4">
      <c r="A10" s="288" t="s">
        <v>604</v>
      </c>
      <c r="B10" s="289">
        <v>3683</v>
      </c>
      <c r="C10" s="420"/>
      <c r="D10" s="421"/>
    </row>
    <row r="11" ht="36.75" customHeight="1" spans="1:4">
      <c r="A11" s="288" t="s">
        <v>605</v>
      </c>
      <c r="B11" s="289">
        <v>15541</v>
      </c>
      <c r="C11" s="420"/>
      <c r="D11" s="421"/>
    </row>
    <row r="12" ht="36.75" customHeight="1" spans="1:4">
      <c r="A12" s="422" t="s">
        <v>606</v>
      </c>
      <c r="B12" s="297">
        <v>0</v>
      </c>
      <c r="C12" s="423"/>
      <c r="D12" s="421"/>
    </row>
    <row r="13" ht="36.75" customHeight="1" spans="1:4">
      <c r="A13" s="422" t="s">
        <v>607</v>
      </c>
      <c r="B13" s="297">
        <v>1000</v>
      </c>
      <c r="C13" s="423"/>
      <c r="D13" s="421"/>
    </row>
    <row r="14" ht="36.75" customHeight="1" spans="1:4">
      <c r="A14" s="422" t="s">
        <v>608</v>
      </c>
      <c r="B14" s="297">
        <v>14541</v>
      </c>
      <c r="C14" s="423"/>
      <c r="D14" s="421"/>
    </row>
    <row r="15" ht="36.75" customHeight="1" spans="1:4">
      <c r="A15" s="288" t="s">
        <v>609</v>
      </c>
      <c r="B15" s="289">
        <v>3732</v>
      </c>
      <c r="C15" s="423"/>
      <c r="D15" s="297"/>
    </row>
    <row r="16" ht="36.75" customHeight="1" spans="1:4">
      <c r="A16" s="424" t="s">
        <v>610</v>
      </c>
      <c r="B16" s="289">
        <f>B4+B5+B9+B10+B11+B15</f>
        <v>271119</v>
      </c>
      <c r="C16" s="425" t="s">
        <v>611</v>
      </c>
      <c r="D16" s="426">
        <f>SUM(D4:D11)</f>
        <v>256216</v>
      </c>
    </row>
    <row r="17" ht="36.75" hidden="1" customHeight="1" spans="1:4">
      <c r="A17" s="424"/>
      <c r="B17" s="297"/>
      <c r="C17" s="425"/>
      <c r="D17" s="421"/>
    </row>
    <row r="18" ht="36.75" customHeight="1" spans="1:4">
      <c r="A18" s="424"/>
      <c r="B18" s="297"/>
      <c r="C18" s="427" t="s">
        <v>612</v>
      </c>
      <c r="D18" s="289">
        <f>B16-D16</f>
        <v>14903</v>
      </c>
    </row>
    <row r="19" ht="36.75" customHeight="1" spans="1:4">
      <c r="A19" s="428"/>
      <c r="B19" s="429"/>
      <c r="C19" s="430" t="s">
        <v>613</v>
      </c>
      <c r="D19" s="421">
        <v>14903</v>
      </c>
    </row>
    <row r="20" ht="36.75" customHeight="1" spans="1:4">
      <c r="A20" s="428"/>
      <c r="B20" s="429"/>
      <c r="C20" s="430" t="s">
        <v>614</v>
      </c>
      <c r="D20" s="429"/>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B1" sqref="$A1:$XFD1"/>
    </sheetView>
  </sheetViews>
  <sheetFormatPr defaultColWidth="9" defaultRowHeight="15" outlineLevelCol="2"/>
  <cols>
    <col min="1" max="1" width="7.66666666666667" style="396" hidden="1" customWidth="1"/>
    <col min="2" max="2" width="50.4416666666667" style="397" customWidth="1"/>
    <col min="3" max="3" width="43.5583333333333" style="398" customWidth="1"/>
    <col min="4" max="4" width="3.775" style="397" customWidth="1"/>
    <col min="5" max="16384" width="9" style="397"/>
  </cols>
  <sheetData>
    <row r="1" ht="22.5" spans="1:3">
      <c r="A1" s="399"/>
      <c r="B1" s="400" t="s">
        <v>682</v>
      </c>
      <c r="C1" s="401"/>
    </row>
    <row r="2" ht="20.25" customHeight="1" spans="1:3">
      <c r="A2" s="399"/>
      <c r="B2" s="402"/>
      <c r="C2" s="403" t="s">
        <v>591</v>
      </c>
    </row>
    <row r="3" s="395" customFormat="1" ht="28.95" customHeight="1" spans="1:3">
      <c r="A3" s="404" t="s">
        <v>616</v>
      </c>
      <c r="B3" s="405" t="s">
        <v>617</v>
      </c>
      <c r="C3" s="406" t="s">
        <v>593</v>
      </c>
    </row>
    <row r="4" ht="15.75" customHeight="1" spans="1:3">
      <c r="A4" s="407">
        <v>501</v>
      </c>
      <c r="B4" s="408" t="s">
        <v>618</v>
      </c>
      <c r="C4" s="409">
        <f>SUM(C5:C8)</f>
        <v>22263</v>
      </c>
    </row>
    <row r="5" ht="15.75" customHeight="1" spans="1:3">
      <c r="A5" s="407">
        <v>50101</v>
      </c>
      <c r="B5" s="410" t="s">
        <v>619</v>
      </c>
      <c r="C5" s="411">
        <v>16614</v>
      </c>
    </row>
    <row r="6" ht="15.75" customHeight="1" spans="1:3">
      <c r="A6" s="412">
        <v>50102</v>
      </c>
      <c r="B6" s="410" t="s">
        <v>620</v>
      </c>
      <c r="C6" s="411">
        <v>3366</v>
      </c>
    </row>
    <row r="7" ht="15.75" customHeight="1" spans="1:3">
      <c r="A7" s="412">
        <v>50103</v>
      </c>
      <c r="B7" s="410" t="s">
        <v>621</v>
      </c>
      <c r="C7" s="411">
        <v>2180</v>
      </c>
    </row>
    <row r="8" ht="15.75" customHeight="1" spans="1:3">
      <c r="A8" s="412">
        <v>50199</v>
      </c>
      <c r="B8" s="410" t="s">
        <v>622</v>
      </c>
      <c r="C8" s="411">
        <v>103</v>
      </c>
    </row>
    <row r="9" ht="15.75" customHeight="1" spans="1:3">
      <c r="A9" s="412">
        <v>502</v>
      </c>
      <c r="B9" s="413" t="s">
        <v>623</v>
      </c>
      <c r="C9" s="409">
        <f>SUM(C10:C19)</f>
        <v>29389</v>
      </c>
    </row>
    <row r="10" ht="15.75" customHeight="1" spans="1:3">
      <c r="A10" s="412">
        <v>50201</v>
      </c>
      <c r="B10" s="410" t="s">
        <v>624</v>
      </c>
      <c r="C10" s="411">
        <v>5129</v>
      </c>
    </row>
    <row r="11" ht="15.75" customHeight="1" spans="1:3">
      <c r="A11" s="412">
        <v>50202</v>
      </c>
      <c r="B11" s="414" t="s">
        <v>625</v>
      </c>
      <c r="C11" s="411">
        <v>264</v>
      </c>
    </row>
    <row r="12" ht="15.75" customHeight="1" spans="1:3">
      <c r="A12" s="412">
        <v>50203</v>
      </c>
      <c r="B12" s="410" t="s">
        <v>626</v>
      </c>
      <c r="C12" s="411">
        <v>80</v>
      </c>
    </row>
    <row r="13" ht="15.75" customHeight="1" spans="1:3">
      <c r="A13" s="412">
        <v>50204</v>
      </c>
      <c r="B13" s="410" t="s">
        <v>627</v>
      </c>
      <c r="C13" s="411">
        <v>184</v>
      </c>
    </row>
    <row r="14" ht="15.75" customHeight="1" spans="1:3">
      <c r="A14" s="407">
        <v>50205</v>
      </c>
      <c r="B14" s="410" t="s">
        <v>628</v>
      </c>
      <c r="C14" s="411">
        <v>9837</v>
      </c>
    </row>
    <row r="15" ht="15.75" customHeight="1" spans="1:3">
      <c r="A15" s="412">
        <v>50206</v>
      </c>
      <c r="B15" s="410" t="s">
        <v>629</v>
      </c>
      <c r="C15" s="411">
        <v>84</v>
      </c>
    </row>
    <row r="16" ht="15.75" customHeight="1" spans="1:3">
      <c r="A16" s="412">
        <v>50207</v>
      </c>
      <c r="B16" s="410" t="s">
        <v>630</v>
      </c>
      <c r="C16" s="411"/>
    </row>
    <row r="17" ht="15.75" customHeight="1" spans="1:3">
      <c r="A17" s="412">
        <v>50208</v>
      </c>
      <c r="B17" s="410" t="s">
        <v>631</v>
      </c>
      <c r="C17" s="411">
        <v>451</v>
      </c>
    </row>
    <row r="18" ht="15.75" customHeight="1" spans="1:3">
      <c r="A18" s="412">
        <v>50209</v>
      </c>
      <c r="B18" s="410" t="s">
        <v>632</v>
      </c>
      <c r="C18" s="411">
        <v>405</v>
      </c>
    </row>
    <row r="19" ht="15.75" customHeight="1" spans="1:3">
      <c r="A19" s="412">
        <v>50299</v>
      </c>
      <c r="B19" s="410" t="s">
        <v>633</v>
      </c>
      <c r="C19" s="411">
        <v>12955</v>
      </c>
    </row>
    <row r="20" ht="15.75" customHeight="1" spans="1:3">
      <c r="A20" s="412">
        <v>503</v>
      </c>
      <c r="B20" s="413" t="s">
        <v>634</v>
      </c>
      <c r="C20" s="409">
        <f>SUM(C21:C27)</f>
        <v>43068</v>
      </c>
    </row>
    <row r="21" ht="15.75" customHeight="1" spans="1:3">
      <c r="A21" s="412">
        <v>50301</v>
      </c>
      <c r="B21" s="410" t="s">
        <v>635</v>
      </c>
      <c r="C21" s="411">
        <v>111</v>
      </c>
    </row>
    <row r="22" ht="15.75" customHeight="1" spans="1:3">
      <c r="A22" s="407">
        <v>50302</v>
      </c>
      <c r="B22" s="410" t="s">
        <v>636</v>
      </c>
      <c r="C22" s="411">
        <v>16695</v>
      </c>
    </row>
    <row r="23" ht="15.75" customHeight="1" spans="1:3">
      <c r="A23" s="412">
        <v>50303</v>
      </c>
      <c r="B23" s="410" t="s">
        <v>637</v>
      </c>
      <c r="C23" s="411">
        <v>49</v>
      </c>
    </row>
    <row r="24" ht="15.75" customHeight="1" spans="1:3">
      <c r="A24" s="412">
        <v>50305</v>
      </c>
      <c r="B24" s="410" t="s">
        <v>638</v>
      </c>
      <c r="C24" s="411"/>
    </row>
    <row r="25" ht="15.75" customHeight="1" spans="1:3">
      <c r="A25" s="412">
        <v>50306</v>
      </c>
      <c r="B25" s="410" t="s">
        <v>639</v>
      </c>
      <c r="C25" s="411">
        <v>343</v>
      </c>
    </row>
    <row r="26" ht="15.75" customHeight="1" spans="1:3">
      <c r="A26" s="412">
        <v>50307</v>
      </c>
      <c r="B26" s="410" t="s">
        <v>640</v>
      </c>
      <c r="C26" s="411"/>
    </row>
    <row r="27" ht="15.75" customHeight="1" spans="1:3">
      <c r="A27" s="412">
        <v>50399</v>
      </c>
      <c r="B27" s="410" t="s">
        <v>641</v>
      </c>
      <c r="C27" s="411">
        <v>25870</v>
      </c>
    </row>
    <row r="28" ht="15.75" customHeight="1" spans="1:3">
      <c r="A28" s="412">
        <v>504</v>
      </c>
      <c r="B28" s="413" t="s">
        <v>642</v>
      </c>
      <c r="C28" s="409">
        <f>SUM(C29:C34)</f>
        <v>1502</v>
      </c>
    </row>
    <row r="29" ht="15.75" customHeight="1" spans="1:3">
      <c r="A29" s="412">
        <v>50401</v>
      </c>
      <c r="B29" s="410" t="s">
        <v>635</v>
      </c>
      <c r="C29" s="411"/>
    </row>
    <row r="30" ht="15.75" customHeight="1" spans="1:3">
      <c r="A30" s="412">
        <v>50402</v>
      </c>
      <c r="B30" s="410" t="s">
        <v>636</v>
      </c>
      <c r="C30" s="411"/>
    </row>
    <row r="31" ht="15.75" customHeight="1" spans="1:3">
      <c r="A31" s="412">
        <v>50403</v>
      </c>
      <c r="B31" s="410" t="s">
        <v>637</v>
      </c>
      <c r="C31" s="411"/>
    </row>
    <row r="32" ht="15.75" customHeight="1" spans="1:3">
      <c r="A32" s="407">
        <v>50404</v>
      </c>
      <c r="B32" s="410" t="s">
        <v>639</v>
      </c>
      <c r="C32" s="411"/>
    </row>
    <row r="33" ht="15.75" customHeight="1" spans="1:3">
      <c r="A33" s="412">
        <v>50405</v>
      </c>
      <c r="B33" s="410" t="s">
        <v>640</v>
      </c>
      <c r="C33" s="411"/>
    </row>
    <row r="34" ht="15.75" customHeight="1" spans="1:3">
      <c r="A34" s="412">
        <v>50499</v>
      </c>
      <c r="B34" s="410" t="s">
        <v>641</v>
      </c>
      <c r="C34" s="411">
        <v>1502</v>
      </c>
    </row>
    <row r="35" ht="15.75" customHeight="1" spans="1:3">
      <c r="A35" s="412">
        <v>505</v>
      </c>
      <c r="B35" s="413" t="s">
        <v>643</v>
      </c>
      <c r="C35" s="409">
        <f>SUM(C36:C38)</f>
        <v>66635</v>
      </c>
    </row>
    <row r="36" ht="15.75" customHeight="1" spans="1:3">
      <c r="A36" s="412">
        <v>50501</v>
      </c>
      <c r="B36" s="410" t="s">
        <v>644</v>
      </c>
      <c r="C36" s="411">
        <v>39773</v>
      </c>
    </row>
    <row r="37" ht="15.75" customHeight="1" spans="1:3">
      <c r="A37" s="412">
        <v>50502</v>
      </c>
      <c r="B37" s="410" t="s">
        <v>645</v>
      </c>
      <c r="C37" s="411">
        <v>26862</v>
      </c>
    </row>
    <row r="38" ht="15.75" customHeight="1" spans="1:3">
      <c r="A38" s="407">
        <v>50599</v>
      </c>
      <c r="B38" s="410" t="s">
        <v>646</v>
      </c>
      <c r="C38" s="411"/>
    </row>
    <row r="39" ht="15.75" customHeight="1" spans="1:3">
      <c r="A39" s="412">
        <v>506</v>
      </c>
      <c r="B39" s="413" t="s">
        <v>647</v>
      </c>
      <c r="C39" s="409">
        <f>SUM(C40:C41)</f>
        <v>3360</v>
      </c>
    </row>
    <row r="40" ht="15.75" customHeight="1" spans="1:3">
      <c r="A40" s="412">
        <v>50601</v>
      </c>
      <c r="B40" s="410" t="s">
        <v>648</v>
      </c>
      <c r="C40" s="411">
        <v>3360</v>
      </c>
    </row>
    <row r="41" ht="15.75" customHeight="1" spans="1:3">
      <c r="A41" s="412">
        <v>50602</v>
      </c>
      <c r="B41" s="410" t="s">
        <v>649</v>
      </c>
      <c r="C41" s="411"/>
    </row>
    <row r="42" ht="15.75" customHeight="1" spans="1:3">
      <c r="A42" s="412">
        <v>507</v>
      </c>
      <c r="B42" s="413" t="s">
        <v>650</v>
      </c>
      <c r="C42" s="409">
        <f>SUM(C43:C45)</f>
        <v>2555</v>
      </c>
    </row>
    <row r="43" ht="15.75" customHeight="1" spans="1:3">
      <c r="A43" s="412">
        <v>50701</v>
      </c>
      <c r="B43" s="410" t="s">
        <v>651</v>
      </c>
      <c r="C43" s="411">
        <v>493</v>
      </c>
    </row>
    <row r="44" ht="15.75" customHeight="1" spans="1:3">
      <c r="A44" s="412">
        <v>50702</v>
      </c>
      <c r="B44" s="414" t="s">
        <v>652</v>
      </c>
      <c r="C44" s="411">
        <v>2</v>
      </c>
    </row>
    <row r="45" ht="15.75" customHeight="1" spans="1:3">
      <c r="A45" s="407">
        <v>50799</v>
      </c>
      <c r="B45" s="410" t="s">
        <v>653</v>
      </c>
      <c r="C45" s="411">
        <v>2060</v>
      </c>
    </row>
    <row r="46" ht="15.75" customHeight="1" spans="1:3">
      <c r="A46" s="412">
        <v>508</v>
      </c>
      <c r="B46" s="413" t="s">
        <v>654</v>
      </c>
      <c r="C46" s="409">
        <v>23560</v>
      </c>
    </row>
    <row r="47" ht="15.75" customHeight="1" spans="1:3">
      <c r="A47" s="412">
        <v>50801</v>
      </c>
      <c r="B47" s="410" t="s">
        <v>655</v>
      </c>
      <c r="C47" s="411">
        <v>23560</v>
      </c>
    </row>
    <row r="48" ht="15.75" customHeight="1" spans="1:3">
      <c r="A48" s="412">
        <v>50802</v>
      </c>
      <c r="B48" s="410" t="s">
        <v>656</v>
      </c>
      <c r="C48" s="411"/>
    </row>
    <row r="49" ht="15.75" customHeight="1" spans="1:3">
      <c r="A49" s="412">
        <v>509</v>
      </c>
      <c r="B49" s="413" t="s">
        <v>657</v>
      </c>
      <c r="C49" s="409">
        <f>SUM(C50:C54)</f>
        <v>17276</v>
      </c>
    </row>
    <row r="50" ht="15.75" customHeight="1" spans="1:3">
      <c r="A50" s="412">
        <v>50901</v>
      </c>
      <c r="B50" s="410" t="s">
        <v>658</v>
      </c>
      <c r="C50" s="411">
        <v>9400</v>
      </c>
    </row>
    <row r="51" ht="15.75" customHeight="1" spans="1:3">
      <c r="A51" s="412">
        <v>50902</v>
      </c>
      <c r="B51" s="410" t="s">
        <v>659</v>
      </c>
      <c r="C51" s="411">
        <v>276</v>
      </c>
    </row>
    <row r="52" ht="15.75" customHeight="1" spans="1:3">
      <c r="A52" s="412">
        <v>50903</v>
      </c>
      <c r="B52" s="410" t="s">
        <v>660</v>
      </c>
      <c r="C52" s="411">
        <v>1859</v>
      </c>
    </row>
    <row r="53" ht="15.75" customHeight="1" spans="1:3">
      <c r="A53" s="407">
        <v>50905</v>
      </c>
      <c r="B53" s="410" t="s">
        <v>661</v>
      </c>
      <c r="C53" s="411">
        <v>1736</v>
      </c>
    </row>
    <row r="54" ht="15.75" customHeight="1" spans="1:3">
      <c r="A54" s="412">
        <v>50999</v>
      </c>
      <c r="B54" s="410" t="s">
        <v>662</v>
      </c>
      <c r="C54" s="411">
        <v>4005</v>
      </c>
    </row>
    <row r="55" ht="15.75" customHeight="1" spans="1:3">
      <c r="A55" s="407">
        <v>510</v>
      </c>
      <c r="B55" s="413" t="s">
        <v>663</v>
      </c>
      <c r="C55" s="415"/>
    </row>
    <row r="56" ht="15.75" customHeight="1" spans="1:3">
      <c r="A56" s="412">
        <v>51002</v>
      </c>
      <c r="B56" s="410" t="s">
        <v>664</v>
      </c>
      <c r="C56" s="411"/>
    </row>
    <row r="57" ht="15.75" customHeight="1" spans="1:3">
      <c r="A57" s="412">
        <v>51003</v>
      </c>
      <c r="B57" s="410" t="s">
        <v>665</v>
      </c>
      <c r="C57" s="411"/>
    </row>
    <row r="58" ht="15.75" customHeight="1" spans="1:3">
      <c r="A58" s="412">
        <v>511</v>
      </c>
      <c r="B58" s="413" t="s">
        <v>666</v>
      </c>
      <c r="C58" s="409">
        <f>SUM(C59:C62)</f>
        <v>5453</v>
      </c>
    </row>
    <row r="59" ht="15.75" customHeight="1" spans="1:3">
      <c r="A59" s="412">
        <v>51101</v>
      </c>
      <c r="B59" s="410" t="s">
        <v>667</v>
      </c>
      <c r="C59" s="411">
        <v>5429</v>
      </c>
    </row>
    <row r="60" ht="15.75" customHeight="1" spans="1:3">
      <c r="A60" s="407">
        <v>51102</v>
      </c>
      <c r="B60" s="410" t="s">
        <v>668</v>
      </c>
      <c r="C60" s="411"/>
    </row>
    <row r="61" ht="15.75" customHeight="1" spans="1:3">
      <c r="A61" s="412">
        <v>51103</v>
      </c>
      <c r="B61" s="410" t="s">
        <v>669</v>
      </c>
      <c r="C61" s="411">
        <v>24</v>
      </c>
    </row>
    <row r="62" ht="15.75" customHeight="1" spans="1:3">
      <c r="A62" s="407">
        <v>51104</v>
      </c>
      <c r="B62" s="410" t="s">
        <v>670</v>
      </c>
      <c r="C62" s="411"/>
    </row>
    <row r="63" ht="15.75" customHeight="1" spans="1:3">
      <c r="A63" s="412">
        <v>599</v>
      </c>
      <c r="B63" s="413" t="s">
        <v>671</v>
      </c>
      <c r="C63" s="409">
        <f>SUM(C64:C67)</f>
        <v>112</v>
      </c>
    </row>
    <row r="64" ht="15.75" customHeight="1" spans="1:3">
      <c r="A64" s="412">
        <v>59906</v>
      </c>
      <c r="B64" s="410" t="s">
        <v>672</v>
      </c>
      <c r="C64" s="411"/>
    </row>
    <row r="65" ht="15.75" customHeight="1" spans="1:3">
      <c r="A65" s="412">
        <v>59907</v>
      </c>
      <c r="B65" s="410" t="s">
        <v>673</v>
      </c>
      <c r="C65" s="411"/>
    </row>
    <row r="66" ht="15.75" customHeight="1" spans="1:3">
      <c r="A66" s="412">
        <v>59908</v>
      </c>
      <c r="B66" s="410" t="s">
        <v>674</v>
      </c>
      <c r="C66" s="411"/>
    </row>
    <row r="67" ht="15.75" customHeight="1" spans="1:3">
      <c r="A67" s="407">
        <v>59999</v>
      </c>
      <c r="B67" s="410" t="s">
        <v>675</v>
      </c>
      <c r="C67" s="411">
        <v>112</v>
      </c>
    </row>
    <row r="68" ht="24" customHeight="1" spans="1:3">
      <c r="A68" s="412"/>
      <c r="B68" s="416" t="s">
        <v>676</v>
      </c>
      <c r="C68" s="409">
        <f>SUM(C4,C9,C20,C28,C35,C39,C46,C49,C55,C58,C42,C63)</f>
        <v>215173</v>
      </c>
    </row>
    <row r="69" ht="15.75" customHeight="1" spans="1:1">
      <c r="A69" s="412"/>
    </row>
    <row r="70" ht="15.75" customHeight="1" spans="1:1">
      <c r="A70" s="412"/>
    </row>
    <row r="71" ht="15.75" customHeight="1" spans="1:1">
      <c r="A71" s="412"/>
    </row>
    <row r="72" ht="15.75" customHeight="1" spans="1:1">
      <c r="A72" s="412"/>
    </row>
    <row r="73" ht="15.75" customHeight="1" spans="1:1">
      <c r="A73" s="407"/>
    </row>
    <row r="74" ht="15.75" customHeight="1" spans="1:1">
      <c r="A74" s="412"/>
    </row>
    <row r="75" ht="15.75" customHeight="1" spans="1:1">
      <c r="A75" s="407"/>
    </row>
    <row r="76" ht="15.75" customHeight="1" spans="1:1">
      <c r="A76" s="412"/>
    </row>
    <row r="77" ht="15.75" customHeight="1" spans="1:1">
      <c r="A77" s="412"/>
    </row>
    <row r="78" ht="15.75" customHeight="1" spans="1:1">
      <c r="A78" s="412"/>
    </row>
    <row r="79" ht="30" customHeight="1" spans="1:1">
      <c r="A79" s="412"/>
    </row>
    <row r="80" ht="13.5" spans="1:1">
      <c r="A80" s="412"/>
    </row>
    <row r="81" ht="13.5" spans="1:1">
      <c r="A81" s="407"/>
    </row>
    <row r="82" ht="13.5" spans="1:1">
      <c r="A82" s="412"/>
    </row>
    <row r="83" ht="13.5" spans="1:1">
      <c r="A83" s="412"/>
    </row>
    <row r="84" ht="13.5" spans="1:1">
      <c r="A84" s="412"/>
    </row>
    <row r="85" ht="13.5" spans="1:1">
      <c r="A85" s="407"/>
    </row>
    <row r="86" ht="13.5" spans="1:1">
      <c r="A86" s="412"/>
    </row>
    <row r="87" ht="13.5" spans="1:1">
      <c r="A87" s="412"/>
    </row>
    <row r="88" ht="13.5" spans="1:1">
      <c r="A88" s="407"/>
    </row>
    <row r="89" ht="13.5" spans="1:1">
      <c r="A89" s="412"/>
    </row>
    <row r="90" ht="13.5" spans="1:1">
      <c r="A90" s="412"/>
    </row>
    <row r="91" ht="13.5" spans="1:1">
      <c r="A91" s="412"/>
    </row>
    <row r="92" ht="13.5" spans="1:1">
      <c r="A92" s="412"/>
    </row>
    <row r="93" ht="13.5" spans="1:1">
      <c r="A93" s="407"/>
    </row>
    <row r="94" ht="13.5" spans="1:1">
      <c r="A94" s="412"/>
    </row>
    <row r="95" ht="13.5" spans="1:1">
      <c r="A95" s="412"/>
    </row>
    <row r="96" ht="13.5" spans="1:1">
      <c r="A96" s="412"/>
    </row>
    <row r="97" ht="13.5" spans="1:1">
      <c r="A97" s="412"/>
    </row>
    <row r="98" ht="13.5" spans="1:1">
      <c r="A98" s="412"/>
    </row>
    <row r="99" ht="13.5" spans="1:1">
      <c r="A99" s="407"/>
    </row>
    <row r="100" ht="13.5" spans="1:1">
      <c r="A100" s="412"/>
    </row>
    <row r="101" ht="13.5" spans="1:1">
      <c r="A101" s="412"/>
    </row>
    <row r="102" ht="13.5" spans="1:1">
      <c r="A102" s="412"/>
    </row>
    <row r="103" ht="13.5" spans="1:1">
      <c r="A103" s="412"/>
    </row>
    <row r="104" ht="13.5" spans="1:1">
      <c r="A104" s="407"/>
    </row>
    <row r="105" ht="13.5" spans="1:1">
      <c r="A105" s="412"/>
    </row>
    <row r="106" ht="13.5" spans="1:1">
      <c r="A106" s="412"/>
    </row>
    <row r="107" ht="13.5" spans="1:1">
      <c r="A107" s="412"/>
    </row>
    <row r="108" ht="13.5" spans="1:1">
      <c r="A108" s="412"/>
    </row>
    <row r="109" ht="13.5" spans="1:1">
      <c r="A109" s="407"/>
    </row>
    <row r="110" ht="13.5" spans="1:1">
      <c r="A110" s="412"/>
    </row>
    <row r="111" ht="13.5" spans="1:1">
      <c r="A111" s="412"/>
    </row>
    <row r="112" ht="13.5" spans="1:1">
      <c r="A112" s="412"/>
    </row>
    <row r="113" ht="13.5" spans="1:1">
      <c r="A113" s="412"/>
    </row>
    <row r="114" ht="13.5" spans="1:1">
      <c r="A114" s="407"/>
    </row>
    <row r="115" ht="13.5" spans="1:1">
      <c r="A115" s="412"/>
    </row>
    <row r="116" ht="13.5" spans="1:1">
      <c r="A116" s="412"/>
    </row>
    <row r="117" ht="13.5" spans="1:1">
      <c r="A117" s="412"/>
    </row>
    <row r="118" ht="13.5" spans="1:1">
      <c r="A118" s="412"/>
    </row>
    <row r="119" ht="13.5" spans="1:1">
      <c r="A119" s="412"/>
    </row>
    <row r="120" ht="13.5" spans="1:1">
      <c r="A120" s="407"/>
    </row>
    <row r="121" ht="13.5" spans="1:1">
      <c r="A121" s="412"/>
    </row>
    <row r="122" ht="13.5" spans="1:1">
      <c r="A122" s="407"/>
    </row>
    <row r="123" ht="13.5" spans="1:1">
      <c r="A123" s="407"/>
    </row>
    <row r="124" ht="13.5" spans="1:1">
      <c r="A124" s="412"/>
    </row>
    <row r="125" ht="13.5" spans="1:1">
      <c r="A125" s="412"/>
    </row>
    <row r="126" ht="13.5" spans="1:1">
      <c r="A126" s="412"/>
    </row>
    <row r="127" ht="13.5" spans="1:1">
      <c r="A127" s="412"/>
    </row>
    <row r="128" ht="13.5" spans="1:1">
      <c r="A128" s="407"/>
    </row>
    <row r="129" ht="13.5" spans="1:1">
      <c r="A129" s="412"/>
    </row>
    <row r="130" ht="13.5" spans="1:1">
      <c r="A130" s="412"/>
    </row>
    <row r="131" ht="13.5" spans="1:1">
      <c r="A131" s="412"/>
    </row>
    <row r="132" ht="13.5" spans="1:1">
      <c r="A132" s="407"/>
    </row>
    <row r="133" ht="13.5" spans="1:1">
      <c r="A133" s="412"/>
    </row>
    <row r="134" ht="13.5" spans="1:1">
      <c r="A134" s="412"/>
    </row>
    <row r="135" ht="13.5" spans="1:1">
      <c r="A135" s="412"/>
    </row>
    <row r="136" ht="13.5" spans="1:1">
      <c r="A136" s="412"/>
    </row>
    <row r="137" ht="13.5" spans="1:1">
      <c r="A137" s="412"/>
    </row>
    <row r="138" ht="13.5" spans="1:1">
      <c r="A138" s="407"/>
    </row>
    <row r="139" ht="13.5" spans="1:1">
      <c r="A139" s="412"/>
    </row>
    <row r="140" ht="13.5" spans="1:1">
      <c r="A140" s="412"/>
    </row>
    <row r="141" ht="13.5" spans="1:1">
      <c r="A141" s="412"/>
    </row>
    <row r="142" ht="13.5" spans="1:1">
      <c r="A142" s="412"/>
    </row>
    <row r="143" ht="13.5" spans="1:1">
      <c r="A143" s="412"/>
    </row>
    <row r="144" ht="13.5" spans="1:1">
      <c r="A144" s="412"/>
    </row>
    <row r="145" ht="13.5" spans="1:1">
      <c r="A145" s="412"/>
    </row>
    <row r="146" ht="13.5" spans="1:1">
      <c r="A146" s="412"/>
    </row>
    <row r="147" ht="13.5" spans="1:1">
      <c r="A147" s="407"/>
    </row>
    <row r="148" ht="13.5" spans="1:1">
      <c r="A148" s="412"/>
    </row>
    <row r="149" ht="13.5" spans="1:1">
      <c r="A149" s="407"/>
    </row>
    <row r="150" ht="13.5" spans="1:1">
      <c r="A150" s="407"/>
    </row>
    <row r="151" ht="13.5" spans="1:1">
      <c r="A151" s="412"/>
    </row>
    <row r="152" ht="13.5" spans="1:1">
      <c r="A152" s="412"/>
    </row>
    <row r="153" ht="13.5" spans="1:1">
      <c r="A153" s="412"/>
    </row>
    <row r="154" ht="13.5" spans="1:1">
      <c r="A154" s="407"/>
    </row>
    <row r="155" ht="13.5" spans="1:1">
      <c r="A155" s="412"/>
    </row>
    <row r="156" ht="13.5" spans="1:1">
      <c r="A156" s="412"/>
    </row>
    <row r="157" ht="13.5" spans="1:1">
      <c r="A157" s="412"/>
    </row>
    <row r="158" ht="13.5" spans="1:1">
      <c r="A158" s="412"/>
    </row>
    <row r="159" ht="13.5" spans="1:1">
      <c r="A159" s="412"/>
    </row>
    <row r="160" ht="13.5" spans="1:1">
      <c r="A160" s="407"/>
    </row>
    <row r="161" ht="13.5" spans="1:1">
      <c r="A161" s="412"/>
    </row>
    <row r="162" ht="13.5" spans="1:1">
      <c r="A162" s="412"/>
    </row>
    <row r="163" ht="13.5" spans="1:1">
      <c r="A163" s="407"/>
    </row>
    <row r="164" ht="13.5" spans="1:1">
      <c r="A164" s="412"/>
    </row>
    <row r="165" ht="13.5" spans="1:1">
      <c r="A165" s="412"/>
    </row>
    <row r="166" ht="13.5" spans="1:1">
      <c r="A166" s="407"/>
    </row>
    <row r="167" ht="13.5" spans="1:1">
      <c r="A167" s="412"/>
    </row>
    <row r="168" ht="13.5" spans="1:1">
      <c r="A168" s="407"/>
    </row>
    <row r="169" ht="13.5" spans="1:1">
      <c r="A169" s="412"/>
    </row>
    <row r="170" ht="13.5" spans="1:1">
      <c r="A170" s="407"/>
    </row>
    <row r="171" ht="13.5" spans="1:1">
      <c r="A171" s="407"/>
    </row>
    <row r="172" ht="13.5" spans="1:1">
      <c r="A172" s="412"/>
    </row>
    <row r="173" ht="13.5" spans="1:1">
      <c r="A173" s="412"/>
    </row>
    <row r="174" ht="13.5" spans="1:1">
      <c r="A174" s="407"/>
    </row>
    <row r="175" ht="13.5" spans="1:1">
      <c r="A175" s="412"/>
    </row>
    <row r="176" ht="13.5" spans="1:1">
      <c r="A176" s="407"/>
    </row>
    <row r="177" ht="13.5" spans="1:1">
      <c r="A177" s="412"/>
    </row>
    <row r="178" ht="13.5" spans="1:1">
      <c r="A178" s="412"/>
    </row>
    <row r="179" ht="13.5" spans="1:1">
      <c r="A179" s="407"/>
    </row>
    <row r="180" ht="13.5" spans="1:1">
      <c r="A180" s="412"/>
    </row>
    <row r="181" ht="13.5" spans="1:1">
      <c r="A181" s="407"/>
    </row>
    <row r="182" ht="13.5" spans="1:1">
      <c r="A182" s="407"/>
    </row>
    <row r="183" ht="13.5" spans="1:1">
      <c r="A183" s="412"/>
    </row>
    <row r="184" ht="13.5" spans="1:1">
      <c r="A184" s="412"/>
    </row>
    <row r="185" ht="13.5" spans="1:1">
      <c r="A185" s="412"/>
    </row>
    <row r="186" ht="13.5" spans="1:1">
      <c r="A186" s="412"/>
    </row>
    <row r="187" ht="13.5" spans="1:1">
      <c r="A187" s="412"/>
    </row>
    <row r="188" ht="13.5" spans="1:1">
      <c r="A188" s="407"/>
    </row>
    <row r="189" ht="13.5" spans="1:1">
      <c r="A189" s="412"/>
    </row>
    <row r="190" ht="13.5" spans="1:1">
      <c r="A190" s="412"/>
    </row>
    <row r="191" ht="13.5" spans="1:1">
      <c r="A191" s="412"/>
    </row>
    <row r="192" ht="13.5" spans="1:1">
      <c r="A192" s="407"/>
    </row>
    <row r="193" ht="13.5" spans="1:1">
      <c r="A193" s="412"/>
    </row>
    <row r="194" ht="13.5" spans="1:1">
      <c r="A194" s="412"/>
    </row>
    <row r="195" ht="13.5" spans="1:1">
      <c r="A195" s="407"/>
    </row>
    <row r="196" ht="13.5" spans="1:1">
      <c r="A196" s="412"/>
    </row>
    <row r="197" ht="13.5" spans="1:1">
      <c r="A197" s="412"/>
    </row>
    <row r="198" ht="13.5" spans="1:1">
      <c r="A198" s="407"/>
    </row>
    <row r="199" ht="13.5" spans="1:1">
      <c r="A199" s="412"/>
    </row>
    <row r="200" ht="13.5" spans="1:1">
      <c r="A200" s="412"/>
    </row>
    <row r="201" ht="13.5" spans="1:1">
      <c r="A201" s="407"/>
    </row>
    <row r="202" ht="13.5" spans="1:1">
      <c r="A202" s="412"/>
    </row>
    <row r="203" ht="13.5" spans="1:1">
      <c r="A203" s="412"/>
    </row>
    <row r="204" ht="13.5" spans="1:1">
      <c r="A204" s="407"/>
    </row>
    <row r="205" ht="13.5" spans="1:1">
      <c r="A205" s="407"/>
    </row>
    <row r="206" ht="13.5" spans="1:1">
      <c r="A206" s="412"/>
    </row>
    <row r="207" ht="13.5" spans="1:1">
      <c r="A207" s="412"/>
    </row>
    <row r="208" ht="13.5" spans="1:1">
      <c r="A208" s="412"/>
    </row>
    <row r="209" ht="13.5" spans="1:1">
      <c r="A209" s="412"/>
    </row>
    <row r="210" ht="13.5" spans="1:1">
      <c r="A210" s="412"/>
    </row>
    <row r="211" ht="13.5" spans="1:1">
      <c r="A211" s="412"/>
    </row>
    <row r="212" ht="13.5" spans="1:1">
      <c r="A212" s="412"/>
    </row>
    <row r="213" ht="13.5" spans="1:1">
      <c r="A213" s="407"/>
    </row>
    <row r="214" ht="13.5" spans="1:1">
      <c r="A214" s="412"/>
    </row>
    <row r="215" ht="13.5" spans="1:1">
      <c r="A215" s="412"/>
    </row>
    <row r="216" ht="13.5" spans="1:1">
      <c r="A216" s="412"/>
    </row>
    <row r="217" ht="13.5" spans="1:1">
      <c r="A217" s="412"/>
    </row>
    <row r="218" ht="13.5" spans="1:1">
      <c r="A218" s="407"/>
    </row>
    <row r="219" ht="13.5" spans="1:1">
      <c r="A219" s="412"/>
    </row>
    <row r="220" ht="13.5" spans="1:1">
      <c r="A220" s="412"/>
    </row>
    <row r="221" ht="13.5" spans="1:1">
      <c r="A221" s="412"/>
    </row>
    <row r="222" ht="13.5" spans="1:1">
      <c r="A222" s="412"/>
    </row>
    <row r="223" ht="13.5" spans="1:1">
      <c r="A223" s="412"/>
    </row>
    <row r="224" ht="13.5" spans="1:1">
      <c r="A224" s="407"/>
    </row>
    <row r="225" ht="13.5" spans="1:1">
      <c r="A225" s="412"/>
    </row>
    <row r="226" ht="13.5" spans="1:1">
      <c r="A226" s="407"/>
    </row>
    <row r="227" ht="13.5" spans="1:1">
      <c r="A227" s="412"/>
    </row>
    <row r="228" ht="13.5" spans="1:1">
      <c r="A228" s="412"/>
    </row>
    <row r="229" ht="13.5" spans="1:1">
      <c r="A229" s="407"/>
    </row>
    <row r="230" ht="13.5" spans="1:1">
      <c r="A230" s="412"/>
    </row>
    <row r="231" ht="13.5" spans="1:1">
      <c r="A231" s="412"/>
    </row>
    <row r="232" ht="13.5" spans="1:1">
      <c r="A232" s="412"/>
    </row>
    <row r="233" ht="13.5" spans="1:1">
      <c r="A233" s="412"/>
    </row>
    <row r="234" ht="13.5" spans="1:1">
      <c r="A234" s="412"/>
    </row>
    <row r="235" ht="13.5" spans="1:1">
      <c r="A235" s="407"/>
    </row>
    <row r="236" ht="13.5" spans="1:1">
      <c r="A236" s="412"/>
    </row>
    <row r="237" ht="13.5" spans="1:1">
      <c r="A237" s="412"/>
    </row>
    <row r="238" ht="13.5" spans="1:1">
      <c r="A238" s="412"/>
    </row>
    <row r="239" ht="13.5" spans="1:1">
      <c r="A239" s="412"/>
    </row>
    <row r="240" ht="13.5" spans="1:1">
      <c r="A240" s="412"/>
    </row>
    <row r="241" ht="13.5" spans="1:1">
      <c r="A241" s="407"/>
    </row>
    <row r="242" ht="13.5" spans="1:1">
      <c r="A242" s="412"/>
    </row>
    <row r="243" ht="13.5" spans="1:1">
      <c r="A243" s="412"/>
    </row>
    <row r="244" ht="13.5" spans="1:1">
      <c r="A244" s="412"/>
    </row>
    <row r="245" ht="13.5" spans="1:1">
      <c r="A245" s="412"/>
    </row>
    <row r="246" ht="13.5" spans="1:1">
      <c r="A246" s="412"/>
    </row>
    <row r="247" ht="13.5" spans="1:1">
      <c r="A247" s="407"/>
    </row>
    <row r="248" ht="13.5" spans="1:1">
      <c r="A248" s="412"/>
    </row>
    <row r="249" ht="13.5" spans="1:1">
      <c r="A249" s="412"/>
    </row>
    <row r="250" ht="13.5" spans="1:1">
      <c r="A250" s="412"/>
    </row>
    <row r="251" ht="13.5" spans="1:1">
      <c r="A251" s="412"/>
    </row>
    <row r="252" ht="13.5" spans="1:1">
      <c r="A252" s="412"/>
    </row>
    <row r="253" ht="13.5" spans="1:1">
      <c r="A253" s="407"/>
    </row>
    <row r="254" ht="13.5" spans="1:1">
      <c r="A254" s="412"/>
    </row>
    <row r="255" ht="13.5" spans="1:1">
      <c r="A255" s="412"/>
    </row>
    <row r="256" ht="13.5" spans="1:1">
      <c r="A256" s="407"/>
    </row>
    <row r="257" ht="13.5" spans="1:1">
      <c r="A257" s="412"/>
    </row>
    <row r="258" ht="13.5" spans="1:1">
      <c r="A258" s="412"/>
    </row>
    <row r="259" ht="13.5" spans="1:1">
      <c r="A259" s="407"/>
    </row>
    <row r="260" ht="13.5" spans="1:1">
      <c r="A260" s="412"/>
    </row>
    <row r="261" ht="13.5" spans="1:1">
      <c r="A261" s="407"/>
    </row>
    <row r="262" ht="13.5" spans="1:1">
      <c r="A262" s="412"/>
    </row>
    <row r="263" ht="13.5" spans="1:1">
      <c r="A263" s="407"/>
    </row>
    <row r="264" ht="13.5" spans="1:1">
      <c r="A264" s="412"/>
    </row>
    <row r="265" ht="13.5" spans="1:1">
      <c r="A265" s="412"/>
    </row>
    <row r="266" ht="13.5" spans="1:1">
      <c r="A266" s="412"/>
    </row>
    <row r="267" ht="13.5" spans="1:1">
      <c r="A267" s="412"/>
    </row>
    <row r="268" ht="13.5" spans="1:1">
      <c r="A268" s="407"/>
    </row>
    <row r="269" ht="13.5" spans="1:1">
      <c r="A269" s="412"/>
    </row>
    <row r="270" ht="13.5" spans="1:1">
      <c r="A270" s="407"/>
    </row>
    <row r="271" ht="13.5" spans="1:1">
      <c r="A271" s="407"/>
    </row>
    <row r="272" ht="13.5" spans="1:1">
      <c r="A272" s="412"/>
    </row>
    <row r="273" ht="13.5" spans="1:1">
      <c r="A273" s="412"/>
    </row>
    <row r="274" ht="13.5" spans="1:1">
      <c r="A274" s="412"/>
    </row>
    <row r="275" ht="13.5" spans="1:1">
      <c r="A275" s="407"/>
    </row>
    <row r="276" ht="13.5" spans="1:1">
      <c r="A276" s="412"/>
    </row>
    <row r="277" ht="13.5" spans="1:1">
      <c r="A277" s="412"/>
    </row>
    <row r="278" ht="13.5" spans="1:1">
      <c r="A278" s="407"/>
    </row>
    <row r="279" ht="13.5" spans="1:1">
      <c r="A279" s="412"/>
    </row>
    <row r="280" ht="13.5" spans="1:1">
      <c r="A280" s="412"/>
    </row>
    <row r="281" ht="13.5" spans="1:1">
      <c r="A281" s="412"/>
    </row>
    <row r="282" ht="13.5" spans="1:1">
      <c r="A282" s="407"/>
    </row>
    <row r="283" ht="13.5" spans="1:1">
      <c r="A283" s="412"/>
    </row>
    <row r="284" ht="13.5" spans="1:1">
      <c r="A284" s="412"/>
    </row>
    <row r="285" ht="13.5" spans="1:1">
      <c r="A285" s="412"/>
    </row>
    <row r="286" ht="13.5" spans="1:1">
      <c r="A286" s="412"/>
    </row>
    <row r="287" ht="13.5" spans="1:1">
      <c r="A287" s="412"/>
    </row>
    <row r="288" ht="13.5" spans="1:1">
      <c r="A288" s="412"/>
    </row>
    <row r="289" ht="13.5" spans="1:1">
      <c r="A289" s="412"/>
    </row>
    <row r="290" ht="13.5" spans="1:1">
      <c r="A290" s="412"/>
    </row>
    <row r="291" ht="13.5" spans="1:1">
      <c r="A291" s="407"/>
    </row>
    <row r="292" ht="13.5" spans="1:1">
      <c r="A292" s="412"/>
    </row>
    <row r="293" ht="13.5" spans="1:1">
      <c r="A293" s="407"/>
    </row>
    <row r="294" ht="13.5" spans="1:1">
      <c r="A294" s="412"/>
    </row>
    <row r="295" ht="13.5" spans="1:1">
      <c r="A295" s="412"/>
    </row>
    <row r="296" ht="13.5" spans="1:1">
      <c r="A296" s="412"/>
    </row>
    <row r="297" ht="13.5" spans="1:1">
      <c r="A297" s="407"/>
    </row>
    <row r="298" ht="13.5" spans="1:1">
      <c r="A298" s="412"/>
    </row>
    <row r="299" ht="13.5" spans="1:1">
      <c r="A299" s="412"/>
    </row>
    <row r="300" ht="13.5" spans="1:1">
      <c r="A300" s="412"/>
    </row>
    <row r="301" ht="13.5" spans="1:1">
      <c r="A301" s="407"/>
    </row>
    <row r="302" ht="13.5" spans="1:1">
      <c r="A302" s="412"/>
    </row>
    <row r="303" ht="13.5" spans="1:1">
      <c r="A303" s="407"/>
    </row>
    <row r="304" ht="13.5" spans="1:1">
      <c r="A304" s="412"/>
    </row>
    <row r="305" ht="13.5" spans="1:1">
      <c r="A305" s="407"/>
    </row>
    <row r="306" ht="13.5" spans="1:1">
      <c r="A306" s="412"/>
    </row>
    <row r="307" ht="13.5" spans="1:1">
      <c r="A307" s="412"/>
    </row>
    <row r="308" ht="13.5" spans="1:1">
      <c r="A308" s="412"/>
    </row>
    <row r="309" ht="13.5" spans="1:1">
      <c r="A309" s="412"/>
    </row>
    <row r="310" ht="13.5" spans="1:1">
      <c r="A310" s="412"/>
    </row>
    <row r="311" ht="13.5" spans="1:1">
      <c r="A311" s="407"/>
    </row>
    <row r="312" ht="13.5" spans="1:1">
      <c r="A312" s="412"/>
    </row>
    <row r="313" ht="13.5" spans="1:1">
      <c r="A313" s="407"/>
    </row>
    <row r="314" ht="13.5" spans="1:1">
      <c r="A314" s="412"/>
    </row>
    <row r="315" ht="13.5" spans="1:1">
      <c r="A315" s="407"/>
    </row>
    <row r="316" ht="13.5" spans="1:1">
      <c r="A316" s="407"/>
    </row>
    <row r="317" ht="13.5" spans="1:1">
      <c r="A317" s="412"/>
    </row>
    <row r="318" ht="13.5" spans="1:1">
      <c r="A318" s="412"/>
    </row>
    <row r="319" ht="13.5" spans="1:1">
      <c r="A319" s="412"/>
    </row>
    <row r="320" ht="13.5" spans="1:1">
      <c r="A320" s="407"/>
    </row>
    <row r="321" ht="13.5" spans="1:1">
      <c r="A321" s="412"/>
    </row>
    <row r="322" ht="13.5" spans="1:1">
      <c r="A322" s="412"/>
    </row>
    <row r="323" ht="13.5" spans="1:1">
      <c r="A323" s="407"/>
    </row>
    <row r="324" ht="13.5" spans="1:1">
      <c r="A324" s="412"/>
    </row>
    <row r="325" ht="13.5" spans="1:1">
      <c r="A325" s="407"/>
    </row>
    <row r="326" ht="13.5" spans="1:1">
      <c r="A326" s="412"/>
    </row>
    <row r="327" ht="13.5" spans="1:1">
      <c r="A327" s="412"/>
    </row>
    <row r="328" ht="13.5" spans="1:1">
      <c r="A328" s="407"/>
    </row>
    <row r="329" ht="13.5" spans="1:1">
      <c r="A329" s="412"/>
    </row>
    <row r="330" ht="13.5" spans="1:1">
      <c r="A330" s="407"/>
    </row>
    <row r="331" ht="13.5" spans="1:1">
      <c r="A331" s="407"/>
    </row>
    <row r="332" ht="13.5" spans="1:1">
      <c r="A332" s="412"/>
    </row>
    <row r="333" ht="13.5" spans="1:1">
      <c r="A333" s="412"/>
    </row>
    <row r="334" ht="13.5" spans="1:1">
      <c r="A334" s="412"/>
    </row>
    <row r="335" ht="13.5" spans="1:1">
      <c r="A335" s="407"/>
    </row>
    <row r="336" ht="13.5" spans="1:1">
      <c r="A336" s="412"/>
    </row>
    <row r="337" ht="13.5" spans="1:1">
      <c r="A337" s="407"/>
    </row>
    <row r="338" ht="13.5" spans="1:1">
      <c r="A338" s="412"/>
    </row>
    <row r="339" ht="13.5" spans="1:1">
      <c r="A339" s="407"/>
    </row>
    <row r="340" ht="13.5" spans="1:1">
      <c r="A340" s="412"/>
    </row>
    <row r="341" ht="13.5" spans="1:1">
      <c r="A341" s="407"/>
    </row>
    <row r="342" ht="13.5" spans="1:1">
      <c r="A342" s="412"/>
    </row>
    <row r="343" ht="13.5" spans="1:1">
      <c r="A343" s="407"/>
    </row>
    <row r="344" ht="13.5" spans="1:1">
      <c r="A344" s="412"/>
    </row>
    <row r="345" ht="13.5" spans="1:1">
      <c r="A345" s="407"/>
    </row>
    <row r="346" ht="13.5" spans="1:1">
      <c r="A346" s="407"/>
    </row>
    <row r="347" ht="13.5" spans="1:1">
      <c r="A347" s="412"/>
    </row>
    <row r="348" ht="13.5" spans="1:1">
      <c r="A348" s="412"/>
    </row>
    <row r="349" ht="13.5" spans="1:1">
      <c r="A349" s="412"/>
    </row>
    <row r="350" ht="13.5" spans="1:1">
      <c r="A350" s="412"/>
    </row>
    <row r="351" ht="13.5" spans="1:1">
      <c r="A351" s="412"/>
    </row>
    <row r="352" ht="13.5" spans="1:1">
      <c r="A352" s="412"/>
    </row>
    <row r="353" ht="13.5" spans="1:1">
      <c r="A353" s="412"/>
    </row>
    <row r="354" ht="13.5" spans="1:1">
      <c r="A354" s="412"/>
    </row>
    <row r="355" ht="13.5" spans="1:1">
      <c r="A355" s="412"/>
    </row>
    <row r="356" ht="13.5" spans="1:1">
      <c r="A356" s="412"/>
    </row>
    <row r="357" ht="13.5" spans="1:1">
      <c r="A357" s="412"/>
    </row>
    <row r="358" ht="13.5" spans="1:1">
      <c r="A358" s="412"/>
    </row>
    <row r="359" ht="13.5" spans="1:1">
      <c r="A359" s="412"/>
    </row>
    <row r="360" ht="13.5" spans="1:1">
      <c r="A360" s="412"/>
    </row>
    <row r="361" ht="13.5" spans="1:1">
      <c r="A361" s="412"/>
    </row>
    <row r="362" ht="13.5" spans="1:1">
      <c r="A362" s="407"/>
    </row>
    <row r="363" ht="13.5" spans="1:1">
      <c r="A363" s="412"/>
    </row>
    <row r="364" ht="13.5" spans="1:1">
      <c r="A364" s="412"/>
    </row>
    <row r="365" ht="13.5" spans="1:1">
      <c r="A365" s="412"/>
    </row>
    <row r="366" ht="13.5" spans="1:1">
      <c r="A366" s="412"/>
    </row>
    <row r="367" ht="13.5" spans="1:1">
      <c r="A367" s="412"/>
    </row>
    <row r="368" ht="13.5" spans="1:1">
      <c r="A368" s="412"/>
    </row>
    <row r="369" ht="13.5" spans="1:1">
      <c r="A369" s="412"/>
    </row>
    <row r="370" ht="13.5" spans="1:1">
      <c r="A370" s="412"/>
    </row>
    <row r="371" ht="13.5" spans="1:1">
      <c r="A371" s="412"/>
    </row>
    <row r="372" ht="13.5" spans="1:1">
      <c r="A372" s="412"/>
    </row>
    <row r="373" ht="13.5" spans="1:1">
      <c r="A373" s="412"/>
    </row>
    <row r="374" ht="13.5" spans="1:1">
      <c r="A374" s="407"/>
    </row>
    <row r="375" ht="13.5" spans="1:1">
      <c r="A375" s="412"/>
    </row>
    <row r="376" ht="13.5" spans="1:1">
      <c r="A376" s="412"/>
    </row>
    <row r="377" ht="13.5" spans="1:1">
      <c r="A377" s="412"/>
    </row>
    <row r="378" ht="13.5" spans="1:1">
      <c r="A378" s="412"/>
    </row>
    <row r="379" ht="13.5" spans="1:1">
      <c r="A379" s="412"/>
    </row>
    <row r="380" ht="13.5" spans="1:1">
      <c r="A380" s="412"/>
    </row>
    <row r="381" ht="13.5" spans="1:1">
      <c r="A381" s="412"/>
    </row>
    <row r="382" ht="13.5" spans="1:1">
      <c r="A382" s="412"/>
    </row>
    <row r="383" ht="13.5" spans="1:1">
      <c r="A383" s="407"/>
    </row>
    <row r="384" ht="13.5" spans="1:1">
      <c r="A384" s="412"/>
    </row>
    <row r="385" ht="13.5" spans="1:1">
      <c r="A385" s="412"/>
    </row>
    <row r="386" ht="13.5" spans="1:1">
      <c r="A386" s="412"/>
    </row>
    <row r="387" ht="13.5" spans="1:1">
      <c r="A387" s="412"/>
    </row>
    <row r="388" ht="13.5" spans="1:1">
      <c r="A388" s="407"/>
    </row>
    <row r="389" ht="13.5" spans="1:1">
      <c r="A389" s="412"/>
    </row>
    <row r="390" ht="13.5" spans="1:1">
      <c r="A390" s="412"/>
    </row>
    <row r="391" ht="13.5" spans="1:1">
      <c r="A391" s="412"/>
    </row>
    <row r="392" ht="13.5" spans="1:1">
      <c r="A392" s="412"/>
    </row>
    <row r="393" ht="13.5" spans="1:1">
      <c r="A393" s="407"/>
    </row>
    <row r="394" ht="13.5" spans="1:1">
      <c r="A394" s="412"/>
    </row>
    <row r="395" ht="13.5" spans="1:1">
      <c r="A395" s="412"/>
    </row>
    <row r="396" ht="13.5" spans="1:1">
      <c r="A396" s="407"/>
    </row>
    <row r="397" ht="13.5" spans="1:1">
      <c r="A397" s="412"/>
    </row>
    <row r="398" ht="13.5" spans="1:1">
      <c r="A398" s="407"/>
    </row>
    <row r="399" ht="13.5" spans="1:1">
      <c r="A399" s="407"/>
    </row>
    <row r="400" ht="13.5" spans="1:1">
      <c r="A400" s="412"/>
    </row>
    <row r="401" ht="13.5" spans="1:1">
      <c r="A401" s="412"/>
    </row>
    <row r="402" ht="13.5" spans="1:1">
      <c r="A402" s="412"/>
    </row>
    <row r="403" ht="13.5" spans="1:1">
      <c r="A403" s="412"/>
    </row>
    <row r="404" ht="13.5" spans="1:1">
      <c r="A404" s="412"/>
    </row>
    <row r="405" ht="13.5" spans="1:1">
      <c r="A405" s="412"/>
    </row>
    <row r="406" ht="13.5" spans="1:1">
      <c r="A406" s="412"/>
    </row>
    <row r="407" ht="13.5" spans="1:1">
      <c r="A407" s="412"/>
    </row>
    <row r="408" ht="13.5" spans="1:1">
      <c r="A408" s="407"/>
    </row>
    <row r="409" ht="13.5" spans="1:1">
      <c r="A409" s="412"/>
    </row>
    <row r="410" ht="13.5" spans="1:1">
      <c r="A410" s="407"/>
    </row>
    <row r="411" ht="13.5" spans="1:1">
      <c r="A411" s="412"/>
    </row>
    <row r="412" ht="13.5" spans="1:1">
      <c r="A412" s="407"/>
    </row>
    <row r="413" ht="13.5" spans="1:1">
      <c r="A413" s="407"/>
    </row>
    <row r="414" ht="13.5" spans="1:1">
      <c r="A414" s="412"/>
    </row>
    <row r="415" ht="13.5" spans="1:1">
      <c r="A415" s="407"/>
    </row>
    <row r="416" ht="13.5" spans="1:1">
      <c r="A416" s="407"/>
    </row>
    <row r="417" ht="13.5" spans="1:1">
      <c r="A417" s="412"/>
    </row>
    <row r="418" ht="13.5" spans="1:1">
      <c r="A418" s="412"/>
    </row>
    <row r="419" ht="13.5" spans="1:1">
      <c r="A419" s="412"/>
    </row>
    <row r="420" ht="13.5" spans="1:1">
      <c r="A420" s="407"/>
    </row>
    <row r="421" ht="13.5" spans="1:1">
      <c r="A421" s="407"/>
    </row>
    <row r="422" ht="13.5" spans="1:1">
      <c r="A422" s="412"/>
    </row>
    <row r="423" ht="13.5" spans="1:1">
      <c r="A423" s="407"/>
    </row>
    <row r="424" ht="13.5" spans="1:1">
      <c r="A424" s="407"/>
    </row>
    <row r="425" ht="13.5" spans="1:1">
      <c r="A425" s="412"/>
    </row>
    <row r="426" ht="13.5" spans="1:1">
      <c r="A426" s="412"/>
    </row>
    <row r="427" ht="13.5" spans="1:1">
      <c r="A427" s="412"/>
    </row>
    <row r="428" ht="13.5" spans="1:1">
      <c r="A428" s="412"/>
    </row>
    <row r="429" ht="13.5" spans="1:1">
      <c r="A429" s="412"/>
    </row>
    <row r="430" ht="13.5" spans="1:1">
      <c r="A430" s="407"/>
    </row>
    <row r="431" ht="13.5" spans="1:1">
      <c r="A431" s="412"/>
    </row>
    <row r="432" ht="13.5" spans="1:1">
      <c r="A432" s="412"/>
    </row>
    <row r="433" ht="13.5" spans="1:1">
      <c r="A433" s="407"/>
    </row>
    <row r="434" ht="13.5" spans="1:1">
      <c r="A434" s="407"/>
    </row>
    <row r="435" ht="13.5" spans="1:1">
      <c r="A435" s="412"/>
    </row>
    <row r="436" ht="13.5" spans="1:1">
      <c r="A436" s="412"/>
    </row>
    <row r="437" ht="13.5" spans="1:1">
      <c r="A437" s="412"/>
    </row>
    <row r="438" ht="13.5" spans="1:1">
      <c r="A438" s="412"/>
    </row>
    <row r="439" ht="13.5" spans="1:1">
      <c r="A439" s="412"/>
    </row>
    <row r="440" ht="13.5" spans="1:1">
      <c r="A440" s="407"/>
    </row>
    <row r="441" ht="13.5" spans="1:1">
      <c r="A441" s="412"/>
    </row>
    <row r="442" ht="13.5" spans="1:1">
      <c r="A442" s="407"/>
    </row>
    <row r="443" ht="13.5" spans="1:1">
      <c r="A443" s="407"/>
    </row>
    <row r="444" ht="13.5" spans="1:1">
      <c r="A444" s="412"/>
    </row>
    <row r="445" ht="13.5" spans="1:1">
      <c r="A445" s="407"/>
    </row>
    <row r="446" ht="13.5" spans="1:1">
      <c r="A446" s="412"/>
    </row>
    <row r="447" ht="13.5" spans="1:1">
      <c r="A447" s="412"/>
    </row>
    <row r="448" ht="13.5" spans="1:1">
      <c r="A448" s="407"/>
    </row>
    <row r="449" ht="13.5" spans="1:1">
      <c r="A449" s="407"/>
    </row>
    <row r="450" ht="13.5" spans="1:1">
      <c r="A450" s="412"/>
    </row>
    <row r="451" ht="13.5" spans="1:1">
      <c r="A451" s="412"/>
    </row>
    <row r="452" ht="13.5" spans="1:1">
      <c r="A452" s="412"/>
    </row>
    <row r="453" ht="13.5" spans="1:1">
      <c r="A453" s="412"/>
    </row>
    <row r="454" ht="13.5" spans="1:1">
      <c r="A454" s="412"/>
    </row>
    <row r="455" ht="13.5" spans="1:1">
      <c r="A455" s="412"/>
    </row>
    <row r="456" ht="13.5" spans="1:1">
      <c r="A456" s="407"/>
    </row>
    <row r="457" ht="13.5" spans="1:1">
      <c r="A457" s="412"/>
    </row>
    <row r="458" ht="13.5" spans="1:1">
      <c r="A458" s="412"/>
    </row>
    <row r="459" ht="13.5" spans="1:1">
      <c r="A459" s="407"/>
    </row>
    <row r="460" ht="13.5" spans="1:1">
      <c r="A460" s="412"/>
    </row>
    <row r="461" ht="13.5" spans="1:1">
      <c r="A461" s="407"/>
    </row>
    <row r="462" ht="13.5" spans="1:1">
      <c r="A462" s="412"/>
    </row>
    <row r="463" ht="13.5" spans="1:1">
      <c r="A463" s="412"/>
    </row>
    <row r="464" ht="13.5" spans="1:1">
      <c r="A464" s="412"/>
    </row>
    <row r="465" ht="13.5" spans="1:1">
      <c r="A465" s="407"/>
    </row>
    <row r="466" ht="13.5" spans="1:1">
      <c r="A466" s="412"/>
    </row>
    <row r="467" ht="13.5" spans="1:1">
      <c r="A467" s="407"/>
    </row>
    <row r="468" ht="13.5" spans="1:1">
      <c r="A468" s="412"/>
    </row>
    <row r="469" ht="13.5" spans="1:1">
      <c r="A469" s="412"/>
    </row>
    <row r="470" ht="13.5" spans="1:1">
      <c r="A470" s="407"/>
    </row>
    <row r="471" ht="13.5" spans="1:1">
      <c r="A471" s="407"/>
    </row>
    <row r="472" ht="13.5" spans="1:1">
      <c r="A472" s="407"/>
    </row>
    <row r="473" ht="13.5" spans="1:1">
      <c r="A473" s="417"/>
    </row>
    <row r="474" ht="13.5" spans="1:1">
      <c r="A474" s="412"/>
    </row>
    <row r="475" ht="13.5" spans="1:1">
      <c r="A475" s="407"/>
    </row>
    <row r="476" ht="13.5" spans="1:1">
      <c r="A476" s="407"/>
    </row>
    <row r="477" ht="13.5" spans="1:1">
      <c r="A477" s="412"/>
    </row>
    <row r="478" ht="13.5" spans="1:1">
      <c r="A478" s="412"/>
    </row>
    <row r="479" ht="13.5" spans="1:1">
      <c r="A479" s="407"/>
    </row>
    <row r="480" ht="13.5" spans="1:1">
      <c r="A480" s="407"/>
    </row>
    <row r="481" ht="13.5" spans="1:1">
      <c r="A481" s="418"/>
    </row>
  </sheetData>
  <mergeCells count="1">
    <mergeCell ref="B1:C1"/>
  </mergeCells>
  <printOptions horizontalCentered="1"/>
  <pageMargins left="0.708661417322835" right="0.708661417322835" top="0.78740157480315" bottom="0.78740157480315"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B1" sqref="B1:C1"/>
    </sheetView>
  </sheetViews>
  <sheetFormatPr defaultColWidth="9" defaultRowHeight="15" outlineLevelCol="2"/>
  <cols>
    <col min="1" max="1" width="7.66666666666667" style="396" hidden="1" customWidth="1"/>
    <col min="2" max="2" width="52" style="397" customWidth="1"/>
    <col min="3" max="3" width="59.3333333333333" style="398" customWidth="1"/>
    <col min="4" max="4" width="3.775" style="397" customWidth="1"/>
    <col min="5" max="16384" width="9" style="397"/>
  </cols>
  <sheetData>
    <row r="1" ht="22.5" spans="1:3">
      <c r="A1" s="399"/>
      <c r="B1" s="400" t="s">
        <v>683</v>
      </c>
      <c r="C1" s="401"/>
    </row>
    <row r="2" ht="20.25" customHeight="1" spans="1:3">
      <c r="A2" s="399"/>
      <c r="B2" s="402"/>
      <c r="C2" s="403" t="s">
        <v>591</v>
      </c>
    </row>
    <row r="3" s="395" customFormat="1" ht="28.95" customHeight="1" spans="1:3">
      <c r="A3" s="404" t="s">
        <v>616</v>
      </c>
      <c r="B3" s="405" t="s">
        <v>617</v>
      </c>
      <c r="C3" s="406" t="s">
        <v>593</v>
      </c>
    </row>
    <row r="4" ht="15.75" customHeight="1" spans="1:3">
      <c r="A4" s="407">
        <v>501</v>
      </c>
      <c r="B4" s="408" t="s">
        <v>618</v>
      </c>
      <c r="C4" s="409">
        <v>22263</v>
      </c>
    </row>
    <row r="5" ht="15.75" customHeight="1" spans="1:3">
      <c r="A5" s="407">
        <v>50101</v>
      </c>
      <c r="B5" s="410" t="s">
        <v>619</v>
      </c>
      <c r="C5" s="411">
        <v>16614</v>
      </c>
    </row>
    <row r="6" ht="15.75" customHeight="1" spans="1:3">
      <c r="A6" s="412">
        <v>50102</v>
      </c>
      <c r="B6" s="410" t="s">
        <v>620</v>
      </c>
      <c r="C6" s="411">
        <v>3366</v>
      </c>
    </row>
    <row r="7" ht="15.75" customHeight="1" spans="1:3">
      <c r="A7" s="412">
        <v>50103</v>
      </c>
      <c r="B7" s="410" t="s">
        <v>621</v>
      </c>
      <c r="C7" s="411">
        <v>2180</v>
      </c>
    </row>
    <row r="8" ht="15.75" customHeight="1" spans="1:3">
      <c r="A8" s="412">
        <v>50199</v>
      </c>
      <c r="B8" s="410" t="s">
        <v>622</v>
      </c>
      <c r="C8" s="411">
        <v>103</v>
      </c>
    </row>
    <row r="9" ht="15.75" customHeight="1" spans="1:3">
      <c r="A9" s="412">
        <v>502</v>
      </c>
      <c r="B9" s="413" t="s">
        <v>623</v>
      </c>
      <c r="C9" s="409">
        <v>2831</v>
      </c>
    </row>
    <row r="10" ht="15.75" customHeight="1" spans="1:3">
      <c r="A10" s="412">
        <v>50201</v>
      </c>
      <c r="B10" s="410" t="s">
        <v>624</v>
      </c>
      <c r="C10" s="411">
        <v>2149</v>
      </c>
    </row>
    <row r="11" ht="15.75" customHeight="1" spans="1:3">
      <c r="A11" s="412">
        <v>50202</v>
      </c>
      <c r="B11" s="414" t="s">
        <v>625</v>
      </c>
      <c r="C11" s="411">
        <v>0</v>
      </c>
    </row>
    <row r="12" ht="15.75" customHeight="1" spans="1:3">
      <c r="A12" s="412">
        <v>50203</v>
      </c>
      <c r="B12" s="410" t="s">
        <v>626</v>
      </c>
      <c r="C12" s="411">
        <v>20</v>
      </c>
    </row>
    <row r="13" ht="15.75" customHeight="1" spans="1:3">
      <c r="A13" s="412">
        <v>50204</v>
      </c>
      <c r="B13" s="410" t="s">
        <v>627</v>
      </c>
      <c r="C13" s="411">
        <v>0</v>
      </c>
    </row>
    <row r="14" ht="15.75" customHeight="1" spans="1:3">
      <c r="A14" s="407">
        <v>50205</v>
      </c>
      <c r="B14" s="410" t="s">
        <v>628</v>
      </c>
      <c r="C14" s="411">
        <v>48</v>
      </c>
    </row>
    <row r="15" ht="15.75" customHeight="1" spans="1:3">
      <c r="A15" s="412">
        <v>50206</v>
      </c>
      <c r="B15" s="410" t="s">
        <v>629</v>
      </c>
      <c r="C15" s="411">
        <v>83</v>
      </c>
    </row>
    <row r="16" ht="15.75" customHeight="1" spans="1:3">
      <c r="A16" s="412">
        <v>50207</v>
      </c>
      <c r="B16" s="410" t="s">
        <v>630</v>
      </c>
      <c r="C16" s="411">
        <v>0</v>
      </c>
    </row>
    <row r="17" ht="15.75" customHeight="1" spans="1:3">
      <c r="A17" s="412">
        <v>50208</v>
      </c>
      <c r="B17" s="410" t="s">
        <v>631</v>
      </c>
      <c r="C17" s="411">
        <v>422</v>
      </c>
    </row>
    <row r="18" ht="15.75" customHeight="1" spans="1:3">
      <c r="A18" s="412">
        <v>50209</v>
      </c>
      <c r="B18" s="410" t="s">
        <v>632</v>
      </c>
      <c r="C18" s="411">
        <v>4</v>
      </c>
    </row>
    <row r="19" ht="15.75" customHeight="1" spans="1:3">
      <c r="A19" s="412">
        <v>50299</v>
      </c>
      <c r="B19" s="410" t="s">
        <v>633</v>
      </c>
      <c r="C19" s="411">
        <v>105</v>
      </c>
    </row>
    <row r="20" ht="15.75" customHeight="1" spans="1:3">
      <c r="A20" s="412">
        <v>503</v>
      </c>
      <c r="B20" s="413" t="s">
        <v>634</v>
      </c>
      <c r="C20" s="409">
        <v>0</v>
      </c>
    </row>
    <row r="21" ht="15.75" customHeight="1" spans="1:3">
      <c r="A21" s="412">
        <v>50301</v>
      </c>
      <c r="B21" s="410" t="s">
        <v>635</v>
      </c>
      <c r="C21" s="411">
        <v>0</v>
      </c>
    </row>
    <row r="22" ht="15.75" customHeight="1" spans="1:3">
      <c r="A22" s="407">
        <v>50302</v>
      </c>
      <c r="B22" s="410" t="s">
        <v>636</v>
      </c>
      <c r="C22" s="411">
        <v>0</v>
      </c>
    </row>
    <row r="23" ht="15.75" customHeight="1" spans="1:3">
      <c r="A23" s="412">
        <v>50303</v>
      </c>
      <c r="B23" s="410" t="s">
        <v>637</v>
      </c>
      <c r="C23" s="411">
        <v>0</v>
      </c>
    </row>
    <row r="24" ht="15.75" customHeight="1" spans="1:3">
      <c r="A24" s="412">
        <v>50305</v>
      </c>
      <c r="B24" s="410" t="s">
        <v>638</v>
      </c>
      <c r="C24" s="411">
        <v>0</v>
      </c>
    </row>
    <row r="25" ht="15.75" customHeight="1" spans="1:3">
      <c r="A25" s="412">
        <v>50306</v>
      </c>
      <c r="B25" s="410" t="s">
        <v>639</v>
      </c>
      <c r="C25" s="411">
        <v>0</v>
      </c>
    </row>
    <row r="26" ht="15.75" customHeight="1" spans="1:3">
      <c r="A26" s="412">
        <v>50307</v>
      </c>
      <c r="B26" s="410" t="s">
        <v>640</v>
      </c>
      <c r="C26" s="411">
        <v>0</v>
      </c>
    </row>
    <row r="27" ht="15.75" customHeight="1" spans="1:3">
      <c r="A27" s="412">
        <v>50399</v>
      </c>
      <c r="B27" s="410" t="s">
        <v>641</v>
      </c>
      <c r="C27" s="411">
        <v>0</v>
      </c>
    </row>
    <row r="28" ht="15.75" customHeight="1" spans="1:3">
      <c r="A28" s="412">
        <v>504</v>
      </c>
      <c r="B28" s="413" t="s">
        <v>642</v>
      </c>
      <c r="C28" s="409">
        <v>0</v>
      </c>
    </row>
    <row r="29" ht="15.75" customHeight="1" spans="1:3">
      <c r="A29" s="412">
        <v>50401</v>
      </c>
      <c r="B29" s="410" t="s">
        <v>635</v>
      </c>
      <c r="C29" s="411">
        <v>0</v>
      </c>
    </row>
    <row r="30" ht="15.75" customHeight="1" spans="1:3">
      <c r="A30" s="412">
        <v>50402</v>
      </c>
      <c r="B30" s="410" t="s">
        <v>636</v>
      </c>
      <c r="C30" s="411">
        <v>0</v>
      </c>
    </row>
    <row r="31" ht="15.75" customHeight="1" spans="1:3">
      <c r="A31" s="412">
        <v>50403</v>
      </c>
      <c r="B31" s="410" t="s">
        <v>637</v>
      </c>
      <c r="C31" s="411">
        <v>0</v>
      </c>
    </row>
    <row r="32" ht="15.75" customHeight="1" spans="1:3">
      <c r="A32" s="407">
        <v>50404</v>
      </c>
      <c r="B32" s="410" t="s">
        <v>639</v>
      </c>
      <c r="C32" s="411">
        <v>0</v>
      </c>
    </row>
    <row r="33" ht="15.75" customHeight="1" spans="1:3">
      <c r="A33" s="412">
        <v>50405</v>
      </c>
      <c r="B33" s="410" t="s">
        <v>640</v>
      </c>
      <c r="C33" s="411">
        <v>0</v>
      </c>
    </row>
    <row r="34" ht="15.75" customHeight="1" spans="1:3">
      <c r="A34" s="412">
        <v>50499</v>
      </c>
      <c r="B34" s="410" t="s">
        <v>641</v>
      </c>
      <c r="C34" s="411">
        <v>0</v>
      </c>
    </row>
    <row r="35" ht="15.75" customHeight="1" spans="1:3">
      <c r="A35" s="412">
        <v>505</v>
      </c>
      <c r="B35" s="413" t="s">
        <v>643</v>
      </c>
      <c r="C35" s="409">
        <v>41396</v>
      </c>
    </row>
    <row r="36" ht="15.75" customHeight="1" spans="1:3">
      <c r="A36" s="412">
        <v>50501</v>
      </c>
      <c r="B36" s="410" t="s">
        <v>644</v>
      </c>
      <c r="C36" s="411">
        <v>39773</v>
      </c>
    </row>
    <row r="37" ht="15.75" customHeight="1" spans="1:3">
      <c r="A37" s="412">
        <v>50502</v>
      </c>
      <c r="B37" s="410" t="s">
        <v>645</v>
      </c>
      <c r="C37" s="411">
        <v>1623</v>
      </c>
    </row>
    <row r="38" ht="15.75" customHeight="1" spans="1:3">
      <c r="A38" s="407">
        <v>50599</v>
      </c>
      <c r="B38" s="410" t="s">
        <v>646</v>
      </c>
      <c r="C38" s="411">
        <v>0</v>
      </c>
    </row>
    <row r="39" ht="15.75" customHeight="1" spans="1:3">
      <c r="A39" s="412">
        <v>506</v>
      </c>
      <c r="B39" s="413" t="s">
        <v>647</v>
      </c>
      <c r="C39" s="409">
        <v>0</v>
      </c>
    </row>
    <row r="40" ht="15.75" customHeight="1" spans="1:3">
      <c r="A40" s="412">
        <v>50601</v>
      </c>
      <c r="B40" s="410" t="s">
        <v>648</v>
      </c>
      <c r="C40" s="411">
        <v>0</v>
      </c>
    </row>
    <row r="41" ht="15.75" customHeight="1" spans="1:3">
      <c r="A41" s="412">
        <v>50602</v>
      </c>
      <c r="B41" s="410" t="s">
        <v>649</v>
      </c>
      <c r="C41" s="411">
        <v>0</v>
      </c>
    </row>
    <row r="42" ht="15.75" customHeight="1" spans="1:3">
      <c r="A42" s="412">
        <v>507</v>
      </c>
      <c r="B42" s="413" t="s">
        <v>650</v>
      </c>
      <c r="C42" s="409">
        <v>0</v>
      </c>
    </row>
    <row r="43" ht="15.75" customHeight="1" spans="1:3">
      <c r="A43" s="412">
        <v>50701</v>
      </c>
      <c r="B43" s="410" t="s">
        <v>651</v>
      </c>
      <c r="C43" s="411">
        <v>0</v>
      </c>
    </row>
    <row r="44" ht="15.75" customHeight="1" spans="1:3">
      <c r="A44" s="412">
        <v>50702</v>
      </c>
      <c r="B44" s="414" t="s">
        <v>652</v>
      </c>
      <c r="C44" s="411">
        <v>0</v>
      </c>
    </row>
    <row r="45" ht="15.75" customHeight="1" spans="1:3">
      <c r="A45" s="407">
        <v>50799</v>
      </c>
      <c r="B45" s="410" t="s">
        <v>653</v>
      </c>
      <c r="C45" s="411">
        <v>0</v>
      </c>
    </row>
    <row r="46" ht="15.75" customHeight="1" spans="1:3">
      <c r="A46" s="412">
        <v>508</v>
      </c>
      <c r="B46" s="413" t="s">
        <v>654</v>
      </c>
      <c r="C46" s="409">
        <v>0</v>
      </c>
    </row>
    <row r="47" ht="15.75" customHeight="1" spans="1:3">
      <c r="A47" s="412">
        <v>50801</v>
      </c>
      <c r="B47" s="410" t="s">
        <v>655</v>
      </c>
      <c r="C47" s="411">
        <v>0</v>
      </c>
    </row>
    <row r="48" ht="15.75" customHeight="1" spans="1:3">
      <c r="A48" s="412">
        <v>50802</v>
      </c>
      <c r="B48" s="410" t="s">
        <v>656</v>
      </c>
      <c r="C48" s="411">
        <v>0</v>
      </c>
    </row>
    <row r="49" ht="15.75" customHeight="1" spans="1:3">
      <c r="A49" s="412">
        <v>509</v>
      </c>
      <c r="B49" s="413" t="s">
        <v>657</v>
      </c>
      <c r="C49" s="409">
        <v>3295</v>
      </c>
    </row>
    <row r="50" ht="15.75" customHeight="1" spans="1:3">
      <c r="A50" s="412">
        <v>50901</v>
      </c>
      <c r="B50" s="410" t="s">
        <v>658</v>
      </c>
      <c r="C50" s="411">
        <v>637</v>
      </c>
    </row>
    <row r="51" ht="15.75" customHeight="1" spans="1:3">
      <c r="A51" s="412">
        <v>50902</v>
      </c>
      <c r="B51" s="410" t="s">
        <v>659</v>
      </c>
      <c r="C51" s="411">
        <v>0</v>
      </c>
    </row>
    <row r="52" ht="15.75" customHeight="1" spans="1:3">
      <c r="A52" s="412">
        <v>50903</v>
      </c>
      <c r="B52" s="410" t="s">
        <v>660</v>
      </c>
      <c r="C52" s="411">
        <v>0</v>
      </c>
    </row>
    <row r="53" ht="15.75" customHeight="1" spans="1:3">
      <c r="A53" s="407">
        <v>50905</v>
      </c>
      <c r="B53" s="410" t="s">
        <v>661</v>
      </c>
      <c r="C53" s="411">
        <v>1736</v>
      </c>
    </row>
    <row r="54" ht="15.75" customHeight="1" spans="1:3">
      <c r="A54" s="412">
        <v>50999</v>
      </c>
      <c r="B54" s="410" t="s">
        <v>662</v>
      </c>
      <c r="C54" s="411">
        <v>922</v>
      </c>
    </row>
    <row r="55" ht="15.75" customHeight="1" spans="1:3">
      <c r="A55" s="407">
        <v>510</v>
      </c>
      <c r="B55" s="413" t="s">
        <v>663</v>
      </c>
      <c r="C55" s="415">
        <v>0</v>
      </c>
    </row>
    <row r="56" ht="15.75" customHeight="1" spans="1:3">
      <c r="A56" s="412">
        <v>51002</v>
      </c>
      <c r="B56" s="410" t="s">
        <v>664</v>
      </c>
      <c r="C56" s="411">
        <v>0</v>
      </c>
    </row>
    <row r="57" ht="15.75" customHeight="1" spans="1:3">
      <c r="A57" s="412">
        <v>51003</v>
      </c>
      <c r="B57" s="410" t="s">
        <v>665</v>
      </c>
      <c r="C57" s="411">
        <v>0</v>
      </c>
    </row>
    <row r="58" ht="15.75" customHeight="1" spans="1:3">
      <c r="A58" s="412">
        <v>511</v>
      </c>
      <c r="B58" s="410" t="s">
        <v>678</v>
      </c>
      <c r="C58" s="411">
        <v>0</v>
      </c>
    </row>
    <row r="59" ht="15.75" customHeight="1" spans="1:3">
      <c r="A59" s="412">
        <v>51101</v>
      </c>
      <c r="B59" s="413" t="s">
        <v>666</v>
      </c>
      <c r="C59" s="409">
        <v>0</v>
      </c>
    </row>
    <row r="60" ht="15.75" customHeight="1" spans="1:3">
      <c r="A60" s="407">
        <v>51102</v>
      </c>
      <c r="B60" s="410" t="s">
        <v>667</v>
      </c>
      <c r="C60" s="411">
        <v>0</v>
      </c>
    </row>
    <row r="61" ht="15.75" customHeight="1" spans="1:3">
      <c r="A61" s="412">
        <v>51103</v>
      </c>
      <c r="B61" s="410" t="s">
        <v>668</v>
      </c>
      <c r="C61" s="411">
        <v>0</v>
      </c>
    </row>
    <row r="62" ht="15.75" customHeight="1" spans="1:3">
      <c r="A62" s="407">
        <v>51104</v>
      </c>
      <c r="B62" s="410" t="s">
        <v>669</v>
      </c>
      <c r="C62" s="411">
        <v>0</v>
      </c>
    </row>
    <row r="63" ht="15.75" customHeight="1" spans="1:3">
      <c r="A63" s="412">
        <v>599</v>
      </c>
      <c r="B63" s="410" t="s">
        <v>670</v>
      </c>
      <c r="C63" s="411">
        <v>0</v>
      </c>
    </row>
    <row r="64" ht="15.75" customHeight="1" spans="1:3">
      <c r="A64" s="412">
        <v>59906</v>
      </c>
      <c r="B64" s="413" t="s">
        <v>671</v>
      </c>
      <c r="C64" s="409">
        <v>0</v>
      </c>
    </row>
    <row r="65" ht="15.75" customHeight="1" spans="1:3">
      <c r="A65" s="412">
        <v>59907</v>
      </c>
      <c r="B65" s="410" t="s">
        <v>672</v>
      </c>
      <c r="C65" s="411">
        <v>0</v>
      </c>
    </row>
    <row r="66" ht="15.75" customHeight="1" spans="1:3">
      <c r="A66" s="412">
        <v>59908</v>
      </c>
      <c r="B66" s="410" t="s">
        <v>673</v>
      </c>
      <c r="C66" s="411">
        <v>0</v>
      </c>
    </row>
    <row r="67" ht="15.75" customHeight="1" spans="1:3">
      <c r="A67" s="407">
        <v>59999</v>
      </c>
      <c r="B67" s="410" t="s">
        <v>674</v>
      </c>
      <c r="C67" s="411">
        <v>0</v>
      </c>
    </row>
    <row r="68" ht="24" customHeight="1" spans="1:3">
      <c r="A68" s="412"/>
      <c r="B68" s="410" t="s">
        <v>675</v>
      </c>
      <c r="C68" s="411">
        <v>0</v>
      </c>
    </row>
    <row r="69" ht="15.75" customHeight="1" spans="1:3">
      <c r="A69" s="412"/>
      <c r="B69" s="416" t="s">
        <v>676</v>
      </c>
      <c r="C69" s="409">
        <f>SUM(C4,C9,C20,C28,C35,C39,C46,C49,C55,C59,C42,C64)</f>
        <v>69785</v>
      </c>
    </row>
    <row r="70" ht="15.75" customHeight="1" spans="1:1">
      <c r="A70" s="412"/>
    </row>
    <row r="71" ht="15.75" customHeight="1" spans="1:1">
      <c r="A71" s="412"/>
    </row>
    <row r="72" ht="15.75" customHeight="1" spans="1:1">
      <c r="A72" s="412"/>
    </row>
    <row r="73" ht="15.75" customHeight="1" spans="1:1">
      <c r="A73" s="407"/>
    </row>
    <row r="74" ht="15.75" customHeight="1" spans="1:1">
      <c r="A74" s="412"/>
    </row>
    <row r="75" ht="15.75" customHeight="1" spans="1:1">
      <c r="A75" s="407"/>
    </row>
    <row r="76" ht="15.75" customHeight="1" spans="1:1">
      <c r="A76" s="412"/>
    </row>
    <row r="77" ht="15.75" customHeight="1" spans="1:1">
      <c r="A77" s="412"/>
    </row>
    <row r="78" ht="15.75" customHeight="1" spans="1:1">
      <c r="A78" s="412"/>
    </row>
    <row r="79" ht="30" customHeight="1" spans="1:1">
      <c r="A79" s="412"/>
    </row>
    <row r="80" ht="13.5" spans="1:1">
      <c r="A80" s="412"/>
    </row>
    <row r="81" ht="13.5" spans="1:1">
      <c r="A81" s="407"/>
    </row>
    <row r="82" ht="13.5" spans="1:1">
      <c r="A82" s="412"/>
    </row>
    <row r="83" ht="13.5" spans="1:1">
      <c r="A83" s="412"/>
    </row>
    <row r="84" ht="13.5" spans="1:1">
      <c r="A84" s="412"/>
    </row>
    <row r="85" ht="13.5" spans="1:1">
      <c r="A85" s="407"/>
    </row>
    <row r="86" ht="13.5" spans="1:1">
      <c r="A86" s="412"/>
    </row>
    <row r="87" ht="13.5" spans="1:1">
      <c r="A87" s="412"/>
    </row>
    <row r="88" ht="13.5" spans="1:1">
      <c r="A88" s="407"/>
    </row>
    <row r="89" ht="13.5" spans="1:1">
      <c r="A89" s="412"/>
    </row>
    <row r="90" ht="13.5" spans="1:1">
      <c r="A90" s="412"/>
    </row>
    <row r="91" ht="13.5" spans="1:1">
      <c r="A91" s="412"/>
    </row>
    <row r="92" ht="13.5" spans="1:1">
      <c r="A92" s="412"/>
    </row>
    <row r="93" ht="13.5" spans="1:1">
      <c r="A93" s="407"/>
    </row>
    <row r="94" ht="13.5" spans="1:1">
      <c r="A94" s="412"/>
    </row>
    <row r="95" ht="13.5" spans="1:1">
      <c r="A95" s="412"/>
    </row>
    <row r="96" ht="13.5" spans="1:1">
      <c r="A96" s="412"/>
    </row>
    <row r="97" ht="13.5" spans="1:1">
      <c r="A97" s="412"/>
    </row>
    <row r="98" ht="13.5" spans="1:1">
      <c r="A98" s="412"/>
    </row>
    <row r="99" ht="13.5" spans="1:1">
      <c r="A99" s="407"/>
    </row>
    <row r="100" ht="13.5" spans="1:1">
      <c r="A100" s="412"/>
    </row>
    <row r="101" ht="13.5" spans="1:1">
      <c r="A101" s="412"/>
    </row>
    <row r="102" ht="13.5" spans="1:1">
      <c r="A102" s="412"/>
    </row>
    <row r="103" ht="13.5" spans="1:1">
      <c r="A103" s="412"/>
    </row>
    <row r="104" ht="13.5" spans="1:1">
      <c r="A104" s="407"/>
    </row>
    <row r="105" ht="13.5" spans="1:1">
      <c r="A105" s="412"/>
    </row>
    <row r="106" ht="13.5" spans="1:1">
      <c r="A106" s="412"/>
    </row>
    <row r="107" ht="13.5" spans="1:1">
      <c r="A107" s="412"/>
    </row>
    <row r="108" ht="13.5" spans="1:1">
      <c r="A108" s="412"/>
    </row>
    <row r="109" ht="13.5" spans="1:1">
      <c r="A109" s="407"/>
    </row>
    <row r="110" ht="13.5" spans="1:1">
      <c r="A110" s="412"/>
    </row>
    <row r="111" ht="13.5" spans="1:1">
      <c r="A111" s="412"/>
    </row>
    <row r="112" ht="13.5" spans="1:1">
      <c r="A112" s="412"/>
    </row>
    <row r="113" ht="13.5" spans="1:1">
      <c r="A113" s="412"/>
    </row>
    <row r="114" ht="13.5" spans="1:1">
      <c r="A114" s="407"/>
    </row>
    <row r="115" ht="13.5" spans="1:1">
      <c r="A115" s="412"/>
    </row>
    <row r="116" ht="13.5" spans="1:1">
      <c r="A116" s="412"/>
    </row>
    <row r="117" ht="13.5" spans="1:1">
      <c r="A117" s="412"/>
    </row>
    <row r="118" ht="13.5" spans="1:1">
      <c r="A118" s="412"/>
    </row>
    <row r="119" ht="13.5" spans="1:1">
      <c r="A119" s="412"/>
    </row>
    <row r="120" ht="13.5" spans="1:1">
      <c r="A120" s="407"/>
    </row>
    <row r="121" ht="13.5" spans="1:1">
      <c r="A121" s="412"/>
    </row>
    <row r="122" ht="13.5" spans="1:1">
      <c r="A122" s="407"/>
    </row>
    <row r="123" ht="13.5" spans="1:1">
      <c r="A123" s="407"/>
    </row>
    <row r="124" ht="13.5" spans="1:1">
      <c r="A124" s="412"/>
    </row>
    <row r="125" ht="13.5" spans="1:1">
      <c r="A125" s="412"/>
    </row>
    <row r="126" ht="13.5" spans="1:1">
      <c r="A126" s="412"/>
    </row>
    <row r="127" ht="13.5" spans="1:1">
      <c r="A127" s="412"/>
    </row>
    <row r="128" ht="13.5" spans="1:1">
      <c r="A128" s="407"/>
    </row>
    <row r="129" ht="13.5" spans="1:1">
      <c r="A129" s="412"/>
    </row>
    <row r="130" ht="13.5" spans="1:1">
      <c r="A130" s="412"/>
    </row>
    <row r="131" ht="13.5" spans="1:1">
      <c r="A131" s="412"/>
    </row>
    <row r="132" ht="13.5" spans="1:1">
      <c r="A132" s="407"/>
    </row>
    <row r="133" ht="13.5" spans="1:1">
      <c r="A133" s="412"/>
    </row>
    <row r="134" ht="13.5" spans="1:1">
      <c r="A134" s="412"/>
    </row>
    <row r="135" ht="13.5" spans="1:1">
      <c r="A135" s="412"/>
    </row>
    <row r="136" ht="13.5" spans="1:1">
      <c r="A136" s="412"/>
    </row>
    <row r="137" ht="13.5" spans="1:1">
      <c r="A137" s="412"/>
    </row>
    <row r="138" ht="13.5" spans="1:1">
      <c r="A138" s="407"/>
    </row>
    <row r="139" ht="13.5" spans="1:1">
      <c r="A139" s="412"/>
    </row>
    <row r="140" ht="13.5" spans="1:1">
      <c r="A140" s="412"/>
    </row>
    <row r="141" ht="13.5" spans="1:1">
      <c r="A141" s="412"/>
    </row>
    <row r="142" ht="13.5" spans="1:1">
      <c r="A142" s="412"/>
    </row>
    <row r="143" ht="13.5" spans="1:1">
      <c r="A143" s="412"/>
    </row>
    <row r="144" ht="13.5" spans="1:1">
      <c r="A144" s="412"/>
    </row>
    <row r="145" ht="13.5" spans="1:1">
      <c r="A145" s="412"/>
    </row>
    <row r="146" ht="13.5" spans="1:1">
      <c r="A146" s="412"/>
    </row>
    <row r="147" ht="13.5" spans="1:1">
      <c r="A147" s="407"/>
    </row>
    <row r="148" ht="13.5" spans="1:1">
      <c r="A148" s="412"/>
    </row>
    <row r="149" ht="13.5" spans="1:1">
      <c r="A149" s="407"/>
    </row>
    <row r="150" ht="13.5" spans="1:1">
      <c r="A150" s="407"/>
    </row>
    <row r="151" ht="13.5" spans="1:1">
      <c r="A151" s="412"/>
    </row>
    <row r="152" ht="13.5" spans="1:1">
      <c r="A152" s="412"/>
    </row>
    <row r="153" ht="13.5" spans="1:1">
      <c r="A153" s="412"/>
    </row>
    <row r="154" ht="13.5" spans="1:1">
      <c r="A154" s="407"/>
    </row>
    <row r="155" ht="13.5" spans="1:1">
      <c r="A155" s="412"/>
    </row>
    <row r="156" ht="13.5" spans="1:1">
      <c r="A156" s="412"/>
    </row>
    <row r="157" ht="13.5" spans="1:1">
      <c r="A157" s="412"/>
    </row>
    <row r="158" ht="13.5" spans="1:1">
      <c r="A158" s="412"/>
    </row>
    <row r="159" ht="13.5" spans="1:1">
      <c r="A159" s="412"/>
    </row>
    <row r="160" ht="13.5" spans="1:1">
      <c r="A160" s="407"/>
    </row>
    <row r="161" ht="13.5" spans="1:1">
      <c r="A161" s="412"/>
    </row>
    <row r="162" ht="13.5" spans="1:1">
      <c r="A162" s="412"/>
    </row>
    <row r="163" ht="13.5" spans="1:1">
      <c r="A163" s="407"/>
    </row>
    <row r="164" ht="13.5" spans="1:1">
      <c r="A164" s="412"/>
    </row>
    <row r="165" ht="13.5" spans="1:1">
      <c r="A165" s="412"/>
    </row>
    <row r="166" ht="13.5" spans="1:1">
      <c r="A166" s="407"/>
    </row>
    <row r="167" ht="13.5" spans="1:1">
      <c r="A167" s="412"/>
    </row>
    <row r="168" ht="13.5" spans="1:1">
      <c r="A168" s="407"/>
    </row>
    <row r="169" ht="13.5" spans="1:1">
      <c r="A169" s="412"/>
    </row>
    <row r="170" ht="13.5" spans="1:1">
      <c r="A170" s="407"/>
    </row>
    <row r="171" ht="13.5" spans="1:1">
      <c r="A171" s="407"/>
    </row>
    <row r="172" ht="13.5" spans="1:1">
      <c r="A172" s="412"/>
    </row>
    <row r="173" ht="13.5" spans="1:1">
      <c r="A173" s="412"/>
    </row>
    <row r="174" ht="13.5" spans="1:1">
      <c r="A174" s="407"/>
    </row>
    <row r="175" ht="13.5" spans="1:1">
      <c r="A175" s="412"/>
    </row>
    <row r="176" ht="13.5" spans="1:1">
      <c r="A176" s="407"/>
    </row>
    <row r="177" ht="13.5" spans="1:1">
      <c r="A177" s="412"/>
    </row>
    <row r="178" ht="13.5" spans="1:1">
      <c r="A178" s="412"/>
    </row>
    <row r="179" ht="13.5" spans="1:1">
      <c r="A179" s="407"/>
    </row>
    <row r="180" ht="13.5" spans="1:1">
      <c r="A180" s="412"/>
    </row>
    <row r="181" ht="13.5" spans="1:1">
      <c r="A181" s="407"/>
    </row>
    <row r="182" ht="13.5" spans="1:1">
      <c r="A182" s="407"/>
    </row>
    <row r="183" ht="13.5" spans="1:1">
      <c r="A183" s="412"/>
    </row>
    <row r="184" ht="13.5" spans="1:1">
      <c r="A184" s="412"/>
    </row>
    <row r="185" ht="13.5" spans="1:1">
      <c r="A185" s="412"/>
    </row>
    <row r="186" ht="13.5" spans="1:1">
      <c r="A186" s="412"/>
    </row>
    <row r="187" ht="13.5" spans="1:1">
      <c r="A187" s="412"/>
    </row>
    <row r="188" ht="13.5" spans="1:1">
      <c r="A188" s="407"/>
    </row>
    <row r="189" ht="13.5" spans="1:1">
      <c r="A189" s="412"/>
    </row>
    <row r="190" ht="13.5" spans="1:1">
      <c r="A190" s="412"/>
    </row>
    <row r="191" ht="13.5" spans="1:1">
      <c r="A191" s="412"/>
    </row>
    <row r="192" ht="13.5" spans="1:1">
      <c r="A192" s="407"/>
    </row>
    <row r="193" ht="13.5" spans="1:1">
      <c r="A193" s="412"/>
    </row>
    <row r="194" ht="13.5" spans="1:1">
      <c r="A194" s="412"/>
    </row>
    <row r="195" ht="13.5" spans="1:1">
      <c r="A195" s="407"/>
    </row>
    <row r="196" ht="13.5" spans="1:1">
      <c r="A196" s="412"/>
    </row>
    <row r="197" ht="13.5" spans="1:1">
      <c r="A197" s="412"/>
    </row>
    <row r="198" ht="13.5" spans="1:1">
      <c r="A198" s="407"/>
    </row>
    <row r="199" ht="13.5" spans="1:1">
      <c r="A199" s="412"/>
    </row>
    <row r="200" ht="13.5" spans="1:1">
      <c r="A200" s="412"/>
    </row>
    <row r="201" ht="13.5" spans="1:1">
      <c r="A201" s="407"/>
    </row>
    <row r="202" ht="13.5" spans="1:1">
      <c r="A202" s="412"/>
    </row>
    <row r="203" ht="13.5" spans="1:1">
      <c r="A203" s="412"/>
    </row>
    <row r="204" ht="13.5" spans="1:1">
      <c r="A204" s="407"/>
    </row>
    <row r="205" ht="13.5" spans="1:1">
      <c r="A205" s="407"/>
    </row>
    <row r="206" ht="13.5" spans="1:1">
      <c r="A206" s="412"/>
    </row>
    <row r="207" ht="13.5" spans="1:1">
      <c r="A207" s="412"/>
    </row>
    <row r="208" ht="13.5" spans="1:1">
      <c r="A208" s="412"/>
    </row>
    <row r="209" ht="13.5" spans="1:1">
      <c r="A209" s="412"/>
    </row>
    <row r="210" ht="13.5" spans="1:1">
      <c r="A210" s="412"/>
    </row>
    <row r="211" ht="13.5" spans="1:1">
      <c r="A211" s="412"/>
    </row>
    <row r="212" ht="13.5" spans="1:1">
      <c r="A212" s="412"/>
    </row>
    <row r="213" ht="13.5" spans="1:1">
      <c r="A213" s="407"/>
    </row>
    <row r="214" ht="13.5" spans="1:1">
      <c r="A214" s="412"/>
    </row>
    <row r="215" ht="13.5" spans="1:1">
      <c r="A215" s="412"/>
    </row>
    <row r="216" ht="13.5" spans="1:1">
      <c r="A216" s="412"/>
    </row>
    <row r="217" ht="13.5" spans="1:1">
      <c r="A217" s="412"/>
    </row>
    <row r="218" ht="13.5" spans="1:1">
      <c r="A218" s="407"/>
    </row>
    <row r="219" ht="13.5" spans="1:1">
      <c r="A219" s="412"/>
    </row>
    <row r="220" ht="13.5" spans="1:1">
      <c r="A220" s="412"/>
    </row>
    <row r="221" ht="13.5" spans="1:1">
      <c r="A221" s="412"/>
    </row>
    <row r="222" ht="13.5" spans="1:1">
      <c r="A222" s="412"/>
    </row>
    <row r="223" ht="13.5" spans="1:1">
      <c r="A223" s="412"/>
    </row>
    <row r="224" ht="13.5" spans="1:1">
      <c r="A224" s="407"/>
    </row>
    <row r="225" ht="13.5" spans="1:1">
      <c r="A225" s="412"/>
    </row>
    <row r="226" ht="13.5" spans="1:1">
      <c r="A226" s="407"/>
    </row>
    <row r="227" ht="13.5" spans="1:1">
      <c r="A227" s="412"/>
    </row>
    <row r="228" ht="13.5" spans="1:1">
      <c r="A228" s="412"/>
    </row>
    <row r="229" ht="13.5" spans="1:1">
      <c r="A229" s="407"/>
    </row>
    <row r="230" ht="13.5" spans="1:1">
      <c r="A230" s="412"/>
    </row>
    <row r="231" ht="13.5" spans="1:1">
      <c r="A231" s="412"/>
    </row>
    <row r="232" ht="13.5" spans="1:1">
      <c r="A232" s="412"/>
    </row>
    <row r="233" ht="13.5" spans="1:1">
      <c r="A233" s="412"/>
    </row>
    <row r="234" ht="13.5" spans="1:1">
      <c r="A234" s="412"/>
    </row>
    <row r="235" ht="13.5" spans="1:1">
      <c r="A235" s="407"/>
    </row>
    <row r="236" ht="13.5" spans="1:1">
      <c r="A236" s="412"/>
    </row>
    <row r="237" ht="13.5" spans="1:1">
      <c r="A237" s="412"/>
    </row>
    <row r="238" ht="13.5" spans="1:1">
      <c r="A238" s="412"/>
    </row>
    <row r="239" ht="13.5" spans="1:1">
      <c r="A239" s="412"/>
    </row>
    <row r="240" ht="13.5" spans="1:1">
      <c r="A240" s="412"/>
    </row>
    <row r="241" ht="13.5" spans="1:1">
      <c r="A241" s="407"/>
    </row>
    <row r="242" ht="13.5" spans="1:1">
      <c r="A242" s="412"/>
    </row>
    <row r="243" ht="13.5" spans="1:1">
      <c r="A243" s="412"/>
    </row>
    <row r="244" ht="13.5" spans="1:1">
      <c r="A244" s="412"/>
    </row>
    <row r="245" ht="13.5" spans="1:1">
      <c r="A245" s="412"/>
    </row>
    <row r="246" ht="13.5" spans="1:1">
      <c r="A246" s="412"/>
    </row>
    <row r="247" ht="13.5" spans="1:1">
      <c r="A247" s="407"/>
    </row>
    <row r="248" ht="13.5" spans="1:1">
      <c r="A248" s="412"/>
    </row>
    <row r="249" ht="13.5" spans="1:1">
      <c r="A249" s="412"/>
    </row>
    <row r="250" ht="13.5" spans="1:1">
      <c r="A250" s="412"/>
    </row>
    <row r="251" ht="13.5" spans="1:1">
      <c r="A251" s="412"/>
    </row>
    <row r="252" ht="13.5" spans="1:1">
      <c r="A252" s="412"/>
    </row>
    <row r="253" ht="13.5" spans="1:1">
      <c r="A253" s="407"/>
    </row>
    <row r="254" ht="13.5" spans="1:1">
      <c r="A254" s="412"/>
    </row>
    <row r="255" ht="13.5" spans="1:1">
      <c r="A255" s="412"/>
    </row>
    <row r="256" ht="13.5" spans="1:1">
      <c r="A256" s="407"/>
    </row>
    <row r="257" ht="13.5" spans="1:1">
      <c r="A257" s="412"/>
    </row>
    <row r="258" ht="13.5" spans="1:1">
      <c r="A258" s="412"/>
    </row>
    <row r="259" ht="13.5" spans="1:1">
      <c r="A259" s="407"/>
    </row>
    <row r="260" ht="13.5" spans="1:1">
      <c r="A260" s="412"/>
    </row>
    <row r="261" ht="13.5" spans="1:1">
      <c r="A261" s="407"/>
    </row>
    <row r="262" ht="13.5" spans="1:1">
      <c r="A262" s="412"/>
    </row>
    <row r="263" ht="13.5" spans="1:1">
      <c r="A263" s="407"/>
    </row>
    <row r="264" ht="13.5" spans="1:1">
      <c r="A264" s="412"/>
    </row>
    <row r="265" ht="13.5" spans="1:1">
      <c r="A265" s="412"/>
    </row>
    <row r="266" ht="13.5" spans="1:1">
      <c r="A266" s="412"/>
    </row>
    <row r="267" ht="13.5" spans="1:1">
      <c r="A267" s="412"/>
    </row>
    <row r="268" ht="13.5" spans="1:1">
      <c r="A268" s="407"/>
    </row>
    <row r="269" ht="13.5" spans="1:1">
      <c r="A269" s="412"/>
    </row>
    <row r="270" ht="13.5" spans="1:1">
      <c r="A270" s="407"/>
    </row>
    <row r="271" ht="13.5" spans="1:1">
      <c r="A271" s="407"/>
    </row>
    <row r="272" ht="13.5" spans="1:1">
      <c r="A272" s="412"/>
    </row>
    <row r="273" ht="13.5" spans="1:1">
      <c r="A273" s="412"/>
    </row>
    <row r="274" ht="13.5" spans="1:1">
      <c r="A274" s="412"/>
    </row>
    <row r="275" ht="13.5" spans="1:1">
      <c r="A275" s="407"/>
    </row>
    <row r="276" ht="13.5" spans="1:1">
      <c r="A276" s="412"/>
    </row>
    <row r="277" ht="13.5" spans="1:1">
      <c r="A277" s="412"/>
    </row>
    <row r="278" ht="13.5" spans="1:1">
      <c r="A278" s="407"/>
    </row>
    <row r="279" ht="13.5" spans="1:1">
      <c r="A279" s="412"/>
    </row>
    <row r="280" ht="13.5" spans="1:1">
      <c r="A280" s="412"/>
    </row>
    <row r="281" ht="13.5" spans="1:1">
      <c r="A281" s="412"/>
    </row>
    <row r="282" ht="13.5" spans="1:1">
      <c r="A282" s="407"/>
    </row>
    <row r="283" ht="13.5" spans="1:1">
      <c r="A283" s="412"/>
    </row>
    <row r="284" ht="13.5" spans="1:1">
      <c r="A284" s="412"/>
    </row>
    <row r="285" ht="13.5" spans="1:1">
      <c r="A285" s="412"/>
    </row>
    <row r="286" ht="13.5" spans="1:1">
      <c r="A286" s="412"/>
    </row>
    <row r="287" ht="13.5" spans="1:1">
      <c r="A287" s="412"/>
    </row>
    <row r="288" ht="13.5" spans="1:1">
      <c r="A288" s="412"/>
    </row>
    <row r="289" ht="13.5" spans="1:1">
      <c r="A289" s="412"/>
    </row>
    <row r="290" ht="13.5" spans="1:1">
      <c r="A290" s="412"/>
    </row>
    <row r="291" ht="13.5" spans="1:1">
      <c r="A291" s="407"/>
    </row>
    <row r="292" ht="13.5" spans="1:1">
      <c r="A292" s="412"/>
    </row>
    <row r="293" ht="13.5" spans="1:1">
      <c r="A293" s="407"/>
    </row>
    <row r="294" ht="13.5" spans="1:1">
      <c r="A294" s="412"/>
    </row>
    <row r="295" ht="13.5" spans="1:1">
      <c r="A295" s="412"/>
    </row>
    <row r="296" ht="13.5" spans="1:1">
      <c r="A296" s="412"/>
    </row>
    <row r="297" ht="13.5" spans="1:1">
      <c r="A297" s="407"/>
    </row>
    <row r="298" ht="13.5" spans="1:1">
      <c r="A298" s="412"/>
    </row>
    <row r="299" ht="13.5" spans="1:1">
      <c r="A299" s="412"/>
    </row>
    <row r="300" ht="13.5" spans="1:1">
      <c r="A300" s="412"/>
    </row>
    <row r="301" ht="13.5" spans="1:1">
      <c r="A301" s="407"/>
    </row>
    <row r="302" ht="13.5" spans="1:1">
      <c r="A302" s="412"/>
    </row>
    <row r="303" ht="13.5" spans="1:1">
      <c r="A303" s="407"/>
    </row>
    <row r="304" ht="13.5" spans="1:1">
      <c r="A304" s="412"/>
    </row>
    <row r="305" ht="13.5" spans="1:1">
      <c r="A305" s="407"/>
    </row>
    <row r="306" ht="13.5" spans="1:1">
      <c r="A306" s="412"/>
    </row>
    <row r="307" ht="13.5" spans="1:1">
      <c r="A307" s="412"/>
    </row>
    <row r="308" ht="13.5" spans="1:1">
      <c r="A308" s="412"/>
    </row>
    <row r="309" ht="13.5" spans="1:1">
      <c r="A309" s="412"/>
    </row>
    <row r="310" ht="13.5" spans="1:1">
      <c r="A310" s="412"/>
    </row>
    <row r="311" ht="13.5" spans="1:1">
      <c r="A311" s="407"/>
    </row>
    <row r="312" ht="13.5" spans="1:1">
      <c r="A312" s="412"/>
    </row>
    <row r="313" ht="13.5" spans="1:1">
      <c r="A313" s="407"/>
    </row>
    <row r="314" ht="13.5" spans="1:1">
      <c r="A314" s="412"/>
    </row>
    <row r="315" ht="13.5" spans="1:1">
      <c r="A315" s="407"/>
    </row>
    <row r="316" ht="13.5" spans="1:1">
      <c r="A316" s="407"/>
    </row>
    <row r="317" ht="13.5" spans="1:1">
      <c r="A317" s="412"/>
    </row>
    <row r="318" ht="13.5" spans="1:1">
      <c r="A318" s="412"/>
    </row>
    <row r="319" ht="13.5" spans="1:1">
      <c r="A319" s="412"/>
    </row>
    <row r="320" ht="13.5" spans="1:1">
      <c r="A320" s="407"/>
    </row>
    <row r="321" ht="13.5" spans="1:1">
      <c r="A321" s="412"/>
    </row>
    <row r="322" ht="13.5" spans="1:1">
      <c r="A322" s="412"/>
    </row>
    <row r="323" ht="13.5" spans="1:1">
      <c r="A323" s="407"/>
    </row>
    <row r="324" ht="13.5" spans="1:1">
      <c r="A324" s="412"/>
    </row>
    <row r="325" ht="13.5" spans="1:1">
      <c r="A325" s="407"/>
    </row>
    <row r="326" ht="13.5" spans="1:1">
      <c r="A326" s="412"/>
    </row>
    <row r="327" ht="13.5" spans="1:1">
      <c r="A327" s="412"/>
    </row>
    <row r="328" ht="13.5" spans="1:1">
      <c r="A328" s="407"/>
    </row>
    <row r="329" ht="13.5" spans="1:1">
      <c r="A329" s="412"/>
    </row>
    <row r="330" ht="13.5" spans="1:1">
      <c r="A330" s="407"/>
    </row>
    <row r="331" ht="13.5" spans="1:1">
      <c r="A331" s="407"/>
    </row>
    <row r="332" ht="13.5" spans="1:1">
      <c r="A332" s="412"/>
    </row>
    <row r="333" ht="13.5" spans="1:1">
      <c r="A333" s="412"/>
    </row>
    <row r="334" ht="13.5" spans="1:1">
      <c r="A334" s="412"/>
    </row>
    <row r="335" ht="13.5" spans="1:1">
      <c r="A335" s="407"/>
    </row>
    <row r="336" ht="13.5" spans="1:1">
      <c r="A336" s="412"/>
    </row>
    <row r="337" ht="13.5" spans="1:1">
      <c r="A337" s="407"/>
    </row>
    <row r="338" ht="13.5" spans="1:1">
      <c r="A338" s="412"/>
    </row>
    <row r="339" ht="13.5" spans="1:1">
      <c r="A339" s="407"/>
    </row>
    <row r="340" ht="13.5" spans="1:1">
      <c r="A340" s="412"/>
    </row>
    <row r="341" ht="13.5" spans="1:1">
      <c r="A341" s="407"/>
    </row>
    <row r="342" ht="13.5" spans="1:1">
      <c r="A342" s="412"/>
    </row>
    <row r="343" ht="13.5" spans="1:1">
      <c r="A343" s="407"/>
    </row>
    <row r="344" ht="13.5" spans="1:1">
      <c r="A344" s="412"/>
    </row>
    <row r="345" ht="13.5" spans="1:1">
      <c r="A345" s="407"/>
    </row>
    <row r="346" ht="13.5" spans="1:1">
      <c r="A346" s="407"/>
    </row>
    <row r="347" ht="13.5" spans="1:1">
      <c r="A347" s="412"/>
    </row>
    <row r="348" ht="13.5" spans="1:1">
      <c r="A348" s="412"/>
    </row>
    <row r="349" ht="13.5" spans="1:1">
      <c r="A349" s="412"/>
    </row>
    <row r="350" ht="13.5" spans="1:1">
      <c r="A350" s="412"/>
    </row>
    <row r="351" ht="13.5" spans="1:1">
      <c r="A351" s="412"/>
    </row>
    <row r="352" ht="13.5" spans="1:1">
      <c r="A352" s="412"/>
    </row>
    <row r="353" ht="13.5" spans="1:1">
      <c r="A353" s="412"/>
    </row>
    <row r="354" ht="13.5" spans="1:1">
      <c r="A354" s="412"/>
    </row>
    <row r="355" ht="13.5" spans="1:1">
      <c r="A355" s="412"/>
    </row>
    <row r="356" ht="13.5" spans="1:1">
      <c r="A356" s="412"/>
    </row>
    <row r="357" ht="13.5" spans="1:1">
      <c r="A357" s="412"/>
    </row>
    <row r="358" ht="13.5" spans="1:1">
      <c r="A358" s="412"/>
    </row>
    <row r="359" ht="13.5" spans="1:1">
      <c r="A359" s="412"/>
    </row>
    <row r="360" ht="13.5" spans="1:1">
      <c r="A360" s="412"/>
    </row>
    <row r="361" ht="13.5" spans="1:1">
      <c r="A361" s="412"/>
    </row>
    <row r="362" ht="13.5" spans="1:1">
      <c r="A362" s="407"/>
    </row>
    <row r="363" ht="13.5" spans="1:1">
      <c r="A363" s="412"/>
    </row>
    <row r="364" ht="13.5" spans="1:1">
      <c r="A364" s="412"/>
    </row>
    <row r="365" ht="13.5" spans="1:1">
      <c r="A365" s="412"/>
    </row>
    <row r="366" ht="13.5" spans="1:1">
      <c r="A366" s="412"/>
    </row>
    <row r="367" ht="13.5" spans="1:1">
      <c r="A367" s="412"/>
    </row>
    <row r="368" ht="13.5" spans="1:1">
      <c r="A368" s="412"/>
    </row>
    <row r="369" ht="13.5" spans="1:1">
      <c r="A369" s="412"/>
    </row>
    <row r="370" ht="13.5" spans="1:1">
      <c r="A370" s="412"/>
    </row>
    <row r="371" ht="13.5" spans="1:1">
      <c r="A371" s="412"/>
    </row>
    <row r="372" ht="13.5" spans="1:1">
      <c r="A372" s="412"/>
    </row>
    <row r="373" ht="13.5" spans="1:1">
      <c r="A373" s="412"/>
    </row>
    <row r="374" ht="13.5" spans="1:1">
      <c r="A374" s="407"/>
    </row>
    <row r="375" ht="13.5" spans="1:1">
      <c r="A375" s="412"/>
    </row>
    <row r="376" ht="13.5" spans="1:1">
      <c r="A376" s="412"/>
    </row>
    <row r="377" ht="13.5" spans="1:1">
      <c r="A377" s="412"/>
    </row>
    <row r="378" ht="13.5" spans="1:1">
      <c r="A378" s="412"/>
    </row>
    <row r="379" ht="13.5" spans="1:1">
      <c r="A379" s="412"/>
    </row>
    <row r="380" ht="13.5" spans="1:1">
      <c r="A380" s="412"/>
    </row>
    <row r="381" ht="13.5" spans="1:1">
      <c r="A381" s="412"/>
    </row>
    <row r="382" ht="13.5" spans="1:1">
      <c r="A382" s="412"/>
    </row>
    <row r="383" ht="13.5" spans="1:1">
      <c r="A383" s="407"/>
    </row>
    <row r="384" ht="13.5" spans="1:1">
      <c r="A384" s="412"/>
    </row>
    <row r="385" ht="13.5" spans="1:1">
      <c r="A385" s="412"/>
    </row>
    <row r="386" ht="13.5" spans="1:1">
      <c r="A386" s="412"/>
    </row>
    <row r="387" ht="13.5" spans="1:1">
      <c r="A387" s="412"/>
    </row>
    <row r="388" ht="13.5" spans="1:1">
      <c r="A388" s="407"/>
    </row>
    <row r="389" ht="13.5" spans="1:1">
      <c r="A389" s="412"/>
    </row>
    <row r="390" ht="13.5" spans="1:1">
      <c r="A390" s="412"/>
    </row>
    <row r="391" ht="13.5" spans="1:1">
      <c r="A391" s="412"/>
    </row>
    <row r="392" ht="13.5" spans="1:1">
      <c r="A392" s="412"/>
    </row>
    <row r="393" ht="13.5" spans="1:1">
      <c r="A393" s="407"/>
    </row>
    <row r="394" ht="13.5" spans="1:1">
      <c r="A394" s="412"/>
    </row>
    <row r="395" ht="13.5" spans="1:1">
      <c r="A395" s="412"/>
    </row>
    <row r="396" ht="13.5" spans="1:1">
      <c r="A396" s="407"/>
    </row>
    <row r="397" ht="13.5" spans="1:1">
      <c r="A397" s="412"/>
    </row>
    <row r="398" ht="13.5" spans="1:1">
      <c r="A398" s="407"/>
    </row>
    <row r="399" ht="13.5" spans="1:1">
      <c r="A399" s="407"/>
    </row>
    <row r="400" ht="13.5" spans="1:1">
      <c r="A400" s="412"/>
    </row>
    <row r="401" ht="13.5" spans="1:1">
      <c r="A401" s="412"/>
    </row>
    <row r="402" ht="13.5" spans="1:1">
      <c r="A402" s="412"/>
    </row>
    <row r="403" ht="13.5" spans="1:1">
      <c r="A403" s="412"/>
    </row>
    <row r="404" ht="13.5" spans="1:1">
      <c r="A404" s="412"/>
    </row>
    <row r="405" ht="13.5" spans="1:1">
      <c r="A405" s="412"/>
    </row>
    <row r="406" ht="13.5" spans="1:1">
      <c r="A406" s="412"/>
    </row>
    <row r="407" ht="13.5" spans="1:1">
      <c r="A407" s="412"/>
    </row>
    <row r="408" ht="13.5" spans="1:1">
      <c r="A408" s="407"/>
    </row>
    <row r="409" ht="13.5" spans="1:1">
      <c r="A409" s="412"/>
    </row>
    <row r="410" ht="13.5" spans="1:1">
      <c r="A410" s="407"/>
    </row>
    <row r="411" ht="13.5" spans="1:1">
      <c r="A411" s="412"/>
    </row>
    <row r="412" ht="13.5" spans="1:1">
      <c r="A412" s="407"/>
    </row>
    <row r="413" ht="13.5" spans="1:1">
      <c r="A413" s="407"/>
    </row>
    <row r="414" ht="13.5" spans="1:1">
      <c r="A414" s="412"/>
    </row>
    <row r="415" ht="13.5" spans="1:1">
      <c r="A415" s="407"/>
    </row>
    <row r="416" ht="13.5" spans="1:1">
      <c r="A416" s="407"/>
    </row>
    <row r="417" ht="13.5" spans="1:1">
      <c r="A417" s="412"/>
    </row>
    <row r="418" ht="13.5" spans="1:1">
      <c r="A418" s="412"/>
    </row>
    <row r="419" ht="13.5" spans="1:1">
      <c r="A419" s="412"/>
    </row>
    <row r="420" ht="13.5" spans="1:1">
      <c r="A420" s="407"/>
    </row>
    <row r="421" ht="13.5" spans="1:1">
      <c r="A421" s="407"/>
    </row>
    <row r="422" ht="13.5" spans="1:1">
      <c r="A422" s="412"/>
    </row>
    <row r="423" ht="13.5" spans="1:1">
      <c r="A423" s="407"/>
    </row>
    <row r="424" ht="13.5" spans="1:1">
      <c r="A424" s="407"/>
    </row>
    <row r="425" ht="13.5" spans="1:1">
      <c r="A425" s="412"/>
    </row>
    <row r="426" ht="13.5" spans="1:1">
      <c r="A426" s="412"/>
    </row>
    <row r="427" ht="13.5" spans="1:1">
      <c r="A427" s="412"/>
    </row>
    <row r="428" ht="13.5" spans="1:1">
      <c r="A428" s="412"/>
    </row>
    <row r="429" ht="13.5" spans="1:1">
      <c r="A429" s="412"/>
    </row>
    <row r="430" ht="13.5" spans="1:1">
      <c r="A430" s="407"/>
    </row>
    <row r="431" ht="13.5" spans="1:1">
      <c r="A431" s="412"/>
    </row>
    <row r="432" ht="13.5" spans="1:1">
      <c r="A432" s="412"/>
    </row>
    <row r="433" ht="13.5" spans="1:1">
      <c r="A433" s="407"/>
    </row>
    <row r="434" ht="13.5" spans="1:1">
      <c r="A434" s="407"/>
    </row>
    <row r="435" ht="13.5" spans="1:1">
      <c r="A435" s="412"/>
    </row>
    <row r="436" ht="13.5" spans="1:1">
      <c r="A436" s="412"/>
    </row>
    <row r="437" ht="13.5" spans="1:1">
      <c r="A437" s="412"/>
    </row>
    <row r="438" ht="13.5" spans="1:1">
      <c r="A438" s="412"/>
    </row>
    <row r="439" ht="13.5" spans="1:1">
      <c r="A439" s="412"/>
    </row>
    <row r="440" ht="13.5" spans="1:1">
      <c r="A440" s="407"/>
    </row>
    <row r="441" ht="13.5" spans="1:1">
      <c r="A441" s="412"/>
    </row>
    <row r="442" ht="13.5" spans="1:1">
      <c r="A442" s="407"/>
    </row>
    <row r="443" ht="13.5" spans="1:1">
      <c r="A443" s="407"/>
    </row>
    <row r="444" ht="13.5" spans="1:1">
      <c r="A444" s="412"/>
    </row>
    <row r="445" ht="13.5" spans="1:1">
      <c r="A445" s="407"/>
    </row>
    <row r="446" ht="13.5" spans="1:1">
      <c r="A446" s="412"/>
    </row>
    <row r="447" ht="13.5" spans="1:1">
      <c r="A447" s="412"/>
    </row>
    <row r="448" ht="13.5" spans="1:1">
      <c r="A448" s="407"/>
    </row>
    <row r="449" ht="13.5" spans="1:1">
      <c r="A449" s="407"/>
    </row>
    <row r="450" ht="13.5" spans="1:1">
      <c r="A450" s="412"/>
    </row>
    <row r="451" ht="13.5" spans="1:1">
      <c r="A451" s="412"/>
    </row>
    <row r="452" ht="13.5" spans="1:1">
      <c r="A452" s="412"/>
    </row>
    <row r="453" ht="13.5" spans="1:1">
      <c r="A453" s="412"/>
    </row>
    <row r="454" ht="13.5" spans="1:1">
      <c r="A454" s="412"/>
    </row>
    <row r="455" ht="13.5" spans="1:1">
      <c r="A455" s="412"/>
    </row>
    <row r="456" ht="13.5" spans="1:1">
      <c r="A456" s="407"/>
    </row>
    <row r="457" ht="13.5" spans="1:1">
      <c r="A457" s="412"/>
    </row>
    <row r="458" ht="13.5" spans="1:1">
      <c r="A458" s="412"/>
    </row>
    <row r="459" ht="13.5" spans="1:1">
      <c r="A459" s="407"/>
    </row>
    <row r="460" ht="13.5" spans="1:1">
      <c r="A460" s="412"/>
    </row>
    <row r="461" ht="13.5" spans="1:1">
      <c r="A461" s="407"/>
    </row>
    <row r="462" ht="13.5" spans="1:1">
      <c r="A462" s="412"/>
    </row>
    <row r="463" ht="13.5" spans="1:1">
      <c r="A463" s="412"/>
    </row>
    <row r="464" ht="13.5" spans="1:1">
      <c r="A464" s="412"/>
    </row>
    <row r="465" ht="13.5" spans="1:1">
      <c r="A465" s="407"/>
    </row>
    <row r="466" ht="13.5" spans="1:1">
      <c r="A466" s="412"/>
    </row>
    <row r="467" ht="13.5" spans="1:1">
      <c r="A467" s="407"/>
    </row>
    <row r="468" ht="13.5" spans="1:1">
      <c r="A468" s="412"/>
    </row>
    <row r="469" ht="13.5" spans="1:1">
      <c r="A469" s="412"/>
    </row>
    <row r="470" ht="13.5" spans="1:1">
      <c r="A470" s="407"/>
    </row>
    <row r="471" ht="13.5" spans="1:1">
      <c r="A471" s="407"/>
    </row>
    <row r="472" ht="13.5" spans="1:1">
      <c r="A472" s="407"/>
    </row>
    <row r="473" ht="13.5" spans="1:1">
      <c r="A473" s="417"/>
    </row>
    <row r="474" ht="13.5" spans="1:1">
      <c r="A474" s="412"/>
    </row>
    <row r="475" ht="13.5" spans="1:1">
      <c r="A475" s="407"/>
    </row>
    <row r="476" ht="13.5" spans="1:1">
      <c r="A476" s="407"/>
    </row>
    <row r="477" ht="13.5" spans="1:1">
      <c r="A477" s="412"/>
    </row>
    <row r="478" ht="13.5" spans="1:1">
      <c r="A478" s="412"/>
    </row>
    <row r="479" ht="13.5" spans="1:1">
      <c r="A479" s="407"/>
    </row>
    <row r="480" ht="13.5" spans="1:1">
      <c r="A480" s="407"/>
    </row>
    <row r="481" ht="13.5" spans="1:1">
      <c r="A481" s="418"/>
    </row>
  </sheetData>
  <mergeCells count="1">
    <mergeCell ref="B1:C1"/>
  </mergeCells>
  <printOptions horizontalCentered="1"/>
  <pageMargins left="0.68" right="0.70866141732283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51"/>
  <sheetViews>
    <sheetView zoomScale="90" zoomScaleNormal="90" workbookViewId="0">
      <selection activeCell="A1" sqref="$A1:$XFD1"/>
    </sheetView>
  </sheetViews>
  <sheetFormatPr defaultColWidth="45.4416666666667" defaultRowHeight="15.75" outlineLevelCol="1"/>
  <cols>
    <col min="1" max="1" width="56.4416666666667" style="382" customWidth="1"/>
    <col min="2" max="2" width="38.775" style="383" customWidth="1"/>
    <col min="3" max="3" width="4.88333333333333" style="384" customWidth="1"/>
    <col min="4" max="16384" width="45.4416666666667" style="384"/>
  </cols>
  <sheetData>
    <row r="1" ht="43.5" customHeight="1" spans="1:2">
      <c r="A1" s="385" t="s">
        <v>684</v>
      </c>
      <c r="B1" s="385"/>
    </row>
    <row r="2" ht="30" customHeight="1" spans="1:2">
      <c r="A2" s="386"/>
      <c r="B2" s="383" t="s">
        <v>591</v>
      </c>
    </row>
    <row r="3" s="381" customFormat="1" ht="51.75" customHeight="1" spans="1:2">
      <c r="A3" s="387" t="s">
        <v>685</v>
      </c>
      <c r="B3" s="388" t="s">
        <v>686</v>
      </c>
    </row>
    <row r="4" ht="28.5" customHeight="1" spans="1:2">
      <c r="A4" s="389" t="s">
        <v>596</v>
      </c>
      <c r="B4" s="390">
        <f>SUM(B5,B10,B32)</f>
        <v>72610</v>
      </c>
    </row>
    <row r="5" ht="28.5" customHeight="1" spans="1:2">
      <c r="A5" s="391" t="s">
        <v>687</v>
      </c>
      <c r="B5" s="390">
        <f>SUM(B6:B9)</f>
        <v>9083</v>
      </c>
    </row>
    <row r="6" ht="27" customHeight="1" spans="1:2">
      <c r="A6" s="392" t="s">
        <v>688</v>
      </c>
      <c r="B6" s="393">
        <v>9370</v>
      </c>
    </row>
    <row r="7" ht="27" customHeight="1" spans="1:2">
      <c r="A7" s="392" t="s">
        <v>689</v>
      </c>
      <c r="B7" s="393">
        <v>-1145</v>
      </c>
    </row>
    <row r="8" ht="27" customHeight="1" spans="1:2">
      <c r="A8" s="392" t="s">
        <v>690</v>
      </c>
      <c r="B8" s="393">
        <v>192</v>
      </c>
    </row>
    <row r="9" ht="27" customHeight="1" spans="1:2">
      <c r="A9" s="392" t="s">
        <v>691</v>
      </c>
      <c r="B9" s="393">
        <v>666</v>
      </c>
    </row>
    <row r="10" ht="28.5" customHeight="1" spans="1:2">
      <c r="A10" s="391" t="s">
        <v>692</v>
      </c>
      <c r="B10" s="390">
        <f>SUM(B11:B31)</f>
        <v>48634</v>
      </c>
    </row>
    <row r="11" ht="27" customHeight="1" spans="1:2">
      <c r="A11" s="394" t="s">
        <v>693</v>
      </c>
      <c r="B11" s="393">
        <v>21911</v>
      </c>
    </row>
    <row r="12" ht="27" customHeight="1" spans="1:2">
      <c r="A12" s="392" t="s">
        <v>694</v>
      </c>
      <c r="B12" s="393">
        <v>1312</v>
      </c>
    </row>
    <row r="13" ht="27" customHeight="1" spans="1:2">
      <c r="A13" s="392" t="s">
        <v>695</v>
      </c>
      <c r="B13" s="393">
        <v>2512</v>
      </c>
    </row>
    <row r="14" ht="27" customHeight="1" spans="1:2">
      <c r="A14" s="392" t="s">
        <v>696</v>
      </c>
      <c r="B14" s="393">
        <v>5382</v>
      </c>
    </row>
    <row r="15" ht="27" customHeight="1" spans="1:2">
      <c r="A15" s="392" t="s">
        <v>697</v>
      </c>
      <c r="B15" s="393">
        <v>2069</v>
      </c>
    </row>
    <row r="16" ht="27" customHeight="1" spans="1:2">
      <c r="A16" s="392" t="s">
        <v>698</v>
      </c>
      <c r="B16" s="393">
        <v>-33696</v>
      </c>
    </row>
    <row r="17" ht="27" customHeight="1" spans="1:2">
      <c r="A17" s="392" t="s">
        <v>699</v>
      </c>
      <c r="B17" s="393">
        <v>1200</v>
      </c>
    </row>
    <row r="18" ht="27" customHeight="1" spans="1:2">
      <c r="A18" s="392" t="s">
        <v>700</v>
      </c>
      <c r="B18" s="393">
        <v>8690</v>
      </c>
    </row>
    <row r="19" ht="27" customHeight="1" spans="1:2">
      <c r="A19" s="392" t="s">
        <v>701</v>
      </c>
      <c r="B19" s="393">
        <v>3098</v>
      </c>
    </row>
    <row r="20" ht="27" customHeight="1" spans="1:2">
      <c r="A20" s="392" t="s">
        <v>702</v>
      </c>
      <c r="B20" s="393">
        <v>602</v>
      </c>
    </row>
    <row r="21" ht="27" customHeight="1" spans="1:2">
      <c r="A21" s="392" t="s">
        <v>703</v>
      </c>
      <c r="B21" s="393">
        <v>6357</v>
      </c>
    </row>
    <row r="22" ht="27" customHeight="1" spans="1:2">
      <c r="A22" s="392" t="s">
        <v>704</v>
      </c>
      <c r="B22" s="393">
        <v>20</v>
      </c>
    </row>
    <row r="23" ht="27" customHeight="1" spans="1:2">
      <c r="A23" s="392" t="s">
        <v>705</v>
      </c>
      <c r="B23" s="393">
        <v>1103</v>
      </c>
    </row>
    <row r="24" ht="27" customHeight="1" spans="1:2">
      <c r="A24" s="392" t="s">
        <v>706</v>
      </c>
      <c r="B24" s="393">
        <v>4787</v>
      </c>
    </row>
    <row r="25" ht="27" customHeight="1" spans="1:2">
      <c r="A25" s="392" t="s">
        <v>707</v>
      </c>
      <c r="B25" s="393">
        <v>4008</v>
      </c>
    </row>
    <row r="26" ht="27" customHeight="1" spans="1:2">
      <c r="A26" s="392" t="s">
        <v>708</v>
      </c>
      <c r="B26" s="393">
        <v>21</v>
      </c>
    </row>
    <row r="27" ht="27" customHeight="1" spans="1:2">
      <c r="A27" s="392" t="s">
        <v>709</v>
      </c>
      <c r="B27" s="393">
        <v>15700</v>
      </c>
    </row>
    <row r="28" ht="27" customHeight="1" spans="1:2">
      <c r="A28" s="392" t="s">
        <v>710</v>
      </c>
      <c r="B28" s="393">
        <v>187</v>
      </c>
    </row>
    <row r="29" ht="27" customHeight="1" spans="1:2">
      <c r="A29" s="392" t="s">
        <v>711</v>
      </c>
      <c r="B29" s="393">
        <v>2366</v>
      </c>
    </row>
    <row r="30" ht="27" customHeight="1" spans="1:2">
      <c r="A30" s="392" t="s">
        <v>712</v>
      </c>
      <c r="B30" s="393">
        <v>10</v>
      </c>
    </row>
    <row r="31" ht="27" customHeight="1" spans="1:2">
      <c r="A31" s="392" t="s">
        <v>713</v>
      </c>
      <c r="B31" s="393">
        <v>995</v>
      </c>
    </row>
    <row r="32" ht="28.5" customHeight="1" spans="1:2">
      <c r="A32" s="391" t="s">
        <v>714</v>
      </c>
      <c r="B32" s="390">
        <f>SUM(B33:B51)</f>
        <v>14893</v>
      </c>
    </row>
    <row r="33" ht="27" customHeight="1" spans="1:2">
      <c r="A33" s="392" t="s">
        <v>715</v>
      </c>
      <c r="B33" s="393">
        <v>227</v>
      </c>
    </row>
    <row r="34" ht="27" customHeight="1" spans="1:2">
      <c r="A34" s="392" t="s">
        <v>716</v>
      </c>
      <c r="B34" s="393">
        <v>29</v>
      </c>
    </row>
    <row r="35" ht="27" customHeight="1" spans="1:2">
      <c r="A35" s="392" t="s">
        <v>717</v>
      </c>
      <c r="B35" s="393">
        <v>295</v>
      </c>
    </row>
    <row r="36" ht="27" customHeight="1" spans="1:2">
      <c r="A36" s="392" t="s">
        <v>718</v>
      </c>
      <c r="B36" s="393">
        <v>188</v>
      </c>
    </row>
    <row r="37" ht="27" customHeight="1" spans="1:2">
      <c r="A37" s="392" t="s">
        <v>719</v>
      </c>
      <c r="B37" s="393">
        <v>231</v>
      </c>
    </row>
    <row r="38" ht="27" customHeight="1" spans="1:2">
      <c r="A38" s="392" t="s">
        <v>720</v>
      </c>
      <c r="B38" s="393">
        <v>653</v>
      </c>
    </row>
    <row r="39" ht="27" customHeight="1" spans="1:2">
      <c r="A39" s="392" t="s">
        <v>721</v>
      </c>
      <c r="B39" s="393">
        <v>659</v>
      </c>
    </row>
    <row r="40" ht="27" customHeight="1" spans="1:2">
      <c r="A40" s="392" t="s">
        <v>722</v>
      </c>
      <c r="B40" s="393">
        <v>120</v>
      </c>
    </row>
    <row r="41" ht="27" customHeight="1" spans="1:2">
      <c r="A41" s="392" t="s">
        <v>723</v>
      </c>
      <c r="B41" s="393">
        <v>1185</v>
      </c>
    </row>
    <row r="42" ht="27" customHeight="1" spans="1:2">
      <c r="A42" s="392" t="s">
        <v>724</v>
      </c>
      <c r="B42" s="393">
        <v>4049</v>
      </c>
    </row>
    <row r="43" ht="27" customHeight="1" spans="1:2">
      <c r="A43" s="392" t="s">
        <v>725</v>
      </c>
      <c r="B43" s="393">
        <v>149</v>
      </c>
    </row>
    <row r="44" ht="27" customHeight="1" spans="1:2">
      <c r="A44" s="392" t="s">
        <v>726</v>
      </c>
      <c r="B44" s="393">
        <v>135</v>
      </c>
    </row>
    <row r="45" ht="27" customHeight="1" spans="1:2">
      <c r="A45" s="392" t="s">
        <v>727</v>
      </c>
      <c r="B45" s="393">
        <v>140</v>
      </c>
    </row>
    <row r="46" ht="27" customHeight="1" spans="1:2">
      <c r="A46" s="392" t="s">
        <v>728</v>
      </c>
      <c r="B46" s="393">
        <v>37</v>
      </c>
    </row>
    <row r="47" ht="27" customHeight="1" spans="1:2">
      <c r="A47" s="392" t="s">
        <v>729</v>
      </c>
      <c r="B47" s="393">
        <v>62</v>
      </c>
    </row>
    <row r="48" ht="27" customHeight="1" spans="1:2">
      <c r="A48" s="392" t="s">
        <v>730</v>
      </c>
      <c r="B48" s="393">
        <v>5696</v>
      </c>
    </row>
    <row r="49" ht="27" customHeight="1" spans="1:2">
      <c r="A49" s="392" t="s">
        <v>731</v>
      </c>
      <c r="B49" s="393"/>
    </row>
    <row r="50" ht="27" customHeight="1" spans="1:2">
      <c r="A50" s="392" t="s">
        <v>732</v>
      </c>
      <c r="B50" s="393">
        <v>965</v>
      </c>
    </row>
    <row r="51" ht="27" customHeight="1" spans="1:2">
      <c r="A51" s="392" t="s">
        <v>733</v>
      </c>
      <c r="B51" s="393">
        <v>73</v>
      </c>
    </row>
  </sheetData>
  <mergeCells count="1">
    <mergeCell ref="A1:B1"/>
  </mergeCells>
  <printOptions horizontalCentered="1"/>
  <pageMargins left="0.708661417322835" right="0.708661417322835" top="0.78740157480315" bottom="0.78740157480315" header="0" footer="0"/>
  <pageSetup paperSize="9" scale="90" firstPageNumber="126" fitToHeight="0" orientation="portrait"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8"/>
  <sheetViews>
    <sheetView workbookViewId="0">
      <selection activeCell="A10" sqref="A10"/>
    </sheetView>
  </sheetViews>
  <sheetFormatPr defaultColWidth="57.8833333333333" defaultRowHeight="14.25" outlineLevelCol="1"/>
  <cols>
    <col min="1" max="1" width="58.3333333333333" style="366" customWidth="1"/>
    <col min="2" max="2" width="40.3333333333333" style="366" customWidth="1"/>
    <col min="3" max="255" width="9" style="366" customWidth="1"/>
    <col min="256" max="256" width="57.8833333333333" style="366"/>
    <col min="257" max="257" width="58.3333333333333" style="366" customWidth="1"/>
    <col min="258" max="258" width="40.3333333333333" style="366" customWidth="1"/>
    <col min="259" max="511" width="9" style="366" customWidth="1"/>
    <col min="512" max="512" width="57.8833333333333" style="366"/>
    <col min="513" max="513" width="58.3333333333333" style="366" customWidth="1"/>
    <col min="514" max="514" width="40.3333333333333" style="366" customWidth="1"/>
    <col min="515" max="767" width="9" style="366" customWidth="1"/>
    <col min="768" max="768" width="57.8833333333333" style="366"/>
    <col min="769" max="769" width="58.3333333333333" style="366" customWidth="1"/>
    <col min="770" max="770" width="40.3333333333333" style="366" customWidth="1"/>
    <col min="771" max="1023" width="9" style="366" customWidth="1"/>
    <col min="1024" max="1024" width="57.8833333333333" style="366"/>
    <col min="1025" max="1025" width="58.3333333333333" style="366" customWidth="1"/>
    <col min="1026" max="1026" width="40.3333333333333" style="366" customWidth="1"/>
    <col min="1027" max="1279" width="9" style="366" customWidth="1"/>
    <col min="1280" max="1280" width="57.8833333333333" style="366"/>
    <col min="1281" max="1281" width="58.3333333333333" style="366" customWidth="1"/>
    <col min="1282" max="1282" width="40.3333333333333" style="366" customWidth="1"/>
    <col min="1283" max="1535" width="9" style="366" customWidth="1"/>
    <col min="1536" max="1536" width="57.8833333333333" style="366"/>
    <col min="1537" max="1537" width="58.3333333333333" style="366" customWidth="1"/>
    <col min="1538" max="1538" width="40.3333333333333" style="366" customWidth="1"/>
    <col min="1539" max="1791" width="9" style="366" customWidth="1"/>
    <col min="1792" max="1792" width="57.8833333333333" style="366"/>
    <col min="1793" max="1793" width="58.3333333333333" style="366" customWidth="1"/>
    <col min="1794" max="1794" width="40.3333333333333" style="366" customWidth="1"/>
    <col min="1795" max="2047" width="9" style="366" customWidth="1"/>
    <col min="2048" max="2048" width="57.8833333333333" style="366"/>
    <col min="2049" max="2049" width="58.3333333333333" style="366" customWidth="1"/>
    <col min="2050" max="2050" width="40.3333333333333" style="366" customWidth="1"/>
    <col min="2051" max="2303" width="9" style="366" customWidth="1"/>
    <col min="2304" max="2304" width="57.8833333333333" style="366"/>
    <col min="2305" max="2305" width="58.3333333333333" style="366" customWidth="1"/>
    <col min="2306" max="2306" width="40.3333333333333" style="366" customWidth="1"/>
    <col min="2307" max="2559" width="9" style="366" customWidth="1"/>
    <col min="2560" max="2560" width="57.8833333333333" style="366"/>
    <col min="2561" max="2561" width="58.3333333333333" style="366" customWidth="1"/>
    <col min="2562" max="2562" width="40.3333333333333" style="366" customWidth="1"/>
    <col min="2563" max="2815" width="9" style="366" customWidth="1"/>
    <col min="2816" max="2816" width="57.8833333333333" style="366"/>
    <col min="2817" max="2817" width="58.3333333333333" style="366" customWidth="1"/>
    <col min="2818" max="2818" width="40.3333333333333" style="366" customWidth="1"/>
    <col min="2819" max="3071" width="9" style="366" customWidth="1"/>
    <col min="3072" max="3072" width="57.8833333333333" style="366"/>
    <col min="3073" max="3073" width="58.3333333333333" style="366" customWidth="1"/>
    <col min="3074" max="3074" width="40.3333333333333" style="366" customWidth="1"/>
    <col min="3075" max="3327" width="9" style="366" customWidth="1"/>
    <col min="3328" max="3328" width="57.8833333333333" style="366"/>
    <col min="3329" max="3329" width="58.3333333333333" style="366" customWidth="1"/>
    <col min="3330" max="3330" width="40.3333333333333" style="366" customWidth="1"/>
    <col min="3331" max="3583" width="9" style="366" customWidth="1"/>
    <col min="3584" max="3584" width="57.8833333333333" style="366"/>
    <col min="3585" max="3585" width="58.3333333333333" style="366" customWidth="1"/>
    <col min="3586" max="3586" width="40.3333333333333" style="366" customWidth="1"/>
    <col min="3587" max="3839" width="9" style="366" customWidth="1"/>
    <col min="3840" max="3840" width="57.8833333333333" style="366"/>
    <col min="3841" max="3841" width="58.3333333333333" style="366" customWidth="1"/>
    <col min="3842" max="3842" width="40.3333333333333" style="366" customWidth="1"/>
    <col min="3843" max="4095" width="9" style="366" customWidth="1"/>
    <col min="4096" max="4096" width="57.8833333333333" style="366"/>
    <col min="4097" max="4097" width="58.3333333333333" style="366" customWidth="1"/>
    <col min="4098" max="4098" width="40.3333333333333" style="366" customWidth="1"/>
    <col min="4099" max="4351" width="9" style="366" customWidth="1"/>
    <col min="4352" max="4352" width="57.8833333333333" style="366"/>
    <col min="4353" max="4353" width="58.3333333333333" style="366" customWidth="1"/>
    <col min="4354" max="4354" width="40.3333333333333" style="366" customWidth="1"/>
    <col min="4355" max="4607" width="9" style="366" customWidth="1"/>
    <col min="4608" max="4608" width="57.8833333333333" style="366"/>
    <col min="4609" max="4609" width="58.3333333333333" style="366" customWidth="1"/>
    <col min="4610" max="4610" width="40.3333333333333" style="366" customWidth="1"/>
    <col min="4611" max="4863" width="9" style="366" customWidth="1"/>
    <col min="4864" max="4864" width="57.8833333333333" style="366"/>
    <col min="4865" max="4865" width="58.3333333333333" style="366" customWidth="1"/>
    <col min="4866" max="4866" width="40.3333333333333" style="366" customWidth="1"/>
    <col min="4867" max="5119" width="9" style="366" customWidth="1"/>
    <col min="5120" max="5120" width="57.8833333333333" style="366"/>
    <col min="5121" max="5121" width="58.3333333333333" style="366" customWidth="1"/>
    <col min="5122" max="5122" width="40.3333333333333" style="366" customWidth="1"/>
    <col min="5123" max="5375" width="9" style="366" customWidth="1"/>
    <col min="5376" max="5376" width="57.8833333333333" style="366"/>
    <col min="5377" max="5377" width="58.3333333333333" style="366" customWidth="1"/>
    <col min="5378" max="5378" width="40.3333333333333" style="366" customWidth="1"/>
    <col min="5379" max="5631" width="9" style="366" customWidth="1"/>
    <col min="5632" max="5632" width="57.8833333333333" style="366"/>
    <col min="5633" max="5633" width="58.3333333333333" style="366" customWidth="1"/>
    <col min="5634" max="5634" width="40.3333333333333" style="366" customWidth="1"/>
    <col min="5635" max="5887" width="9" style="366" customWidth="1"/>
    <col min="5888" max="5888" width="57.8833333333333" style="366"/>
    <col min="5889" max="5889" width="58.3333333333333" style="366" customWidth="1"/>
    <col min="5890" max="5890" width="40.3333333333333" style="366" customWidth="1"/>
    <col min="5891" max="6143" width="9" style="366" customWidth="1"/>
    <col min="6144" max="6144" width="57.8833333333333" style="366"/>
    <col min="6145" max="6145" width="58.3333333333333" style="366" customWidth="1"/>
    <col min="6146" max="6146" width="40.3333333333333" style="366" customWidth="1"/>
    <col min="6147" max="6399" width="9" style="366" customWidth="1"/>
    <col min="6400" max="6400" width="57.8833333333333" style="366"/>
    <col min="6401" max="6401" width="58.3333333333333" style="366" customWidth="1"/>
    <col min="6402" max="6402" width="40.3333333333333" style="366" customWidth="1"/>
    <col min="6403" max="6655" width="9" style="366" customWidth="1"/>
    <col min="6656" max="6656" width="57.8833333333333" style="366"/>
    <col min="6657" max="6657" width="58.3333333333333" style="366" customWidth="1"/>
    <col min="6658" max="6658" width="40.3333333333333" style="366" customWidth="1"/>
    <col min="6659" max="6911" width="9" style="366" customWidth="1"/>
    <col min="6912" max="6912" width="57.8833333333333" style="366"/>
    <col min="6913" max="6913" width="58.3333333333333" style="366" customWidth="1"/>
    <col min="6914" max="6914" width="40.3333333333333" style="366" customWidth="1"/>
    <col min="6915" max="7167" width="9" style="366" customWidth="1"/>
    <col min="7168" max="7168" width="57.8833333333333" style="366"/>
    <col min="7169" max="7169" width="58.3333333333333" style="366" customWidth="1"/>
    <col min="7170" max="7170" width="40.3333333333333" style="366" customWidth="1"/>
    <col min="7171" max="7423" width="9" style="366" customWidth="1"/>
    <col min="7424" max="7424" width="57.8833333333333" style="366"/>
    <col min="7425" max="7425" width="58.3333333333333" style="366" customWidth="1"/>
    <col min="7426" max="7426" width="40.3333333333333" style="366" customWidth="1"/>
    <col min="7427" max="7679" width="9" style="366" customWidth="1"/>
    <col min="7680" max="7680" width="57.8833333333333" style="366"/>
    <col min="7681" max="7681" width="58.3333333333333" style="366" customWidth="1"/>
    <col min="7682" max="7682" width="40.3333333333333" style="366" customWidth="1"/>
    <col min="7683" max="7935" width="9" style="366" customWidth="1"/>
    <col min="7936" max="7936" width="57.8833333333333" style="366"/>
    <col min="7937" max="7937" width="58.3333333333333" style="366" customWidth="1"/>
    <col min="7938" max="7938" width="40.3333333333333" style="366" customWidth="1"/>
    <col min="7939" max="8191" width="9" style="366" customWidth="1"/>
    <col min="8192" max="8192" width="57.8833333333333" style="366"/>
    <col min="8193" max="8193" width="58.3333333333333" style="366" customWidth="1"/>
    <col min="8194" max="8194" width="40.3333333333333" style="366" customWidth="1"/>
    <col min="8195" max="8447" width="9" style="366" customWidth="1"/>
    <col min="8448" max="8448" width="57.8833333333333" style="366"/>
    <col min="8449" max="8449" width="58.3333333333333" style="366" customWidth="1"/>
    <col min="8450" max="8450" width="40.3333333333333" style="366" customWidth="1"/>
    <col min="8451" max="8703" width="9" style="366" customWidth="1"/>
    <col min="8704" max="8704" width="57.8833333333333" style="366"/>
    <col min="8705" max="8705" width="58.3333333333333" style="366" customWidth="1"/>
    <col min="8706" max="8706" width="40.3333333333333" style="366" customWidth="1"/>
    <col min="8707" max="8959" width="9" style="366" customWidth="1"/>
    <col min="8960" max="8960" width="57.8833333333333" style="366"/>
    <col min="8961" max="8961" width="58.3333333333333" style="366" customWidth="1"/>
    <col min="8962" max="8962" width="40.3333333333333" style="366" customWidth="1"/>
    <col min="8963" max="9215" width="9" style="366" customWidth="1"/>
    <col min="9216" max="9216" width="57.8833333333333" style="366"/>
    <col min="9217" max="9217" width="58.3333333333333" style="366" customWidth="1"/>
    <col min="9218" max="9218" width="40.3333333333333" style="366" customWidth="1"/>
    <col min="9219" max="9471" width="9" style="366" customWidth="1"/>
    <col min="9472" max="9472" width="57.8833333333333" style="366"/>
    <col min="9473" max="9473" width="58.3333333333333" style="366" customWidth="1"/>
    <col min="9474" max="9474" width="40.3333333333333" style="366" customWidth="1"/>
    <col min="9475" max="9727" width="9" style="366" customWidth="1"/>
    <col min="9728" max="9728" width="57.8833333333333" style="366"/>
    <col min="9729" max="9729" width="58.3333333333333" style="366" customWidth="1"/>
    <col min="9730" max="9730" width="40.3333333333333" style="366" customWidth="1"/>
    <col min="9731" max="9983" width="9" style="366" customWidth="1"/>
    <col min="9984" max="9984" width="57.8833333333333" style="366"/>
    <col min="9985" max="9985" width="58.3333333333333" style="366" customWidth="1"/>
    <col min="9986" max="9986" width="40.3333333333333" style="366" customWidth="1"/>
    <col min="9987" max="10239" width="9" style="366" customWidth="1"/>
    <col min="10240" max="10240" width="57.8833333333333" style="366"/>
    <col min="10241" max="10241" width="58.3333333333333" style="366" customWidth="1"/>
    <col min="10242" max="10242" width="40.3333333333333" style="366" customWidth="1"/>
    <col min="10243" max="10495" width="9" style="366" customWidth="1"/>
    <col min="10496" max="10496" width="57.8833333333333" style="366"/>
    <col min="10497" max="10497" width="58.3333333333333" style="366" customWidth="1"/>
    <col min="10498" max="10498" width="40.3333333333333" style="366" customWidth="1"/>
    <col min="10499" max="10751" width="9" style="366" customWidth="1"/>
    <col min="10752" max="10752" width="57.8833333333333" style="366"/>
    <col min="10753" max="10753" width="58.3333333333333" style="366" customWidth="1"/>
    <col min="10754" max="10754" width="40.3333333333333" style="366" customWidth="1"/>
    <col min="10755" max="11007" width="9" style="366" customWidth="1"/>
    <col min="11008" max="11008" width="57.8833333333333" style="366"/>
    <col min="11009" max="11009" width="58.3333333333333" style="366" customWidth="1"/>
    <col min="11010" max="11010" width="40.3333333333333" style="366" customWidth="1"/>
    <col min="11011" max="11263" width="9" style="366" customWidth="1"/>
    <col min="11264" max="11264" width="57.8833333333333" style="366"/>
    <col min="11265" max="11265" width="58.3333333333333" style="366" customWidth="1"/>
    <col min="11266" max="11266" width="40.3333333333333" style="366" customWidth="1"/>
    <col min="11267" max="11519" width="9" style="366" customWidth="1"/>
    <col min="11520" max="11520" width="57.8833333333333" style="366"/>
    <col min="11521" max="11521" width="58.3333333333333" style="366" customWidth="1"/>
    <col min="11522" max="11522" width="40.3333333333333" style="366" customWidth="1"/>
    <col min="11523" max="11775" width="9" style="366" customWidth="1"/>
    <col min="11776" max="11776" width="57.8833333333333" style="366"/>
    <col min="11777" max="11777" width="58.3333333333333" style="366" customWidth="1"/>
    <col min="11778" max="11778" width="40.3333333333333" style="366" customWidth="1"/>
    <col min="11779" max="12031" width="9" style="366" customWidth="1"/>
    <col min="12032" max="12032" width="57.8833333333333" style="366"/>
    <col min="12033" max="12033" width="58.3333333333333" style="366" customWidth="1"/>
    <col min="12034" max="12034" width="40.3333333333333" style="366" customWidth="1"/>
    <col min="12035" max="12287" width="9" style="366" customWidth="1"/>
    <col min="12288" max="12288" width="57.8833333333333" style="366"/>
    <col min="12289" max="12289" width="58.3333333333333" style="366" customWidth="1"/>
    <col min="12290" max="12290" width="40.3333333333333" style="366" customWidth="1"/>
    <col min="12291" max="12543" width="9" style="366" customWidth="1"/>
    <col min="12544" max="12544" width="57.8833333333333" style="366"/>
    <col min="12545" max="12545" width="58.3333333333333" style="366" customWidth="1"/>
    <col min="12546" max="12546" width="40.3333333333333" style="366" customWidth="1"/>
    <col min="12547" max="12799" width="9" style="366" customWidth="1"/>
    <col min="12800" max="12800" width="57.8833333333333" style="366"/>
    <col min="12801" max="12801" width="58.3333333333333" style="366" customWidth="1"/>
    <col min="12802" max="12802" width="40.3333333333333" style="366" customWidth="1"/>
    <col min="12803" max="13055" width="9" style="366" customWidth="1"/>
    <col min="13056" max="13056" width="57.8833333333333" style="366"/>
    <col min="13057" max="13057" width="58.3333333333333" style="366" customWidth="1"/>
    <col min="13058" max="13058" width="40.3333333333333" style="366" customWidth="1"/>
    <col min="13059" max="13311" width="9" style="366" customWidth="1"/>
    <col min="13312" max="13312" width="57.8833333333333" style="366"/>
    <col min="13313" max="13313" width="58.3333333333333" style="366" customWidth="1"/>
    <col min="13314" max="13314" width="40.3333333333333" style="366" customWidth="1"/>
    <col min="13315" max="13567" width="9" style="366" customWidth="1"/>
    <col min="13568" max="13568" width="57.8833333333333" style="366"/>
    <col min="13569" max="13569" width="58.3333333333333" style="366" customWidth="1"/>
    <col min="13570" max="13570" width="40.3333333333333" style="366" customWidth="1"/>
    <col min="13571" max="13823" width="9" style="366" customWidth="1"/>
    <col min="13824" max="13824" width="57.8833333333333" style="366"/>
    <col min="13825" max="13825" width="58.3333333333333" style="366" customWidth="1"/>
    <col min="13826" max="13826" width="40.3333333333333" style="366" customWidth="1"/>
    <col min="13827" max="14079" width="9" style="366" customWidth="1"/>
    <col min="14080" max="14080" width="57.8833333333333" style="366"/>
    <col min="14081" max="14081" width="58.3333333333333" style="366" customWidth="1"/>
    <col min="14082" max="14082" width="40.3333333333333" style="366" customWidth="1"/>
    <col min="14083" max="14335" width="9" style="366" customWidth="1"/>
    <col min="14336" max="14336" width="57.8833333333333" style="366"/>
    <col min="14337" max="14337" width="58.3333333333333" style="366" customWidth="1"/>
    <col min="14338" max="14338" width="40.3333333333333" style="366" customWidth="1"/>
    <col min="14339" max="14591" width="9" style="366" customWidth="1"/>
    <col min="14592" max="14592" width="57.8833333333333" style="366"/>
    <col min="14593" max="14593" width="58.3333333333333" style="366" customWidth="1"/>
    <col min="14594" max="14594" width="40.3333333333333" style="366" customWidth="1"/>
    <col min="14595" max="14847" width="9" style="366" customWidth="1"/>
    <col min="14848" max="14848" width="57.8833333333333" style="366"/>
    <col min="14849" max="14849" width="58.3333333333333" style="366" customWidth="1"/>
    <col min="14850" max="14850" width="40.3333333333333" style="366" customWidth="1"/>
    <col min="14851" max="15103" width="9" style="366" customWidth="1"/>
    <col min="15104" max="15104" width="57.8833333333333" style="366"/>
    <col min="15105" max="15105" width="58.3333333333333" style="366" customWidth="1"/>
    <col min="15106" max="15106" width="40.3333333333333" style="366" customWidth="1"/>
    <col min="15107" max="15359" width="9" style="366" customWidth="1"/>
    <col min="15360" max="15360" width="57.8833333333333" style="366"/>
    <col min="15361" max="15361" width="58.3333333333333" style="366" customWidth="1"/>
    <col min="15362" max="15362" width="40.3333333333333" style="366" customWidth="1"/>
    <col min="15363" max="15615" width="9" style="366" customWidth="1"/>
    <col min="15616" max="15616" width="57.8833333333333" style="366"/>
    <col min="15617" max="15617" width="58.3333333333333" style="366" customWidth="1"/>
    <col min="15618" max="15618" width="40.3333333333333" style="366" customWidth="1"/>
    <col min="15619" max="15871" width="9" style="366" customWidth="1"/>
    <col min="15872" max="15872" width="57.8833333333333" style="366"/>
    <col min="15873" max="15873" width="58.3333333333333" style="366" customWidth="1"/>
    <col min="15874" max="15874" width="40.3333333333333" style="366" customWidth="1"/>
    <col min="15875" max="16127" width="9" style="366" customWidth="1"/>
    <col min="16128" max="16128" width="57.8833333333333" style="366"/>
    <col min="16129" max="16129" width="58.3333333333333" style="366" customWidth="1"/>
    <col min="16130" max="16130" width="40.3333333333333" style="366" customWidth="1"/>
    <col min="16131" max="16383" width="9" style="366" customWidth="1"/>
    <col min="16384" max="16384" width="57.8833333333333" style="366"/>
  </cols>
  <sheetData>
    <row r="1" ht="37.95" customHeight="1" spans="1:2">
      <c r="A1" s="367" t="s">
        <v>24</v>
      </c>
      <c r="B1" s="367"/>
    </row>
    <row r="2" spans="2:2">
      <c r="B2" s="368" t="s">
        <v>130</v>
      </c>
    </row>
    <row r="3" ht="28.95" customHeight="1" spans="1:2">
      <c r="A3" s="369" t="s">
        <v>734</v>
      </c>
      <c r="B3" s="370" t="s">
        <v>134</v>
      </c>
    </row>
    <row r="4" ht="28.95" customHeight="1" spans="1:2">
      <c r="A4" s="369" t="s">
        <v>735</v>
      </c>
      <c r="B4" s="371" t="s">
        <v>736</v>
      </c>
    </row>
    <row r="5" ht="28.95" customHeight="1" spans="1:2">
      <c r="A5" s="372" t="s">
        <v>737</v>
      </c>
      <c r="B5" s="371" t="s">
        <v>736</v>
      </c>
    </row>
    <row r="6" ht="28.95" customHeight="1" spans="1:2">
      <c r="A6" s="373" t="s">
        <v>738</v>
      </c>
      <c r="B6" s="371" t="s">
        <v>736</v>
      </c>
    </row>
    <row r="7" ht="28.95" customHeight="1" spans="1:2">
      <c r="A7" s="374" t="s">
        <v>739</v>
      </c>
      <c r="B7" s="371" t="s">
        <v>736</v>
      </c>
    </row>
    <row r="8" ht="28.95" customHeight="1" spans="1:2">
      <c r="A8" s="375" t="s">
        <v>740</v>
      </c>
      <c r="B8" s="371" t="s">
        <v>736</v>
      </c>
    </row>
    <row r="9" ht="28.95" customHeight="1" spans="1:2">
      <c r="A9" s="373" t="s">
        <v>741</v>
      </c>
      <c r="B9" s="371" t="s">
        <v>736</v>
      </c>
    </row>
    <row r="10" ht="28.95" customHeight="1" spans="1:2">
      <c r="A10" s="376" t="s">
        <v>742</v>
      </c>
      <c r="B10" s="371" t="s">
        <v>736</v>
      </c>
    </row>
    <row r="11" ht="28.95" customHeight="1" spans="1:2">
      <c r="A11" s="377" t="s">
        <v>743</v>
      </c>
      <c r="B11" s="371" t="s">
        <v>736</v>
      </c>
    </row>
    <row r="12" ht="28.95" customHeight="1" spans="1:2">
      <c r="A12" s="377" t="s">
        <v>744</v>
      </c>
      <c r="B12" s="371" t="s">
        <v>736</v>
      </c>
    </row>
    <row r="13" ht="28.95" customHeight="1" spans="1:2">
      <c r="A13" s="377" t="s">
        <v>745</v>
      </c>
      <c r="B13" s="371" t="s">
        <v>736</v>
      </c>
    </row>
    <row r="14" ht="28.95" customHeight="1" spans="1:2">
      <c r="A14" s="377" t="s">
        <v>746</v>
      </c>
      <c r="B14" s="371" t="s">
        <v>736</v>
      </c>
    </row>
    <row r="15" ht="28.95" customHeight="1" spans="1:2">
      <c r="A15" s="378" t="s">
        <v>747</v>
      </c>
      <c r="B15" s="371" t="s">
        <v>736</v>
      </c>
    </row>
    <row r="16" ht="28.95" customHeight="1" spans="1:2">
      <c r="A16" s="378" t="s">
        <v>748</v>
      </c>
      <c r="B16" s="371" t="s">
        <v>736</v>
      </c>
    </row>
    <row r="17" ht="28.95" customHeight="1" spans="1:2">
      <c r="A17" s="378" t="s">
        <v>749</v>
      </c>
      <c r="B17" s="371" t="s">
        <v>736</v>
      </c>
    </row>
    <row r="18" ht="28.95" customHeight="1" spans="1:2">
      <c r="A18" s="378" t="s">
        <v>750</v>
      </c>
      <c r="B18" s="371" t="s">
        <v>736</v>
      </c>
    </row>
    <row r="19" ht="28.95" customHeight="1" spans="1:2">
      <c r="A19" s="378" t="s">
        <v>751</v>
      </c>
      <c r="B19" s="371" t="s">
        <v>736</v>
      </c>
    </row>
    <row r="20" ht="28.95" customHeight="1" spans="1:2">
      <c r="A20" s="378" t="s">
        <v>752</v>
      </c>
      <c r="B20" s="371" t="s">
        <v>736</v>
      </c>
    </row>
    <row r="21" ht="28.95" customHeight="1" spans="1:2">
      <c r="A21" s="378" t="s">
        <v>753</v>
      </c>
      <c r="B21" s="371" t="s">
        <v>736</v>
      </c>
    </row>
    <row r="22" ht="28.95" customHeight="1" spans="1:2">
      <c r="A22" s="378" t="s">
        <v>754</v>
      </c>
      <c r="B22" s="371" t="s">
        <v>736</v>
      </c>
    </row>
    <row r="23" ht="28.95" customHeight="1" spans="1:2">
      <c r="A23" s="373" t="s">
        <v>755</v>
      </c>
      <c r="B23" s="371" t="s">
        <v>736</v>
      </c>
    </row>
    <row r="24" ht="28.95" customHeight="1" spans="1:2">
      <c r="A24" s="379" t="s">
        <v>756</v>
      </c>
      <c r="B24" s="371" t="s">
        <v>736</v>
      </c>
    </row>
    <row r="25" ht="28.95" customHeight="1" spans="1:2">
      <c r="A25" s="379" t="s">
        <v>757</v>
      </c>
      <c r="B25" s="371" t="s">
        <v>736</v>
      </c>
    </row>
    <row r="26" ht="28.95" customHeight="1" spans="1:2">
      <c r="A26" s="379" t="s">
        <v>758</v>
      </c>
      <c r="B26" s="371" t="s">
        <v>736</v>
      </c>
    </row>
    <row r="27" ht="28.95" customHeight="1" spans="1:2">
      <c r="A27" s="379" t="s">
        <v>759</v>
      </c>
      <c r="B27" s="371" t="s">
        <v>736</v>
      </c>
    </row>
    <row r="28" ht="24.75" customHeight="1" spans="1:1">
      <c r="A28" s="380" t="s">
        <v>760</v>
      </c>
    </row>
  </sheetData>
  <mergeCells count="1">
    <mergeCell ref="A1:B1"/>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7"/>
  <sheetViews>
    <sheetView workbookViewId="0">
      <selection activeCell="A1" sqref="A1"/>
    </sheetView>
  </sheetViews>
  <sheetFormatPr defaultColWidth="9" defaultRowHeight="15" outlineLevelRow="6" outlineLevelCol="7"/>
  <cols>
    <col min="1" max="1" width="31" style="342" customWidth="1"/>
    <col min="2" max="4" width="12.775" style="343" customWidth="1"/>
    <col min="5" max="5" width="15" style="344" customWidth="1"/>
    <col min="6" max="6" width="12.775" style="344" customWidth="1"/>
    <col min="7" max="7" width="9" style="342"/>
    <col min="8" max="8" width="12" style="342" hidden="1" customWidth="1"/>
    <col min="9" max="16384" width="9" style="342"/>
  </cols>
  <sheetData>
    <row r="1" s="362" customFormat="1" ht="24" customHeight="1" spans="1:6">
      <c r="A1" s="363"/>
      <c r="B1" s="364"/>
      <c r="C1" s="364"/>
      <c r="D1" s="364"/>
      <c r="E1" s="365"/>
      <c r="F1" s="365"/>
    </row>
    <row r="2" ht="22.5" spans="1:6">
      <c r="A2" s="345" t="s">
        <v>761</v>
      </c>
      <c r="B2" s="345"/>
      <c r="C2" s="345"/>
      <c r="D2" s="345"/>
      <c r="E2" s="345"/>
      <c r="F2" s="345"/>
    </row>
    <row r="3" ht="18.75" spans="1:6">
      <c r="A3" s="346"/>
      <c r="B3" s="347"/>
      <c r="C3" s="347"/>
      <c r="D3" s="347"/>
      <c r="E3" s="348"/>
      <c r="F3" s="348" t="s">
        <v>82</v>
      </c>
    </row>
    <row r="4" ht="66" customHeight="1" spans="1:6">
      <c r="A4" s="349" t="s">
        <v>83</v>
      </c>
      <c r="B4" s="350" t="s">
        <v>84</v>
      </c>
      <c r="C4" s="350" t="s">
        <v>85</v>
      </c>
      <c r="D4" s="350" t="s">
        <v>86</v>
      </c>
      <c r="E4" s="351" t="s">
        <v>87</v>
      </c>
      <c r="F4" s="351" t="s">
        <v>88</v>
      </c>
    </row>
    <row r="5" ht="66.75" customHeight="1" spans="1:8">
      <c r="A5" s="352" t="s">
        <v>762</v>
      </c>
      <c r="B5" s="353">
        <v>89000</v>
      </c>
      <c r="C5" s="354">
        <v>47165</v>
      </c>
      <c r="D5" s="354">
        <v>49409</v>
      </c>
      <c r="E5" s="355">
        <f>D5/C5*100</f>
        <v>104.75776529206</v>
      </c>
      <c r="F5" s="356">
        <f>(D5/H5-1)*100</f>
        <v>-27.4751566926476</v>
      </c>
      <c r="H5" s="342">
        <v>68127</v>
      </c>
    </row>
    <row r="6" ht="66.75" customHeight="1" spans="1:8">
      <c r="A6" s="357" t="s">
        <v>763</v>
      </c>
      <c r="B6" s="353">
        <v>1000</v>
      </c>
      <c r="C6" s="354">
        <v>2235</v>
      </c>
      <c r="D6" s="354">
        <v>3135</v>
      </c>
      <c r="E6" s="355">
        <f>D6/C6*100</f>
        <v>140.268456375839</v>
      </c>
      <c r="F6" s="356">
        <f t="shared" ref="F6:F7" si="0">(D6/H6-1)*100</f>
        <v>140.229885057471</v>
      </c>
      <c r="H6" s="342">
        <v>1305</v>
      </c>
    </row>
    <row r="7" ht="64.5" customHeight="1" spans="1:8">
      <c r="A7" s="358" t="s">
        <v>764</v>
      </c>
      <c r="B7" s="359">
        <f>SUM(B5:B6)</f>
        <v>90000</v>
      </c>
      <c r="C7" s="359">
        <f>SUM(C5:C6)</f>
        <v>49400</v>
      </c>
      <c r="D7" s="359">
        <f>SUM(D5:D6)</f>
        <v>52544</v>
      </c>
      <c r="E7" s="360">
        <f>D7/C7*100</f>
        <v>106.364372469636</v>
      </c>
      <c r="F7" s="361">
        <f t="shared" si="0"/>
        <v>-24.3230786957023</v>
      </c>
      <c r="H7" s="359">
        <f>SUM(H5:H6)</f>
        <v>69432</v>
      </c>
    </row>
  </sheetData>
  <mergeCells count="1">
    <mergeCell ref="A2:F2"/>
  </mergeCells>
  <printOptions horizontalCentered="1"/>
  <pageMargins left="0.708661417322835" right="0.708661417322835" top="0.78740157480315" bottom="0.78740157480315" header="0.31496062992126" footer="0.31496062992126"/>
  <pageSetup paperSize="9" scale="9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P48"/>
  <sheetViews>
    <sheetView workbookViewId="0">
      <pane xSplit="2" ySplit="3" topLeftCell="C5" activePane="bottomRight" state="frozen"/>
      <selection/>
      <selection pane="topRight"/>
      <selection pane="bottomLeft"/>
      <selection pane="bottomRight" activeCell="A1" sqref="$A1:$XFD1"/>
    </sheetView>
  </sheetViews>
  <sheetFormatPr defaultColWidth="9" defaultRowHeight="15"/>
  <cols>
    <col min="1" max="1" width="9.88333333333333" style="300" hidden="1" customWidth="1"/>
    <col min="2" max="2" width="55.775" style="301" customWidth="1"/>
    <col min="3" max="3" width="13.6666666666667" style="302" customWidth="1"/>
    <col min="4" max="4" width="13.8833333333333" style="302" customWidth="1"/>
    <col min="5" max="5" width="13.2166666666667" style="302" customWidth="1"/>
    <col min="6" max="6" width="14.1083333333333" style="303" customWidth="1"/>
    <col min="7" max="7" width="12.775" style="303" customWidth="1"/>
    <col min="8" max="8" width="2.66666666666667" style="304" customWidth="1"/>
    <col min="9" max="9" width="10.8833333333333" style="304" hidden="1" customWidth="1"/>
    <col min="10" max="12" width="9" style="304" hidden="1" customWidth="1"/>
    <col min="13" max="13" width="9" style="304"/>
    <col min="14" max="14" width="16.8833333333333" style="304" customWidth="1"/>
    <col min="15" max="15" width="17.3333333333333" style="304" hidden="1" customWidth="1"/>
    <col min="16" max="16" width="11.6666666666667" style="304" customWidth="1"/>
    <col min="17" max="16384" width="9" style="304"/>
  </cols>
  <sheetData>
    <row r="1" ht="22.5" spans="2:7">
      <c r="B1" s="305" t="s">
        <v>765</v>
      </c>
      <c r="C1" s="305"/>
      <c r="D1" s="305"/>
      <c r="E1" s="305"/>
      <c r="F1" s="305"/>
      <c r="G1" s="305"/>
    </row>
    <row r="2" ht="20.25" customHeight="1" spans="2:7">
      <c r="B2" s="306"/>
      <c r="C2" s="307"/>
      <c r="D2" s="307"/>
      <c r="E2" s="307"/>
      <c r="F2" s="308"/>
      <c r="G2" s="308" t="s">
        <v>82</v>
      </c>
    </row>
    <row r="3" ht="50.25" customHeight="1" spans="1:15">
      <c r="A3" s="309"/>
      <c r="B3" s="310" t="s">
        <v>83</v>
      </c>
      <c r="C3" s="311" t="s">
        <v>84</v>
      </c>
      <c r="D3" s="311" t="s">
        <v>85</v>
      </c>
      <c r="E3" s="311" t="s">
        <v>86</v>
      </c>
      <c r="F3" s="312" t="s">
        <v>87</v>
      </c>
      <c r="G3" s="312" t="s">
        <v>88</v>
      </c>
      <c r="N3" s="327"/>
      <c r="O3" s="328"/>
    </row>
    <row r="4" s="299" customFormat="1" ht="30.75" customHeight="1" spans="1:16">
      <c r="A4" s="313">
        <v>207</v>
      </c>
      <c r="B4" s="314" t="s">
        <v>766</v>
      </c>
      <c r="C4" s="315">
        <f t="shared" ref="C4:E4" si="0">SUM(C5)</f>
        <v>0</v>
      </c>
      <c r="D4" s="315">
        <f t="shared" si="0"/>
        <v>8</v>
      </c>
      <c r="E4" s="315">
        <f t="shared" si="0"/>
        <v>0</v>
      </c>
      <c r="F4" s="316">
        <f t="shared" ref="F4:F38" si="1">E4/D4*100</f>
        <v>0</v>
      </c>
      <c r="G4" s="316">
        <f t="shared" ref="G4:G7" si="2">(E4/K4-1)*100</f>
        <v>-100</v>
      </c>
      <c r="J4" s="314" t="s">
        <v>766</v>
      </c>
      <c r="K4" s="329">
        <f t="shared" ref="K4:K5" si="3">SUM(K5)</f>
        <v>6</v>
      </c>
      <c r="N4" s="330"/>
      <c r="O4" s="331"/>
      <c r="P4" s="332"/>
    </row>
    <row r="5" s="299" customFormat="1" ht="30.75" customHeight="1" spans="1:16">
      <c r="A5" s="313">
        <v>20707</v>
      </c>
      <c r="B5" s="314" t="s">
        <v>767</v>
      </c>
      <c r="C5" s="278">
        <f>SUM(C6)</f>
        <v>0</v>
      </c>
      <c r="D5" s="278">
        <f>SUM(D6)</f>
        <v>8</v>
      </c>
      <c r="E5" s="278">
        <f>SUM(E6)</f>
        <v>0</v>
      </c>
      <c r="F5" s="317">
        <f t="shared" si="1"/>
        <v>0</v>
      </c>
      <c r="G5" s="316">
        <f t="shared" si="2"/>
        <v>-100</v>
      </c>
      <c r="J5" s="314" t="s">
        <v>767</v>
      </c>
      <c r="K5" s="333">
        <f t="shared" si="3"/>
        <v>6</v>
      </c>
      <c r="N5" s="330"/>
      <c r="O5" s="331"/>
      <c r="P5" s="332"/>
    </row>
    <row r="6" s="299" customFormat="1" ht="30.75" customHeight="1" spans="1:16">
      <c r="A6" s="318">
        <v>2070799</v>
      </c>
      <c r="B6" s="319" t="s">
        <v>768</v>
      </c>
      <c r="C6" s="320"/>
      <c r="D6" s="320">
        <v>8</v>
      </c>
      <c r="E6" s="320">
        <v>0</v>
      </c>
      <c r="F6" s="321">
        <f t="shared" si="1"/>
        <v>0</v>
      </c>
      <c r="G6" s="321">
        <f t="shared" si="2"/>
        <v>-100</v>
      </c>
      <c r="J6" s="319" t="s">
        <v>768</v>
      </c>
      <c r="K6" s="334">
        <v>6</v>
      </c>
      <c r="N6" s="330"/>
      <c r="O6" s="331"/>
      <c r="P6" s="332"/>
    </row>
    <row r="7" s="299" customFormat="1" ht="30.75" customHeight="1" spans="1:16">
      <c r="A7" s="313">
        <v>208</v>
      </c>
      <c r="B7" s="322" t="s">
        <v>769</v>
      </c>
      <c r="C7" s="315"/>
      <c r="D7" s="315">
        <f t="shared" ref="D7:E7" si="4">SUM(D8)</f>
        <v>527</v>
      </c>
      <c r="E7" s="315">
        <f t="shared" si="4"/>
        <v>121</v>
      </c>
      <c r="F7" s="316">
        <f t="shared" si="1"/>
        <v>22.9601518026565</v>
      </c>
      <c r="G7" s="316">
        <f t="shared" si="2"/>
        <v>9.00900900900901</v>
      </c>
      <c r="J7" s="314" t="s">
        <v>770</v>
      </c>
      <c r="K7" s="329">
        <f t="shared" ref="K7:K8" si="5">SUM(K8)</f>
        <v>111</v>
      </c>
      <c r="N7" s="330"/>
      <c r="O7" s="331"/>
      <c r="P7" s="332"/>
    </row>
    <row r="8" s="299" customFormat="1" ht="30.75" customHeight="1" spans="1:16">
      <c r="A8" s="313">
        <v>20822</v>
      </c>
      <c r="B8" s="314" t="s">
        <v>771</v>
      </c>
      <c r="C8" s="315"/>
      <c r="D8" s="315">
        <f>SUM(D9:D10)</f>
        <v>527</v>
      </c>
      <c r="E8" s="315">
        <f>SUM(E9:E10)</f>
        <v>121</v>
      </c>
      <c r="F8" s="316">
        <f t="shared" si="1"/>
        <v>22.9601518026565</v>
      </c>
      <c r="G8" s="316">
        <f t="shared" ref="G8:G38" si="6">(E8/K8-1)*100</f>
        <v>9.00900900900901</v>
      </c>
      <c r="J8" s="314" t="s">
        <v>771</v>
      </c>
      <c r="K8" s="329">
        <f t="shared" si="5"/>
        <v>111</v>
      </c>
      <c r="N8" s="330"/>
      <c r="O8" s="331"/>
      <c r="P8" s="332"/>
    </row>
    <row r="9" ht="30.75" customHeight="1" spans="1:16">
      <c r="A9" s="318">
        <v>2082201</v>
      </c>
      <c r="B9" s="319" t="s">
        <v>772</v>
      </c>
      <c r="C9" s="323"/>
      <c r="D9" s="323">
        <v>163</v>
      </c>
      <c r="E9" s="323">
        <v>121</v>
      </c>
      <c r="F9" s="321">
        <f t="shared" si="1"/>
        <v>74.2331288343558</v>
      </c>
      <c r="G9" s="321">
        <f t="shared" si="6"/>
        <v>9.00900900900901</v>
      </c>
      <c r="J9" s="319" t="s">
        <v>772</v>
      </c>
      <c r="K9" s="335">
        <v>111</v>
      </c>
      <c r="N9" s="330"/>
      <c r="O9" s="331"/>
      <c r="P9" s="332"/>
    </row>
    <row r="10" ht="30.75" customHeight="1" spans="1:16">
      <c r="A10" s="318">
        <v>2082202</v>
      </c>
      <c r="B10" s="319" t="s">
        <v>773</v>
      </c>
      <c r="C10" s="323"/>
      <c r="D10" s="323">
        <v>364</v>
      </c>
      <c r="E10" s="323">
        <v>0</v>
      </c>
      <c r="F10" s="321">
        <f t="shared" si="1"/>
        <v>0</v>
      </c>
      <c r="G10" s="321"/>
      <c r="J10" s="319"/>
      <c r="K10" s="335"/>
      <c r="N10" s="330"/>
      <c r="O10" s="331"/>
      <c r="P10" s="332"/>
    </row>
    <row r="11" s="299" customFormat="1" ht="30.75" customHeight="1" spans="1:16">
      <c r="A11" s="313">
        <v>212</v>
      </c>
      <c r="B11" s="322" t="s">
        <v>774</v>
      </c>
      <c r="C11" s="278">
        <f>SUM(C15,C12)</f>
        <v>57490</v>
      </c>
      <c r="D11" s="278">
        <f t="shared" ref="D11" si="7">SUM(D15,D12)</f>
        <v>68916</v>
      </c>
      <c r="E11" s="278">
        <f t="shared" ref="E11" si="8">SUM(E15,E12)</f>
        <v>65769</v>
      </c>
      <c r="F11" s="316">
        <f t="shared" si="1"/>
        <v>95.4335713041964</v>
      </c>
      <c r="G11" s="316">
        <f t="shared" si="6"/>
        <v>-8.33588850174216</v>
      </c>
      <c r="J11" s="314" t="s">
        <v>775</v>
      </c>
      <c r="K11" s="333">
        <f t="shared" ref="K11" si="9">SUM(K15,K12)</f>
        <v>71750</v>
      </c>
      <c r="N11" s="330"/>
      <c r="O11" s="331"/>
      <c r="P11" s="332"/>
    </row>
    <row r="12" s="299" customFormat="1" ht="30.75" customHeight="1" spans="1:16">
      <c r="A12" s="313">
        <v>21208</v>
      </c>
      <c r="B12" s="314" t="s">
        <v>776</v>
      </c>
      <c r="C12" s="278">
        <f>SUM(C13:C14)</f>
        <v>56490</v>
      </c>
      <c r="D12" s="278">
        <f t="shared" ref="D12" si="10">SUM(D13:D14)</f>
        <v>65781</v>
      </c>
      <c r="E12" s="278">
        <f t="shared" ref="E12" si="11">SUM(E13:E14)</f>
        <v>63534</v>
      </c>
      <c r="F12" s="316">
        <f t="shared" si="1"/>
        <v>96.5841200346605</v>
      </c>
      <c r="G12" s="316">
        <f t="shared" si="6"/>
        <v>-9.81049045354532</v>
      </c>
      <c r="J12" s="314" t="s">
        <v>776</v>
      </c>
      <c r="K12" s="333">
        <f t="shared" ref="K12" si="12">SUM(K13:K14)</f>
        <v>70445</v>
      </c>
      <c r="N12" s="330"/>
      <c r="O12" s="331"/>
      <c r="P12" s="332"/>
    </row>
    <row r="13" ht="30.75" customHeight="1" spans="1:16">
      <c r="A13" s="318">
        <v>2120801</v>
      </c>
      <c r="B13" s="319" t="s">
        <v>777</v>
      </c>
      <c r="C13" s="323">
        <v>22003.35</v>
      </c>
      <c r="D13" s="323">
        <v>21725</v>
      </c>
      <c r="E13" s="323">
        <v>19478</v>
      </c>
      <c r="F13" s="321">
        <f t="shared" si="1"/>
        <v>89.6570771001151</v>
      </c>
      <c r="G13" s="321">
        <f t="shared" si="6"/>
        <v>-31.7758318739054</v>
      </c>
      <c r="J13" s="319" t="s">
        <v>777</v>
      </c>
      <c r="K13" s="335">
        <v>28550</v>
      </c>
      <c r="N13" s="330"/>
      <c r="O13" s="331"/>
      <c r="P13" s="332"/>
    </row>
    <row r="14" s="299" customFormat="1" ht="30.75" customHeight="1" spans="1:16">
      <c r="A14" s="318">
        <v>2120802</v>
      </c>
      <c r="B14" s="319" t="s">
        <v>778</v>
      </c>
      <c r="C14" s="323">
        <v>34486.65</v>
      </c>
      <c r="D14" s="323">
        <v>44056</v>
      </c>
      <c r="E14" s="323">
        <v>44056</v>
      </c>
      <c r="F14" s="321">
        <f t="shared" si="1"/>
        <v>100</v>
      </c>
      <c r="G14" s="321">
        <f t="shared" si="6"/>
        <v>5.15813342881013</v>
      </c>
      <c r="H14" s="304"/>
      <c r="I14" s="304"/>
      <c r="J14" s="319" t="s">
        <v>778</v>
      </c>
      <c r="K14" s="335">
        <v>41895</v>
      </c>
      <c r="N14" s="330"/>
      <c r="O14" s="331"/>
      <c r="P14" s="332"/>
    </row>
    <row r="15" s="299" customFormat="1" ht="30.75" customHeight="1" spans="1:16">
      <c r="A15" s="313">
        <v>21213</v>
      </c>
      <c r="B15" s="314" t="s">
        <v>779</v>
      </c>
      <c r="C15" s="278">
        <f>SUM(C16)</f>
        <v>1000</v>
      </c>
      <c r="D15" s="278">
        <f t="shared" ref="D15:E15" si="13">SUM(D16)</f>
        <v>3135</v>
      </c>
      <c r="E15" s="278">
        <f t="shared" si="13"/>
        <v>2235</v>
      </c>
      <c r="F15" s="316">
        <f t="shared" si="1"/>
        <v>71.2918660287081</v>
      </c>
      <c r="G15" s="316">
        <f t="shared" si="6"/>
        <v>71.264367816092</v>
      </c>
      <c r="J15" s="314" t="s">
        <v>779</v>
      </c>
      <c r="K15" s="333">
        <f t="shared" ref="K15" si="14">SUM(K16)</f>
        <v>1305</v>
      </c>
      <c r="N15" s="330"/>
      <c r="O15" s="331"/>
      <c r="P15" s="332"/>
    </row>
    <row r="16" ht="30.75" customHeight="1" spans="1:16">
      <c r="A16" s="318">
        <v>2121302</v>
      </c>
      <c r="B16" s="319" t="s">
        <v>780</v>
      </c>
      <c r="C16" s="323">
        <v>1000</v>
      </c>
      <c r="D16" s="323">
        <v>3135</v>
      </c>
      <c r="E16" s="323">
        <v>2235</v>
      </c>
      <c r="F16" s="321">
        <f t="shared" si="1"/>
        <v>71.2918660287081</v>
      </c>
      <c r="G16" s="321">
        <f t="shared" si="6"/>
        <v>71.264367816092</v>
      </c>
      <c r="J16" s="319" t="s">
        <v>780</v>
      </c>
      <c r="K16" s="335">
        <v>1305</v>
      </c>
      <c r="N16" s="330"/>
      <c r="O16" s="331"/>
      <c r="P16" s="332"/>
    </row>
    <row r="17" s="299" customFormat="1" ht="30.75" customHeight="1" spans="1:16">
      <c r="A17" s="313">
        <v>213</v>
      </c>
      <c r="B17" s="314" t="s">
        <v>781</v>
      </c>
      <c r="C17" s="278">
        <f>SUM(C18)</f>
        <v>0</v>
      </c>
      <c r="D17" s="278">
        <f>SUM(D18)</f>
        <v>860</v>
      </c>
      <c r="E17" s="278">
        <f>SUM(E18)</f>
        <v>0</v>
      </c>
      <c r="F17" s="316">
        <f t="shared" si="1"/>
        <v>0</v>
      </c>
      <c r="G17" s="316"/>
      <c r="J17" s="314"/>
      <c r="K17" s="333"/>
      <c r="N17" s="336"/>
      <c r="O17" s="337"/>
      <c r="P17" s="332"/>
    </row>
    <row r="18" s="299" customFormat="1" ht="30.75" customHeight="1" spans="1:16">
      <c r="A18" s="313">
        <v>21366</v>
      </c>
      <c r="B18" s="314" t="s">
        <v>782</v>
      </c>
      <c r="C18" s="278"/>
      <c r="D18" s="278">
        <f>SUM(D19:D20)</f>
        <v>860</v>
      </c>
      <c r="E18" s="278">
        <f>SUM(E19:E20)</f>
        <v>0</v>
      </c>
      <c r="F18" s="316">
        <f t="shared" si="1"/>
        <v>0</v>
      </c>
      <c r="G18" s="316"/>
      <c r="J18" s="314"/>
      <c r="K18" s="333"/>
      <c r="N18" s="336"/>
      <c r="O18" s="337"/>
      <c r="P18" s="332"/>
    </row>
    <row r="19" ht="30.75" customHeight="1" spans="1:16">
      <c r="A19" s="318">
        <v>2136601</v>
      </c>
      <c r="B19" s="319" t="s">
        <v>773</v>
      </c>
      <c r="C19" s="323"/>
      <c r="D19" s="323">
        <v>605</v>
      </c>
      <c r="E19" s="323">
        <v>0</v>
      </c>
      <c r="F19" s="321">
        <f t="shared" si="1"/>
        <v>0</v>
      </c>
      <c r="G19" s="321"/>
      <c r="J19" s="319"/>
      <c r="K19" s="335"/>
      <c r="N19" s="330"/>
      <c r="O19" s="331"/>
      <c r="P19" s="332"/>
    </row>
    <row r="20" ht="30.75" customHeight="1" spans="1:16">
      <c r="A20" s="318">
        <v>2136699</v>
      </c>
      <c r="B20" s="319" t="s">
        <v>783</v>
      </c>
      <c r="C20" s="323"/>
      <c r="D20" s="323">
        <v>255</v>
      </c>
      <c r="E20" s="323">
        <v>0</v>
      </c>
      <c r="F20" s="321">
        <f t="shared" si="1"/>
        <v>0</v>
      </c>
      <c r="G20" s="321"/>
      <c r="J20" s="319"/>
      <c r="K20" s="335"/>
      <c r="N20" s="330"/>
      <c r="O20" s="331"/>
      <c r="P20" s="332"/>
    </row>
    <row r="21" ht="30.75" customHeight="1" spans="1:16">
      <c r="A21" s="313">
        <v>229</v>
      </c>
      <c r="B21" s="322" t="s">
        <v>784</v>
      </c>
      <c r="C21" s="278"/>
      <c r="D21" s="278">
        <f t="shared" ref="D21" si="15">SUM(D22,D24)</f>
        <v>23367</v>
      </c>
      <c r="E21" s="278">
        <f t="shared" ref="E21" si="16">SUM(E22,E24)</f>
        <v>13057</v>
      </c>
      <c r="F21" s="316">
        <f t="shared" si="1"/>
        <v>55.8779475328455</v>
      </c>
      <c r="G21" s="316">
        <f t="shared" si="6"/>
        <v>-48.0421806605651</v>
      </c>
      <c r="H21" s="299"/>
      <c r="I21" s="299"/>
      <c r="J21" s="314" t="s">
        <v>785</v>
      </c>
      <c r="K21" s="333">
        <f t="shared" ref="K21" si="17">SUM(K22,K24)</f>
        <v>25130</v>
      </c>
      <c r="L21" s="299"/>
      <c r="N21" s="330"/>
      <c r="O21" s="331"/>
      <c r="P21" s="332"/>
    </row>
    <row r="22" s="299" customFormat="1" ht="30.75" customHeight="1" spans="1:16">
      <c r="A22" s="313">
        <v>22904</v>
      </c>
      <c r="B22" s="314" t="s">
        <v>786</v>
      </c>
      <c r="C22" s="278"/>
      <c r="D22" s="278">
        <f t="shared" ref="D22:E22" si="18">SUM(D23)</f>
        <v>23200</v>
      </c>
      <c r="E22" s="278">
        <f t="shared" si="18"/>
        <v>12890</v>
      </c>
      <c r="F22" s="316">
        <f t="shared" si="1"/>
        <v>55.5603448275862</v>
      </c>
      <c r="G22" s="312">
        <f t="shared" si="6"/>
        <v>-46.7355371900826</v>
      </c>
      <c r="J22" s="314" t="s">
        <v>786</v>
      </c>
      <c r="K22" s="333">
        <f t="shared" ref="K22" si="19">SUM(K23)</f>
        <v>24200</v>
      </c>
      <c r="N22" s="330"/>
      <c r="O22" s="331"/>
      <c r="P22" s="332"/>
    </row>
    <row r="23" ht="30.75" customHeight="1" spans="1:16">
      <c r="A23" s="318">
        <v>2290402</v>
      </c>
      <c r="B23" s="319" t="s">
        <v>787</v>
      </c>
      <c r="C23" s="323"/>
      <c r="D23" s="323">
        <v>23200</v>
      </c>
      <c r="E23" s="323">
        <v>12890</v>
      </c>
      <c r="F23" s="321">
        <f t="shared" si="1"/>
        <v>55.5603448275862</v>
      </c>
      <c r="G23" s="321">
        <f t="shared" si="6"/>
        <v>-46.7355371900826</v>
      </c>
      <c r="J23" s="319" t="s">
        <v>787</v>
      </c>
      <c r="K23" s="335">
        <v>24200</v>
      </c>
      <c r="N23" s="330"/>
      <c r="O23" s="331"/>
      <c r="P23" s="332"/>
    </row>
    <row r="24" s="299" customFormat="1" ht="30.75" customHeight="1" spans="1:16">
      <c r="A24" s="313">
        <v>22960</v>
      </c>
      <c r="B24" s="314" t="s">
        <v>788</v>
      </c>
      <c r="C24" s="278"/>
      <c r="D24" s="278">
        <f>SUM(D25:D28)</f>
        <v>167</v>
      </c>
      <c r="E24" s="278">
        <f>SUM(E25:E28)</f>
        <v>167</v>
      </c>
      <c r="F24" s="316">
        <f t="shared" si="1"/>
        <v>100</v>
      </c>
      <c r="G24" s="316">
        <f t="shared" si="6"/>
        <v>-82.0430107526882</v>
      </c>
      <c r="J24" s="314" t="s">
        <v>788</v>
      </c>
      <c r="K24" s="333">
        <f>SUM(K25:K28)</f>
        <v>930</v>
      </c>
      <c r="N24" s="330"/>
      <c r="O24" s="331"/>
      <c r="P24" s="332"/>
    </row>
    <row r="25" s="299" customFormat="1" ht="30.75" customHeight="1" spans="1:16">
      <c r="A25" s="318">
        <v>2296002</v>
      </c>
      <c r="B25" s="319" t="s">
        <v>789</v>
      </c>
      <c r="C25" s="323"/>
      <c r="D25" s="323">
        <f>E25+M25</f>
        <v>85</v>
      </c>
      <c r="E25" s="323">
        <v>85</v>
      </c>
      <c r="F25" s="321">
        <f t="shared" si="1"/>
        <v>100</v>
      </c>
      <c r="G25" s="321">
        <f t="shared" si="6"/>
        <v>-90.0468384074941</v>
      </c>
      <c r="H25" s="304"/>
      <c r="I25" s="304"/>
      <c r="J25" s="319" t="s">
        <v>789</v>
      </c>
      <c r="K25" s="335">
        <v>854</v>
      </c>
      <c r="N25" s="330"/>
      <c r="O25" s="331"/>
      <c r="P25" s="332"/>
    </row>
    <row r="26" ht="30.75" customHeight="1" spans="1:16">
      <c r="A26" s="318">
        <v>2296003</v>
      </c>
      <c r="B26" s="319" t="s">
        <v>790</v>
      </c>
      <c r="C26" s="323"/>
      <c r="D26" s="323">
        <f t="shared" ref="D26:D27" si="20">E26+M26</f>
        <v>34</v>
      </c>
      <c r="E26" s="323">
        <v>34</v>
      </c>
      <c r="F26" s="321">
        <f t="shared" si="1"/>
        <v>100</v>
      </c>
      <c r="G26" s="321">
        <f t="shared" si="6"/>
        <v>61.9047619047619</v>
      </c>
      <c r="J26" s="319" t="s">
        <v>790</v>
      </c>
      <c r="K26" s="335">
        <v>21</v>
      </c>
      <c r="N26" s="338"/>
      <c r="O26" s="339"/>
      <c r="P26" s="332"/>
    </row>
    <row r="27" s="299" customFormat="1" ht="30.75" customHeight="1" spans="1:15">
      <c r="A27" s="318">
        <v>2296006</v>
      </c>
      <c r="B27" s="319" t="s">
        <v>791</v>
      </c>
      <c r="C27" s="323"/>
      <c r="D27" s="323">
        <f t="shared" si="20"/>
        <v>11</v>
      </c>
      <c r="E27" s="323">
        <v>11</v>
      </c>
      <c r="F27" s="321">
        <f t="shared" si="1"/>
        <v>100</v>
      </c>
      <c r="G27" s="321">
        <f t="shared" si="6"/>
        <v>-35.2941176470588</v>
      </c>
      <c r="H27" s="304"/>
      <c r="I27" s="304"/>
      <c r="J27" s="319" t="s">
        <v>791</v>
      </c>
      <c r="K27" s="335">
        <v>17</v>
      </c>
      <c r="L27" s="304"/>
      <c r="N27" s="304"/>
      <c r="O27" s="304"/>
    </row>
    <row r="28" s="299" customFormat="1" ht="30.75" customHeight="1" spans="1:16">
      <c r="A28" s="318">
        <v>2296013</v>
      </c>
      <c r="B28" s="319" t="s">
        <v>792</v>
      </c>
      <c r="C28" s="324"/>
      <c r="D28" s="324">
        <v>37</v>
      </c>
      <c r="E28" s="324">
        <v>37</v>
      </c>
      <c r="F28" s="321">
        <f t="shared" si="1"/>
        <v>100</v>
      </c>
      <c r="G28" s="321">
        <f t="shared" si="6"/>
        <v>-2.63157894736842</v>
      </c>
      <c r="H28" s="304"/>
      <c r="I28" s="304"/>
      <c r="J28" s="319" t="s">
        <v>792</v>
      </c>
      <c r="K28" s="340">
        <v>38</v>
      </c>
      <c r="L28" s="304"/>
      <c r="P28" s="304"/>
    </row>
    <row r="29" ht="30.75" customHeight="1" spans="1:16">
      <c r="A29" s="313">
        <v>232</v>
      </c>
      <c r="B29" s="322" t="s">
        <v>793</v>
      </c>
      <c r="C29" s="325">
        <f>SUM(C30)</f>
        <v>7700</v>
      </c>
      <c r="D29" s="325">
        <f t="shared" ref="D29:E29" si="21">SUM(D30)</f>
        <v>7777</v>
      </c>
      <c r="E29" s="325">
        <f t="shared" si="21"/>
        <v>7777</v>
      </c>
      <c r="F29" s="316">
        <f t="shared" si="1"/>
        <v>100</v>
      </c>
      <c r="G29" s="316">
        <f t="shared" si="6"/>
        <v>4.67025572005384</v>
      </c>
      <c r="H29" s="299"/>
      <c r="I29" s="299"/>
      <c r="J29" s="314" t="s">
        <v>794</v>
      </c>
      <c r="K29" s="341">
        <f t="shared" ref="K29" si="22">SUM(K30)</f>
        <v>7430</v>
      </c>
      <c r="N29" s="299"/>
      <c r="O29" s="299"/>
      <c r="P29" s="299"/>
    </row>
    <row r="30" s="299" customFormat="1" ht="30.75" customHeight="1" spans="1:15">
      <c r="A30" s="313">
        <v>23204</v>
      </c>
      <c r="B30" s="314" t="s">
        <v>795</v>
      </c>
      <c r="C30" s="278">
        <f>SUM(C31:C32)</f>
        <v>7700</v>
      </c>
      <c r="D30" s="278">
        <f>SUM(D31:D33)</f>
        <v>7777</v>
      </c>
      <c r="E30" s="278">
        <f>SUM(E31:E33)</f>
        <v>7777</v>
      </c>
      <c r="F30" s="316">
        <f t="shared" si="1"/>
        <v>100</v>
      </c>
      <c r="G30" s="316">
        <f t="shared" si="6"/>
        <v>4.67025572005384</v>
      </c>
      <c r="J30" s="314" t="s">
        <v>795</v>
      </c>
      <c r="K30" s="333">
        <f t="shared" ref="K30" si="23">SUM(K31:K32)</f>
        <v>7430</v>
      </c>
      <c r="L30" s="304"/>
      <c r="N30" s="304"/>
      <c r="O30" s="304"/>
    </row>
    <row r="31" ht="30.75" customHeight="1" spans="1:15">
      <c r="A31" s="318">
        <v>2320411</v>
      </c>
      <c r="B31" s="319" t="s">
        <v>796</v>
      </c>
      <c r="C31" s="323">
        <v>2100</v>
      </c>
      <c r="D31" s="323">
        <v>2126</v>
      </c>
      <c r="E31" s="323">
        <v>2126</v>
      </c>
      <c r="F31" s="321">
        <f t="shared" si="1"/>
        <v>100</v>
      </c>
      <c r="G31" s="321">
        <f t="shared" si="6"/>
        <v>6.45968953430145</v>
      </c>
      <c r="J31" s="319" t="s">
        <v>796</v>
      </c>
      <c r="K31" s="335">
        <v>1997</v>
      </c>
      <c r="N31" s="299"/>
      <c r="O31" s="299"/>
    </row>
    <row r="32" ht="30.75" customHeight="1" spans="1:16">
      <c r="A32" s="318">
        <v>2320431</v>
      </c>
      <c r="B32" s="319" t="s">
        <v>797</v>
      </c>
      <c r="C32" s="323">
        <v>5600</v>
      </c>
      <c r="D32" s="323">
        <v>5434</v>
      </c>
      <c r="E32" s="323">
        <v>5434</v>
      </c>
      <c r="F32" s="321">
        <f t="shared" si="1"/>
        <v>100</v>
      </c>
      <c r="G32" s="321">
        <f t="shared" si="6"/>
        <v>0.0184060371801964</v>
      </c>
      <c r="J32" s="319" t="s">
        <v>797</v>
      </c>
      <c r="K32" s="335">
        <v>5433</v>
      </c>
      <c r="L32" s="299"/>
      <c r="P32" s="299"/>
    </row>
    <row r="33" ht="30.75" customHeight="1" spans="1:16">
      <c r="A33" s="318">
        <v>2320498</v>
      </c>
      <c r="B33" s="319" t="s">
        <v>798</v>
      </c>
      <c r="C33" s="323"/>
      <c r="D33" s="323">
        <v>217</v>
      </c>
      <c r="E33" s="323">
        <v>217</v>
      </c>
      <c r="F33" s="321">
        <f t="shared" si="1"/>
        <v>100</v>
      </c>
      <c r="G33" s="321">
        <v>0</v>
      </c>
      <c r="J33" s="319"/>
      <c r="K33" s="335"/>
      <c r="L33" s="299"/>
      <c r="P33" s="299"/>
    </row>
    <row r="34" ht="30.75" customHeight="1" spans="1:11">
      <c r="A34" s="313">
        <v>233</v>
      </c>
      <c r="B34" s="322" t="s">
        <v>799</v>
      </c>
      <c r="C34" s="278"/>
      <c r="D34" s="278">
        <f t="shared" ref="D34:E34" si="24">SUM(D35)</f>
        <v>21</v>
      </c>
      <c r="E34" s="278">
        <f t="shared" si="24"/>
        <v>21</v>
      </c>
      <c r="F34" s="316">
        <f t="shared" si="1"/>
        <v>100</v>
      </c>
      <c r="G34" s="316">
        <f t="shared" si="6"/>
        <v>-36.3636363636364</v>
      </c>
      <c r="H34" s="299"/>
      <c r="I34" s="299"/>
      <c r="J34" s="314" t="s">
        <v>800</v>
      </c>
      <c r="K34" s="333">
        <f t="shared" ref="K34:K35" si="25">SUM(K35)</f>
        <v>33</v>
      </c>
    </row>
    <row r="35" ht="30.75" customHeight="1" spans="1:16">
      <c r="A35" s="313">
        <v>23304</v>
      </c>
      <c r="B35" s="314" t="s">
        <v>801</v>
      </c>
      <c r="C35" s="278"/>
      <c r="D35" s="278">
        <f>SUM(D36:D37)</f>
        <v>21</v>
      </c>
      <c r="E35" s="278">
        <f>SUM(E36:E37)</f>
        <v>21</v>
      </c>
      <c r="F35" s="316">
        <f t="shared" si="1"/>
        <v>100</v>
      </c>
      <c r="G35" s="316">
        <f t="shared" si="6"/>
        <v>-36.3636363636364</v>
      </c>
      <c r="H35" s="299"/>
      <c r="I35" s="299"/>
      <c r="J35" s="314" t="s">
        <v>801</v>
      </c>
      <c r="K35" s="333">
        <f t="shared" si="25"/>
        <v>33</v>
      </c>
      <c r="P35" s="299"/>
    </row>
    <row r="36" s="299" customFormat="1" ht="30.75" customHeight="1" spans="1:16">
      <c r="A36" s="318">
        <v>2330411</v>
      </c>
      <c r="B36" s="319" t="s">
        <v>802</v>
      </c>
      <c r="C36" s="324"/>
      <c r="D36" s="324">
        <v>2</v>
      </c>
      <c r="E36" s="324">
        <v>2</v>
      </c>
      <c r="F36" s="321">
        <f t="shared" si="1"/>
        <v>100</v>
      </c>
      <c r="G36" s="321">
        <f t="shared" si="6"/>
        <v>-93.9393939393939</v>
      </c>
      <c r="H36" s="304"/>
      <c r="I36" s="304"/>
      <c r="J36" s="319" t="s">
        <v>802</v>
      </c>
      <c r="K36" s="340">
        <v>33</v>
      </c>
      <c r="L36" s="304"/>
      <c r="N36" s="304"/>
      <c r="O36" s="304"/>
      <c r="P36" s="304"/>
    </row>
    <row r="37" s="299" customFormat="1" ht="30.75" customHeight="1" spans="1:16">
      <c r="A37" s="318">
        <v>2330498</v>
      </c>
      <c r="B37" s="319" t="s">
        <v>803</v>
      </c>
      <c r="C37" s="324"/>
      <c r="D37" s="324">
        <v>19</v>
      </c>
      <c r="E37" s="324">
        <v>19</v>
      </c>
      <c r="F37" s="321">
        <f t="shared" si="1"/>
        <v>100</v>
      </c>
      <c r="G37" s="321">
        <v>0</v>
      </c>
      <c r="H37" s="304"/>
      <c r="I37" s="304"/>
      <c r="J37" s="319"/>
      <c r="K37" s="340"/>
      <c r="P37" s="304"/>
    </row>
    <row r="38" s="299" customFormat="1" ht="30.75" customHeight="1" spans="1:16">
      <c r="A38" s="318">
        <v>244</v>
      </c>
      <c r="B38" s="326" t="s">
        <v>804</v>
      </c>
      <c r="C38" s="315">
        <f>SUM(C4,C7,C11,C17,C21,C29,C34)</f>
        <v>65190</v>
      </c>
      <c r="D38" s="315">
        <f t="shared" ref="D38:E38" si="26">SUM(D4,D7,D11,D17,D21,D29,D34)</f>
        <v>101476</v>
      </c>
      <c r="E38" s="315">
        <f t="shared" si="26"/>
        <v>86745</v>
      </c>
      <c r="F38" s="316">
        <f t="shared" si="1"/>
        <v>85.4832669793843</v>
      </c>
      <c r="G38" s="316">
        <f t="shared" si="6"/>
        <v>-23.1610743011019</v>
      </c>
      <c r="H38" s="304"/>
      <c r="I38" s="304"/>
      <c r="J38" s="304"/>
      <c r="K38" s="329">
        <v>112892</v>
      </c>
      <c r="L38" s="304"/>
      <c r="P38" s="304"/>
    </row>
    <row r="39" s="299" customFormat="1" ht="30.75" customHeight="1" spans="1:16">
      <c r="A39" s="300"/>
      <c r="B39" s="301"/>
      <c r="C39" s="302"/>
      <c r="D39" s="302"/>
      <c r="E39" s="302"/>
      <c r="F39" s="303"/>
      <c r="G39" s="303"/>
      <c r="H39" s="304"/>
      <c r="I39" s="304"/>
      <c r="P39" s="304"/>
    </row>
    <row r="40" ht="30.75" customHeight="1" spans="14:15">
      <c r="N40" s="299"/>
      <c r="O40" s="299"/>
    </row>
    <row r="41" ht="30.75" customHeight="1" spans="16:16">
      <c r="P41" s="299"/>
    </row>
    <row r="42" ht="30.75" customHeight="1" spans="16:16">
      <c r="P42" s="299"/>
    </row>
    <row r="43" s="299" customFormat="1" ht="30.75" customHeight="1" spans="1:15">
      <c r="A43" s="300"/>
      <c r="B43" s="301"/>
      <c r="C43" s="302"/>
      <c r="D43" s="302"/>
      <c r="E43" s="302"/>
      <c r="F43" s="303"/>
      <c r="G43" s="303"/>
      <c r="H43" s="304"/>
      <c r="I43" s="304"/>
      <c r="J43" s="304"/>
      <c r="K43" s="304"/>
      <c r="L43" s="304"/>
      <c r="N43" s="304"/>
      <c r="O43" s="304"/>
    </row>
    <row r="44" ht="30.75" customHeight="1" spans="14:16">
      <c r="N44" s="299"/>
      <c r="O44" s="299"/>
      <c r="P44" s="299"/>
    </row>
    <row r="45" ht="39.75" customHeight="1"/>
    <row r="46" ht="20.25" customHeight="1"/>
    <row r="48" spans="16:16">
      <c r="P48" s="299"/>
    </row>
  </sheetData>
  <autoFilter ref="A3:F38">
    <extLst/>
  </autoFilter>
  <mergeCells count="1">
    <mergeCell ref="B1:G1"/>
  </mergeCells>
  <printOptions horizontalCentered="1"/>
  <pageMargins left="0.708661417322835" right="0.708661417322835" top="0.78740157480315" bottom="0.78740157480315" header="0.16" footer="0"/>
  <pageSetup paperSize="9" scale="72"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showGridLines="0" showZeros="0" zoomScale="80" zoomScaleNormal="80" workbookViewId="0">
      <selection activeCell="A1" sqref="$A1:$XFD1"/>
    </sheetView>
  </sheetViews>
  <sheetFormatPr defaultColWidth="9.10833333333333" defaultRowHeight="15.75" outlineLevelCol="3"/>
  <cols>
    <col min="1" max="1" width="34" style="282" customWidth="1"/>
    <col min="2" max="2" width="14.6666666666667" style="283" customWidth="1"/>
    <col min="3" max="3" width="34" style="282" customWidth="1"/>
    <col min="4" max="4" width="14.6666666666667" style="283" customWidth="1"/>
    <col min="5" max="16384" width="9.10833333333333" style="282"/>
  </cols>
  <sheetData>
    <row r="1" ht="38.25" customHeight="1" spans="1:4">
      <c r="A1" s="284" t="s">
        <v>805</v>
      </c>
      <c r="B1" s="284"/>
      <c r="C1" s="284"/>
      <c r="D1" s="284"/>
    </row>
    <row r="2" ht="26.25" customHeight="1" spans="1:4">
      <c r="A2" s="285" t="s">
        <v>591</v>
      </c>
      <c r="B2" s="285"/>
      <c r="C2" s="285"/>
      <c r="D2" s="285"/>
    </row>
    <row r="3" ht="84.75" customHeight="1" spans="1:4">
      <c r="A3" s="286" t="s">
        <v>806</v>
      </c>
      <c r="B3" s="287" t="s">
        <v>593</v>
      </c>
      <c r="C3" s="286" t="s">
        <v>806</v>
      </c>
      <c r="D3" s="287" t="s">
        <v>593</v>
      </c>
    </row>
    <row r="4" s="281" customFormat="1" ht="65.25" customHeight="1" spans="1:4">
      <c r="A4" s="288" t="s">
        <v>807</v>
      </c>
      <c r="B4" s="289">
        <f>基金收入决算表!D7</f>
        <v>52544</v>
      </c>
      <c r="C4" s="290" t="s">
        <v>808</v>
      </c>
      <c r="D4" s="291">
        <f>基金支出决算表!E38</f>
        <v>86745</v>
      </c>
    </row>
    <row r="5" s="281" customFormat="1" ht="65.25" customHeight="1" spans="1:4">
      <c r="A5" s="292" t="s">
        <v>809</v>
      </c>
      <c r="B5" s="291">
        <f>SUM(B6:B7)</f>
        <v>1722</v>
      </c>
      <c r="C5" s="293" t="s">
        <v>599</v>
      </c>
      <c r="D5" s="289">
        <v>24810</v>
      </c>
    </row>
    <row r="6" ht="65.25" customHeight="1" spans="1:4">
      <c r="A6" s="294" t="s">
        <v>810</v>
      </c>
      <c r="B6" s="295">
        <v>1722</v>
      </c>
      <c r="C6" s="296"/>
      <c r="D6" s="297"/>
    </row>
    <row r="7" ht="65.25" customHeight="1" spans="1:4">
      <c r="A7" s="294" t="s">
        <v>811</v>
      </c>
      <c r="B7" s="295">
        <v>0</v>
      </c>
      <c r="C7" s="296"/>
      <c r="D7" s="297"/>
    </row>
    <row r="8" s="281" customFormat="1" ht="65.25" customHeight="1" spans="1:4">
      <c r="A8" s="292" t="s">
        <v>812</v>
      </c>
      <c r="B8" s="289">
        <v>2602</v>
      </c>
      <c r="C8" s="293" t="s">
        <v>597</v>
      </c>
      <c r="D8" s="289"/>
    </row>
    <row r="9" s="281" customFormat="1" ht="65.25" customHeight="1" spans="1:4">
      <c r="A9" s="292" t="s">
        <v>813</v>
      </c>
      <c r="B9" s="289">
        <v>44068</v>
      </c>
      <c r="C9" s="293" t="s">
        <v>814</v>
      </c>
      <c r="D9" s="289"/>
    </row>
    <row r="10" s="281" customFormat="1" ht="65.25" customHeight="1" spans="1:4">
      <c r="A10" s="292" t="s">
        <v>603</v>
      </c>
      <c r="B10" s="289">
        <v>25510</v>
      </c>
      <c r="C10" s="293"/>
      <c r="D10" s="289"/>
    </row>
    <row r="11" ht="65.25" customHeight="1" spans="1:4">
      <c r="A11" s="286" t="s">
        <v>815</v>
      </c>
      <c r="B11" s="289">
        <f>SUM(B4:B5,B8:B10)</f>
        <v>126446</v>
      </c>
      <c r="C11" s="298" t="s">
        <v>816</v>
      </c>
      <c r="D11" s="289">
        <f>SUM(D4:D9)</f>
        <v>111555</v>
      </c>
    </row>
    <row r="12" ht="65.25" customHeight="1" spans="1:4">
      <c r="A12" s="286"/>
      <c r="B12" s="289"/>
      <c r="C12" s="290" t="s">
        <v>817</v>
      </c>
      <c r="D12" s="289">
        <f>B11-D11</f>
        <v>14891</v>
      </c>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6"/>
  <sheetViews>
    <sheetView workbookViewId="0">
      <selection activeCell="A1" sqref="$A1:$XFD1"/>
    </sheetView>
  </sheetViews>
  <sheetFormatPr defaultColWidth="9" defaultRowHeight="15" outlineLevelRow="5" outlineLevelCol="7"/>
  <cols>
    <col min="1" max="1" width="31" style="342" customWidth="1"/>
    <col min="2" max="4" width="12.775" style="343" customWidth="1"/>
    <col min="5" max="5" width="15" style="344" customWidth="1"/>
    <col min="6" max="6" width="12.775" style="344" customWidth="1"/>
    <col min="7" max="7" width="9" style="342"/>
    <col min="8" max="8" width="12" style="342" hidden="1" customWidth="1"/>
    <col min="9" max="16384" width="9" style="342"/>
  </cols>
  <sheetData>
    <row r="1" ht="22.5" spans="1:6">
      <c r="A1" s="345" t="s">
        <v>818</v>
      </c>
      <c r="B1" s="345"/>
      <c r="C1" s="345"/>
      <c r="D1" s="345"/>
      <c r="E1" s="345"/>
      <c r="F1" s="345"/>
    </row>
    <row r="2" ht="18.75" spans="1:6">
      <c r="A2" s="346"/>
      <c r="B2" s="347"/>
      <c r="C2" s="347"/>
      <c r="D2" s="347"/>
      <c r="E2" s="348"/>
      <c r="F2" s="348" t="s">
        <v>82</v>
      </c>
    </row>
    <row r="3" ht="66" customHeight="1" spans="1:6">
      <c r="A3" s="349" t="s">
        <v>83</v>
      </c>
      <c r="B3" s="350" t="s">
        <v>84</v>
      </c>
      <c r="C3" s="350" t="s">
        <v>85</v>
      </c>
      <c r="D3" s="350" t="s">
        <v>86</v>
      </c>
      <c r="E3" s="351" t="s">
        <v>87</v>
      </c>
      <c r="F3" s="351" t="s">
        <v>88</v>
      </c>
    </row>
    <row r="4" ht="66.75" customHeight="1" spans="1:8">
      <c r="A4" s="352" t="s">
        <v>762</v>
      </c>
      <c r="B4" s="353">
        <v>89000</v>
      </c>
      <c r="C4" s="354">
        <v>47165</v>
      </c>
      <c r="D4" s="354">
        <v>49409</v>
      </c>
      <c r="E4" s="355">
        <f t="shared" ref="E4:E6" si="0">D4/C4*100</f>
        <v>104.75776529206</v>
      </c>
      <c r="F4" s="356">
        <f t="shared" ref="F4:F6" si="1">(D4/H4-1)*100</f>
        <v>-27.4751566926476</v>
      </c>
      <c r="H4" s="342">
        <v>68127</v>
      </c>
    </row>
    <row r="5" ht="66.75" customHeight="1" spans="1:8">
      <c r="A5" s="357" t="s">
        <v>763</v>
      </c>
      <c r="B5" s="353">
        <v>1000</v>
      </c>
      <c r="C5" s="354">
        <v>2235</v>
      </c>
      <c r="D5" s="354">
        <v>3135</v>
      </c>
      <c r="E5" s="355">
        <f t="shared" si="0"/>
        <v>140.268456375839</v>
      </c>
      <c r="F5" s="356">
        <f t="shared" si="1"/>
        <v>140.229885057471</v>
      </c>
      <c r="H5" s="342">
        <v>1305</v>
      </c>
    </row>
    <row r="6" ht="64.5" customHeight="1" spans="1:8">
      <c r="A6" s="358" t="s">
        <v>764</v>
      </c>
      <c r="B6" s="359">
        <f>SUM(B4:B5)</f>
        <v>90000</v>
      </c>
      <c r="C6" s="359">
        <f t="shared" ref="C6:H6" si="2">SUM(C4:C5)</f>
        <v>49400</v>
      </c>
      <c r="D6" s="359">
        <f t="shared" si="2"/>
        <v>52544</v>
      </c>
      <c r="E6" s="360">
        <f t="shared" si="0"/>
        <v>106.364372469636</v>
      </c>
      <c r="F6" s="361">
        <f t="shared" si="1"/>
        <v>-24.3230786957023</v>
      </c>
      <c r="H6" s="359">
        <f t="shared" si="2"/>
        <v>69432</v>
      </c>
    </row>
  </sheetData>
  <mergeCells count="1">
    <mergeCell ref="A1:F1"/>
  </mergeCells>
  <printOptions horizontalCentered="1"/>
  <pageMargins left="0.708661417322835" right="0.708661417322835" top="0.78740157480315" bottom="0.78740157480315" header="0.31496062992126" footer="0.31496062992126"/>
  <pageSetup paperSize="9" scale="9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P48"/>
  <sheetViews>
    <sheetView workbookViewId="0">
      <pane xSplit="2" ySplit="3" topLeftCell="C5" activePane="bottomRight" state="frozen"/>
      <selection/>
      <selection pane="topRight"/>
      <selection pane="bottomLeft"/>
      <selection pane="bottomRight" activeCell="A1" sqref="$A1:$XFD1"/>
    </sheetView>
  </sheetViews>
  <sheetFormatPr defaultColWidth="9" defaultRowHeight="15"/>
  <cols>
    <col min="1" max="1" width="9.88333333333333" style="300" hidden="1" customWidth="1"/>
    <col min="2" max="2" width="55.775" style="301" customWidth="1"/>
    <col min="3" max="3" width="13.6666666666667" style="302" customWidth="1"/>
    <col min="4" max="4" width="13.8833333333333" style="302" customWidth="1"/>
    <col min="5" max="5" width="13.2166666666667" style="302" customWidth="1"/>
    <col min="6" max="6" width="14.1083333333333" style="303" customWidth="1"/>
    <col min="7" max="7" width="12.775" style="303" customWidth="1"/>
    <col min="8" max="8" width="2.66666666666667" style="304" customWidth="1"/>
    <col min="9" max="9" width="10.8833333333333" style="304" hidden="1" customWidth="1"/>
    <col min="10" max="12" width="9" style="304" hidden="1" customWidth="1"/>
    <col min="13" max="13" width="9" style="304"/>
    <col min="14" max="14" width="16.8833333333333" style="304" customWidth="1"/>
    <col min="15" max="15" width="17.3333333333333" style="304" hidden="1" customWidth="1"/>
    <col min="16" max="16" width="11.6666666666667" style="304" customWidth="1"/>
    <col min="17" max="16384" width="9" style="304"/>
  </cols>
  <sheetData>
    <row r="1" ht="22.5" spans="2:7">
      <c r="B1" s="305" t="s">
        <v>819</v>
      </c>
      <c r="C1" s="305"/>
      <c r="D1" s="305"/>
      <c r="E1" s="305"/>
      <c r="F1" s="305"/>
      <c r="G1" s="305"/>
    </row>
    <row r="2" ht="20.25" customHeight="1" spans="2:7">
      <c r="B2" s="306"/>
      <c r="C2" s="307"/>
      <c r="D2" s="307"/>
      <c r="E2" s="307"/>
      <c r="F2" s="308"/>
      <c r="G2" s="308" t="s">
        <v>82</v>
      </c>
    </row>
    <row r="3" ht="50.25" customHeight="1" spans="1:15">
      <c r="A3" s="309"/>
      <c r="B3" s="310" t="s">
        <v>83</v>
      </c>
      <c r="C3" s="311" t="s">
        <v>84</v>
      </c>
      <c r="D3" s="311" t="s">
        <v>85</v>
      </c>
      <c r="E3" s="311" t="s">
        <v>86</v>
      </c>
      <c r="F3" s="312" t="s">
        <v>87</v>
      </c>
      <c r="G3" s="312" t="s">
        <v>88</v>
      </c>
      <c r="N3" s="327"/>
      <c r="O3" s="328"/>
    </row>
    <row r="4" s="299" customFormat="1" ht="30.75" customHeight="1" spans="1:16">
      <c r="A4" s="313">
        <v>207</v>
      </c>
      <c r="B4" s="314" t="s">
        <v>766</v>
      </c>
      <c r="C4" s="315">
        <f>SUM(C5)</f>
        <v>0</v>
      </c>
      <c r="D4" s="315">
        <f t="shared" ref="D4:D7" si="0">SUM(D5)</f>
        <v>8</v>
      </c>
      <c r="E4" s="315">
        <f t="shared" ref="E4:E7" si="1">SUM(E5)</f>
        <v>0</v>
      </c>
      <c r="F4" s="316">
        <f t="shared" ref="F4:F38" si="2">E4/D4*100</f>
        <v>0</v>
      </c>
      <c r="G4" s="316">
        <f t="shared" ref="G4:G9" si="3">(E4/K4-1)*100</f>
        <v>-100</v>
      </c>
      <c r="J4" s="314" t="s">
        <v>766</v>
      </c>
      <c r="K4" s="329">
        <f t="shared" ref="K4:K8" si="4">SUM(K5)</f>
        <v>6</v>
      </c>
      <c r="N4" s="330"/>
      <c r="O4" s="331"/>
      <c r="P4" s="332"/>
    </row>
    <row r="5" s="299" customFormat="1" ht="30.75" customHeight="1" spans="1:16">
      <c r="A5" s="313">
        <v>20707</v>
      </c>
      <c r="B5" s="314" t="s">
        <v>767</v>
      </c>
      <c r="C5" s="278">
        <f>SUM(C6)</f>
        <v>0</v>
      </c>
      <c r="D5" s="278">
        <f t="shared" si="0"/>
        <v>8</v>
      </c>
      <c r="E5" s="278">
        <f t="shared" si="1"/>
        <v>0</v>
      </c>
      <c r="F5" s="317">
        <f t="shared" si="2"/>
        <v>0</v>
      </c>
      <c r="G5" s="316">
        <f t="shared" si="3"/>
        <v>-100</v>
      </c>
      <c r="J5" s="314" t="s">
        <v>767</v>
      </c>
      <c r="K5" s="333">
        <f t="shared" si="4"/>
        <v>6</v>
      </c>
      <c r="N5" s="330"/>
      <c r="O5" s="331"/>
      <c r="P5" s="332"/>
    </row>
    <row r="6" s="299" customFormat="1" ht="30.75" customHeight="1" spans="1:16">
      <c r="A6" s="318">
        <v>2070799</v>
      </c>
      <c r="B6" s="319" t="s">
        <v>768</v>
      </c>
      <c r="C6" s="320"/>
      <c r="D6" s="320">
        <v>8</v>
      </c>
      <c r="E6" s="320">
        <v>0</v>
      </c>
      <c r="F6" s="321">
        <f t="shared" si="2"/>
        <v>0</v>
      </c>
      <c r="G6" s="321">
        <f t="shared" si="3"/>
        <v>-100</v>
      </c>
      <c r="J6" s="319" t="s">
        <v>768</v>
      </c>
      <c r="K6" s="334">
        <v>6</v>
      </c>
      <c r="N6" s="330"/>
      <c r="O6" s="331"/>
      <c r="P6" s="332"/>
    </row>
    <row r="7" s="299" customFormat="1" ht="30.75" customHeight="1" spans="1:16">
      <c r="A7" s="313">
        <v>208</v>
      </c>
      <c r="B7" s="322" t="s">
        <v>769</v>
      </c>
      <c r="C7" s="315"/>
      <c r="D7" s="315">
        <f t="shared" si="0"/>
        <v>527</v>
      </c>
      <c r="E7" s="315">
        <f t="shared" si="1"/>
        <v>121</v>
      </c>
      <c r="F7" s="316">
        <f t="shared" si="2"/>
        <v>22.9601518026565</v>
      </c>
      <c r="G7" s="316">
        <f t="shared" si="3"/>
        <v>9.00900900900901</v>
      </c>
      <c r="J7" s="314" t="s">
        <v>770</v>
      </c>
      <c r="K7" s="329">
        <f t="shared" si="4"/>
        <v>111</v>
      </c>
      <c r="N7" s="330"/>
      <c r="O7" s="331"/>
      <c r="P7" s="332"/>
    </row>
    <row r="8" s="299" customFormat="1" ht="30.75" customHeight="1" spans="1:16">
      <c r="A8" s="313">
        <v>20822</v>
      </c>
      <c r="B8" s="314" t="s">
        <v>771</v>
      </c>
      <c r="C8" s="315"/>
      <c r="D8" s="315">
        <f>SUM(D9:D10)</f>
        <v>527</v>
      </c>
      <c r="E8" s="315">
        <f>SUM(E9:E10)</f>
        <v>121</v>
      </c>
      <c r="F8" s="316">
        <f t="shared" si="2"/>
        <v>22.9601518026565</v>
      </c>
      <c r="G8" s="316">
        <f t="shared" si="3"/>
        <v>9.00900900900901</v>
      </c>
      <c r="J8" s="314" t="s">
        <v>771</v>
      </c>
      <c r="K8" s="329">
        <f t="shared" si="4"/>
        <v>111</v>
      </c>
      <c r="N8" s="330"/>
      <c r="O8" s="331"/>
      <c r="P8" s="332"/>
    </row>
    <row r="9" ht="30.75" customHeight="1" spans="1:16">
      <c r="A9" s="318">
        <v>2082201</v>
      </c>
      <c r="B9" s="319" t="s">
        <v>772</v>
      </c>
      <c r="C9" s="323"/>
      <c r="D9" s="323">
        <v>163</v>
      </c>
      <c r="E9" s="323">
        <v>121</v>
      </c>
      <c r="F9" s="321">
        <f t="shared" si="2"/>
        <v>74.2331288343558</v>
      </c>
      <c r="G9" s="321">
        <f t="shared" si="3"/>
        <v>9.00900900900901</v>
      </c>
      <c r="J9" s="319" t="s">
        <v>772</v>
      </c>
      <c r="K9" s="335">
        <v>111</v>
      </c>
      <c r="N9" s="330"/>
      <c r="O9" s="331"/>
      <c r="P9" s="332"/>
    </row>
    <row r="10" ht="30.75" customHeight="1" spans="1:16">
      <c r="A10" s="318">
        <v>2082202</v>
      </c>
      <c r="B10" s="319" t="s">
        <v>773</v>
      </c>
      <c r="C10" s="323"/>
      <c r="D10" s="323">
        <v>364</v>
      </c>
      <c r="E10" s="323">
        <v>0</v>
      </c>
      <c r="F10" s="321">
        <f t="shared" si="2"/>
        <v>0</v>
      </c>
      <c r="G10" s="321"/>
      <c r="J10" s="319"/>
      <c r="K10" s="335"/>
      <c r="N10" s="330"/>
      <c r="O10" s="331"/>
      <c r="P10" s="332"/>
    </row>
    <row r="11" s="299" customFormat="1" ht="30.75" customHeight="1" spans="1:16">
      <c r="A11" s="313">
        <v>212</v>
      </c>
      <c r="B11" s="322" t="s">
        <v>774</v>
      </c>
      <c r="C11" s="278">
        <f>SUM(C15,C12)</f>
        <v>57490</v>
      </c>
      <c r="D11" s="278">
        <f>SUM(D15,D12)</f>
        <v>68916</v>
      </c>
      <c r="E11" s="278">
        <f>SUM(E15,E12)</f>
        <v>65769</v>
      </c>
      <c r="F11" s="316">
        <f t="shared" si="2"/>
        <v>95.4335713041964</v>
      </c>
      <c r="G11" s="316">
        <f t="shared" ref="G11:G16" si="5">(E11/K11-1)*100</f>
        <v>-8.33588850174216</v>
      </c>
      <c r="J11" s="314" t="s">
        <v>775</v>
      </c>
      <c r="K11" s="333">
        <f>SUM(K15,K12)</f>
        <v>71750</v>
      </c>
      <c r="N11" s="330"/>
      <c r="O11" s="331"/>
      <c r="P11" s="332"/>
    </row>
    <row r="12" s="299" customFormat="1" ht="30.75" customHeight="1" spans="1:16">
      <c r="A12" s="313">
        <v>21208</v>
      </c>
      <c r="B12" s="314" t="s">
        <v>776</v>
      </c>
      <c r="C12" s="278">
        <f>SUM(C13:C14)</f>
        <v>56490</v>
      </c>
      <c r="D12" s="278">
        <f>SUM(D13:D14)</f>
        <v>65781</v>
      </c>
      <c r="E12" s="278">
        <f>SUM(E13:E14)</f>
        <v>63534</v>
      </c>
      <c r="F12" s="316">
        <f t="shared" si="2"/>
        <v>96.5841200346605</v>
      </c>
      <c r="G12" s="316">
        <f t="shared" si="5"/>
        <v>-9.81049045354532</v>
      </c>
      <c r="J12" s="314" t="s">
        <v>776</v>
      </c>
      <c r="K12" s="333">
        <f>SUM(K13:K14)</f>
        <v>70445</v>
      </c>
      <c r="N12" s="330"/>
      <c r="O12" s="331"/>
      <c r="P12" s="332"/>
    </row>
    <row r="13" ht="30.75" customHeight="1" spans="1:16">
      <c r="A13" s="318">
        <v>2120801</v>
      </c>
      <c r="B13" s="319" t="s">
        <v>777</v>
      </c>
      <c r="C13" s="323">
        <v>22003.35</v>
      </c>
      <c r="D13" s="323">
        <v>21725</v>
      </c>
      <c r="E13" s="323">
        <v>19478</v>
      </c>
      <c r="F13" s="321">
        <f t="shared" si="2"/>
        <v>89.6570771001151</v>
      </c>
      <c r="G13" s="321">
        <f t="shared" si="5"/>
        <v>-31.7758318739054</v>
      </c>
      <c r="J13" s="319" t="s">
        <v>777</v>
      </c>
      <c r="K13" s="335">
        <v>28550</v>
      </c>
      <c r="N13" s="330"/>
      <c r="O13" s="331"/>
      <c r="P13" s="332"/>
    </row>
    <row r="14" s="299" customFormat="1" ht="30.75" customHeight="1" spans="1:16">
      <c r="A14" s="318">
        <v>2120802</v>
      </c>
      <c r="B14" s="319" t="s">
        <v>778</v>
      </c>
      <c r="C14" s="323">
        <v>34486.65</v>
      </c>
      <c r="D14" s="323">
        <v>44056</v>
      </c>
      <c r="E14" s="323">
        <v>44056</v>
      </c>
      <c r="F14" s="321">
        <f t="shared" si="2"/>
        <v>100</v>
      </c>
      <c r="G14" s="321">
        <f t="shared" si="5"/>
        <v>5.15813342881013</v>
      </c>
      <c r="H14" s="304"/>
      <c r="I14" s="304"/>
      <c r="J14" s="319" t="s">
        <v>778</v>
      </c>
      <c r="K14" s="335">
        <v>41895</v>
      </c>
      <c r="N14" s="330"/>
      <c r="O14" s="331"/>
      <c r="P14" s="332"/>
    </row>
    <row r="15" s="299" customFormat="1" ht="30.75" customHeight="1" spans="1:16">
      <c r="A15" s="313">
        <v>21213</v>
      </c>
      <c r="B15" s="314" t="s">
        <v>779</v>
      </c>
      <c r="C15" s="278">
        <f>SUM(C16)</f>
        <v>1000</v>
      </c>
      <c r="D15" s="278">
        <f>SUM(D16)</f>
        <v>3135</v>
      </c>
      <c r="E15" s="278">
        <f>SUM(E16)</f>
        <v>2235</v>
      </c>
      <c r="F15" s="316">
        <f t="shared" si="2"/>
        <v>71.2918660287081</v>
      </c>
      <c r="G15" s="316">
        <f t="shared" si="5"/>
        <v>71.264367816092</v>
      </c>
      <c r="J15" s="314" t="s">
        <v>779</v>
      </c>
      <c r="K15" s="333">
        <f>SUM(K16)</f>
        <v>1305</v>
      </c>
      <c r="N15" s="330"/>
      <c r="O15" s="331"/>
      <c r="P15" s="332"/>
    </row>
    <row r="16" ht="30.75" customHeight="1" spans="1:16">
      <c r="A16" s="318">
        <v>2121302</v>
      </c>
      <c r="B16" s="319" t="s">
        <v>780</v>
      </c>
      <c r="C16" s="323">
        <v>1000</v>
      </c>
      <c r="D16" s="323">
        <v>3135</v>
      </c>
      <c r="E16" s="323">
        <v>2235</v>
      </c>
      <c r="F16" s="321">
        <f t="shared" si="2"/>
        <v>71.2918660287081</v>
      </c>
      <c r="G16" s="321">
        <f t="shared" si="5"/>
        <v>71.264367816092</v>
      </c>
      <c r="J16" s="319" t="s">
        <v>780</v>
      </c>
      <c r="K16" s="335">
        <v>1305</v>
      </c>
      <c r="N16" s="330"/>
      <c r="O16" s="331"/>
      <c r="P16" s="332"/>
    </row>
    <row r="17" s="299" customFormat="1" ht="30.75" customHeight="1" spans="1:16">
      <c r="A17" s="313">
        <v>213</v>
      </c>
      <c r="B17" s="314" t="s">
        <v>781</v>
      </c>
      <c r="C17" s="278">
        <f>SUM(C18)</f>
        <v>0</v>
      </c>
      <c r="D17" s="278">
        <f>SUM(D18)</f>
        <v>860</v>
      </c>
      <c r="E17" s="278">
        <f>SUM(E18)</f>
        <v>0</v>
      </c>
      <c r="F17" s="316">
        <f t="shared" si="2"/>
        <v>0</v>
      </c>
      <c r="G17" s="316"/>
      <c r="J17" s="314"/>
      <c r="K17" s="333"/>
      <c r="N17" s="336"/>
      <c r="O17" s="337"/>
      <c r="P17" s="332"/>
    </row>
    <row r="18" s="299" customFormat="1" ht="30.75" customHeight="1" spans="1:16">
      <c r="A18" s="313">
        <v>21366</v>
      </c>
      <c r="B18" s="314" t="s">
        <v>782</v>
      </c>
      <c r="C18" s="278"/>
      <c r="D18" s="278">
        <f>SUM(D19:D20)</f>
        <v>860</v>
      </c>
      <c r="E18" s="278">
        <f>SUM(E19:E20)</f>
        <v>0</v>
      </c>
      <c r="F18" s="316">
        <f t="shared" si="2"/>
        <v>0</v>
      </c>
      <c r="G18" s="316"/>
      <c r="J18" s="314"/>
      <c r="K18" s="333"/>
      <c r="N18" s="336"/>
      <c r="O18" s="337"/>
      <c r="P18" s="332"/>
    </row>
    <row r="19" ht="30.75" customHeight="1" spans="1:16">
      <c r="A19" s="318">
        <v>2136601</v>
      </c>
      <c r="B19" s="319" t="s">
        <v>773</v>
      </c>
      <c r="C19" s="323"/>
      <c r="D19" s="323">
        <v>605</v>
      </c>
      <c r="E19" s="323">
        <v>0</v>
      </c>
      <c r="F19" s="321">
        <f t="shared" si="2"/>
        <v>0</v>
      </c>
      <c r="G19" s="321"/>
      <c r="J19" s="319"/>
      <c r="K19" s="335"/>
      <c r="N19" s="330"/>
      <c r="O19" s="331"/>
      <c r="P19" s="332"/>
    </row>
    <row r="20" ht="30.75" customHeight="1" spans="1:16">
      <c r="A20" s="318">
        <v>2136699</v>
      </c>
      <c r="B20" s="319" t="s">
        <v>783</v>
      </c>
      <c r="C20" s="323"/>
      <c r="D20" s="323">
        <v>255</v>
      </c>
      <c r="E20" s="323">
        <v>0</v>
      </c>
      <c r="F20" s="321">
        <f t="shared" si="2"/>
        <v>0</v>
      </c>
      <c r="G20" s="321"/>
      <c r="J20" s="319"/>
      <c r="K20" s="335"/>
      <c r="N20" s="330"/>
      <c r="O20" s="331"/>
      <c r="P20" s="332"/>
    </row>
    <row r="21" ht="30.75" customHeight="1" spans="1:16">
      <c r="A21" s="313">
        <v>229</v>
      </c>
      <c r="B21" s="322" t="s">
        <v>784</v>
      </c>
      <c r="C21" s="278"/>
      <c r="D21" s="278">
        <f>SUM(D22,D24)</f>
        <v>23367</v>
      </c>
      <c r="E21" s="278">
        <f>SUM(E22,E24)</f>
        <v>13057</v>
      </c>
      <c r="F21" s="316">
        <f t="shared" si="2"/>
        <v>55.8779475328455</v>
      </c>
      <c r="G21" s="316">
        <f t="shared" ref="G21:G32" si="6">(E21/K21-1)*100</f>
        <v>-48.0421806605651</v>
      </c>
      <c r="H21" s="299"/>
      <c r="I21" s="299"/>
      <c r="J21" s="314" t="s">
        <v>785</v>
      </c>
      <c r="K21" s="333">
        <f>SUM(K22,K24)</f>
        <v>25130</v>
      </c>
      <c r="L21" s="299"/>
      <c r="N21" s="330"/>
      <c r="O21" s="331"/>
      <c r="P21" s="332"/>
    </row>
    <row r="22" s="299" customFormat="1" ht="30.75" customHeight="1" spans="1:16">
      <c r="A22" s="313">
        <v>22904</v>
      </c>
      <c r="B22" s="314" t="s">
        <v>786</v>
      </c>
      <c r="C22" s="278"/>
      <c r="D22" s="278">
        <f>SUM(D23)</f>
        <v>23200</v>
      </c>
      <c r="E22" s="278">
        <f>SUM(E23)</f>
        <v>12890</v>
      </c>
      <c r="F22" s="316">
        <f t="shared" si="2"/>
        <v>55.5603448275862</v>
      </c>
      <c r="G22" s="312">
        <f t="shared" si="6"/>
        <v>-46.7355371900826</v>
      </c>
      <c r="J22" s="314" t="s">
        <v>786</v>
      </c>
      <c r="K22" s="333">
        <f>SUM(K23)</f>
        <v>24200</v>
      </c>
      <c r="N22" s="330"/>
      <c r="O22" s="331"/>
      <c r="P22" s="332"/>
    </row>
    <row r="23" ht="30.75" customHeight="1" spans="1:16">
      <c r="A23" s="318">
        <v>2290402</v>
      </c>
      <c r="B23" s="319" t="s">
        <v>787</v>
      </c>
      <c r="C23" s="323"/>
      <c r="D23" s="323">
        <v>23200</v>
      </c>
      <c r="E23" s="323">
        <v>12890</v>
      </c>
      <c r="F23" s="321">
        <f t="shared" si="2"/>
        <v>55.5603448275862</v>
      </c>
      <c r="G23" s="321">
        <f t="shared" si="6"/>
        <v>-46.7355371900826</v>
      </c>
      <c r="J23" s="319" t="s">
        <v>787</v>
      </c>
      <c r="K23" s="335">
        <v>24200</v>
      </c>
      <c r="N23" s="330"/>
      <c r="O23" s="331"/>
      <c r="P23" s="332"/>
    </row>
    <row r="24" s="299" customFormat="1" ht="30.75" customHeight="1" spans="1:16">
      <c r="A24" s="313">
        <v>22960</v>
      </c>
      <c r="B24" s="314" t="s">
        <v>788</v>
      </c>
      <c r="C24" s="278"/>
      <c r="D24" s="278">
        <f>SUM(D25:D28)</f>
        <v>167</v>
      </c>
      <c r="E24" s="278">
        <f>SUM(E25:E28)</f>
        <v>167</v>
      </c>
      <c r="F24" s="316">
        <f t="shared" si="2"/>
        <v>100</v>
      </c>
      <c r="G24" s="316">
        <f t="shared" si="6"/>
        <v>-82.0430107526882</v>
      </c>
      <c r="J24" s="314" t="s">
        <v>788</v>
      </c>
      <c r="K24" s="333">
        <f>SUM(K25:K28)</f>
        <v>930</v>
      </c>
      <c r="N24" s="330"/>
      <c r="O24" s="331"/>
      <c r="P24" s="332"/>
    </row>
    <row r="25" s="299" customFormat="1" ht="30.75" customHeight="1" spans="1:16">
      <c r="A25" s="318">
        <v>2296002</v>
      </c>
      <c r="B25" s="319" t="s">
        <v>789</v>
      </c>
      <c r="C25" s="323"/>
      <c r="D25" s="323">
        <f t="shared" ref="D25:D27" si="7">E25+M25</f>
        <v>85</v>
      </c>
      <c r="E25" s="323">
        <v>85</v>
      </c>
      <c r="F25" s="321">
        <f t="shared" si="2"/>
        <v>100</v>
      </c>
      <c r="G25" s="321">
        <f t="shared" si="6"/>
        <v>-90.0468384074941</v>
      </c>
      <c r="H25" s="304"/>
      <c r="I25" s="304"/>
      <c r="J25" s="319" t="s">
        <v>789</v>
      </c>
      <c r="K25" s="335">
        <v>854</v>
      </c>
      <c r="N25" s="330"/>
      <c r="O25" s="331"/>
      <c r="P25" s="332"/>
    </row>
    <row r="26" ht="30.75" customHeight="1" spans="1:16">
      <c r="A26" s="318">
        <v>2296003</v>
      </c>
      <c r="B26" s="319" t="s">
        <v>790</v>
      </c>
      <c r="C26" s="323"/>
      <c r="D26" s="323">
        <f t="shared" si="7"/>
        <v>34</v>
      </c>
      <c r="E26" s="323">
        <v>34</v>
      </c>
      <c r="F26" s="321">
        <f t="shared" si="2"/>
        <v>100</v>
      </c>
      <c r="G26" s="321">
        <f t="shared" si="6"/>
        <v>61.9047619047619</v>
      </c>
      <c r="J26" s="319" t="s">
        <v>790</v>
      </c>
      <c r="K26" s="335">
        <v>21</v>
      </c>
      <c r="N26" s="338"/>
      <c r="O26" s="339"/>
      <c r="P26" s="332"/>
    </row>
    <row r="27" s="299" customFormat="1" ht="30.75" customHeight="1" spans="1:15">
      <c r="A27" s="318">
        <v>2296006</v>
      </c>
      <c r="B27" s="319" t="s">
        <v>791</v>
      </c>
      <c r="C27" s="323"/>
      <c r="D27" s="323">
        <f t="shared" si="7"/>
        <v>11</v>
      </c>
      <c r="E27" s="323">
        <v>11</v>
      </c>
      <c r="F27" s="321">
        <f t="shared" si="2"/>
        <v>100</v>
      </c>
      <c r="G27" s="321">
        <f t="shared" si="6"/>
        <v>-35.2941176470588</v>
      </c>
      <c r="H27" s="304"/>
      <c r="I27" s="304"/>
      <c r="J27" s="319" t="s">
        <v>791</v>
      </c>
      <c r="K27" s="335">
        <v>17</v>
      </c>
      <c r="L27" s="304"/>
      <c r="N27" s="304"/>
      <c r="O27" s="304"/>
    </row>
    <row r="28" s="299" customFormat="1" ht="30.75" customHeight="1" spans="1:16">
      <c r="A28" s="318">
        <v>2296013</v>
      </c>
      <c r="B28" s="319" t="s">
        <v>792</v>
      </c>
      <c r="C28" s="324"/>
      <c r="D28" s="324">
        <v>37</v>
      </c>
      <c r="E28" s="324">
        <v>37</v>
      </c>
      <c r="F28" s="321">
        <f t="shared" si="2"/>
        <v>100</v>
      </c>
      <c r="G28" s="321">
        <f t="shared" si="6"/>
        <v>-2.63157894736842</v>
      </c>
      <c r="H28" s="304"/>
      <c r="I28" s="304"/>
      <c r="J28" s="319" t="s">
        <v>792</v>
      </c>
      <c r="K28" s="340">
        <v>38</v>
      </c>
      <c r="L28" s="304"/>
      <c r="P28" s="304"/>
    </row>
    <row r="29" ht="30.75" customHeight="1" spans="1:16">
      <c r="A29" s="313">
        <v>232</v>
      </c>
      <c r="B29" s="322" t="s">
        <v>793</v>
      </c>
      <c r="C29" s="325">
        <f>SUM(C30)</f>
        <v>7700</v>
      </c>
      <c r="D29" s="325">
        <f>SUM(D30)</f>
        <v>7777</v>
      </c>
      <c r="E29" s="325">
        <f>SUM(E30)</f>
        <v>7777</v>
      </c>
      <c r="F29" s="316">
        <f t="shared" si="2"/>
        <v>100</v>
      </c>
      <c r="G29" s="316">
        <f t="shared" si="6"/>
        <v>4.67025572005384</v>
      </c>
      <c r="H29" s="299"/>
      <c r="I29" s="299"/>
      <c r="J29" s="314" t="s">
        <v>794</v>
      </c>
      <c r="K29" s="341">
        <f>SUM(K30)</f>
        <v>7430</v>
      </c>
      <c r="N29" s="299"/>
      <c r="O29" s="299"/>
      <c r="P29" s="299"/>
    </row>
    <row r="30" s="299" customFormat="1" ht="30.75" customHeight="1" spans="1:15">
      <c r="A30" s="313">
        <v>23204</v>
      </c>
      <c r="B30" s="314" t="s">
        <v>795</v>
      </c>
      <c r="C30" s="278">
        <f>SUM(C31:C32)</f>
        <v>7700</v>
      </c>
      <c r="D30" s="278">
        <f>SUM(D31:D33)</f>
        <v>7777</v>
      </c>
      <c r="E30" s="278">
        <f>SUM(E31:E33)</f>
        <v>7777</v>
      </c>
      <c r="F30" s="316">
        <f t="shared" si="2"/>
        <v>100</v>
      </c>
      <c r="G30" s="316">
        <f t="shared" si="6"/>
        <v>4.67025572005384</v>
      </c>
      <c r="J30" s="314" t="s">
        <v>795</v>
      </c>
      <c r="K30" s="333">
        <f>SUM(K31:K32)</f>
        <v>7430</v>
      </c>
      <c r="L30" s="304"/>
      <c r="N30" s="304"/>
      <c r="O30" s="304"/>
    </row>
    <row r="31" ht="30.75" customHeight="1" spans="1:15">
      <c r="A31" s="318">
        <v>2320411</v>
      </c>
      <c r="B31" s="319" t="s">
        <v>796</v>
      </c>
      <c r="C31" s="323">
        <v>2100</v>
      </c>
      <c r="D31" s="323">
        <v>2126</v>
      </c>
      <c r="E31" s="323">
        <v>2126</v>
      </c>
      <c r="F31" s="321">
        <f t="shared" si="2"/>
        <v>100</v>
      </c>
      <c r="G31" s="321">
        <f t="shared" si="6"/>
        <v>6.45968953430145</v>
      </c>
      <c r="J31" s="319" t="s">
        <v>796</v>
      </c>
      <c r="K31" s="335">
        <v>1997</v>
      </c>
      <c r="N31" s="299"/>
      <c r="O31" s="299"/>
    </row>
    <row r="32" ht="30.75" customHeight="1" spans="1:16">
      <c r="A32" s="318">
        <v>2320431</v>
      </c>
      <c r="B32" s="319" t="s">
        <v>797</v>
      </c>
      <c r="C32" s="323">
        <v>5600</v>
      </c>
      <c r="D32" s="323">
        <v>5434</v>
      </c>
      <c r="E32" s="323">
        <v>5434</v>
      </c>
      <c r="F32" s="321">
        <f t="shared" si="2"/>
        <v>100</v>
      </c>
      <c r="G32" s="321">
        <f t="shared" si="6"/>
        <v>0.0184060371801964</v>
      </c>
      <c r="J32" s="319" t="s">
        <v>797</v>
      </c>
      <c r="K32" s="335">
        <v>5433</v>
      </c>
      <c r="L32" s="299"/>
      <c r="P32" s="299"/>
    </row>
    <row r="33" ht="30.75" customHeight="1" spans="1:16">
      <c r="A33" s="318">
        <v>2320498</v>
      </c>
      <c r="B33" s="319" t="s">
        <v>798</v>
      </c>
      <c r="C33" s="323"/>
      <c r="D33" s="323">
        <v>217</v>
      </c>
      <c r="E33" s="323">
        <v>217</v>
      </c>
      <c r="F33" s="321">
        <f t="shared" si="2"/>
        <v>100</v>
      </c>
      <c r="G33" s="321">
        <v>0</v>
      </c>
      <c r="J33" s="319"/>
      <c r="K33" s="335"/>
      <c r="L33" s="299"/>
      <c r="P33" s="299"/>
    </row>
    <row r="34" ht="30.75" customHeight="1" spans="1:11">
      <c r="A34" s="313">
        <v>233</v>
      </c>
      <c r="B34" s="322" t="s">
        <v>799</v>
      </c>
      <c r="C34" s="278"/>
      <c r="D34" s="278">
        <f>SUM(D35)</f>
        <v>21</v>
      </c>
      <c r="E34" s="278">
        <f>SUM(E35)</f>
        <v>21</v>
      </c>
      <c r="F34" s="316">
        <f t="shared" si="2"/>
        <v>100</v>
      </c>
      <c r="G34" s="316">
        <f t="shared" ref="G34:G36" si="8">(E34/K34-1)*100</f>
        <v>-36.3636363636364</v>
      </c>
      <c r="H34" s="299"/>
      <c r="I34" s="299"/>
      <c r="J34" s="314" t="s">
        <v>800</v>
      </c>
      <c r="K34" s="333">
        <f>SUM(K35)</f>
        <v>33</v>
      </c>
    </row>
    <row r="35" ht="30.75" customHeight="1" spans="1:16">
      <c r="A35" s="313">
        <v>23304</v>
      </c>
      <c r="B35" s="314" t="s">
        <v>801</v>
      </c>
      <c r="C35" s="278"/>
      <c r="D35" s="278">
        <f>SUM(D36:D37)</f>
        <v>21</v>
      </c>
      <c r="E35" s="278">
        <f>SUM(E36:E37)</f>
        <v>21</v>
      </c>
      <c r="F35" s="316">
        <f t="shared" si="2"/>
        <v>100</v>
      </c>
      <c r="G35" s="316">
        <f t="shared" si="8"/>
        <v>-36.3636363636364</v>
      </c>
      <c r="H35" s="299"/>
      <c r="I35" s="299"/>
      <c r="J35" s="314" t="s">
        <v>801</v>
      </c>
      <c r="K35" s="333">
        <f>SUM(K36)</f>
        <v>33</v>
      </c>
      <c r="P35" s="299"/>
    </row>
    <row r="36" s="299" customFormat="1" ht="30.75" customHeight="1" spans="1:16">
      <c r="A36" s="318">
        <v>2330411</v>
      </c>
      <c r="B36" s="319" t="s">
        <v>802</v>
      </c>
      <c r="C36" s="324"/>
      <c r="D36" s="324">
        <v>2</v>
      </c>
      <c r="E36" s="324">
        <v>2</v>
      </c>
      <c r="F36" s="321">
        <f t="shared" si="2"/>
        <v>100</v>
      </c>
      <c r="G36" s="321">
        <f t="shared" si="8"/>
        <v>-93.9393939393939</v>
      </c>
      <c r="H36" s="304"/>
      <c r="I36" s="304"/>
      <c r="J36" s="319" t="s">
        <v>802</v>
      </c>
      <c r="K36" s="340">
        <v>33</v>
      </c>
      <c r="L36" s="304"/>
      <c r="N36" s="304"/>
      <c r="O36" s="304"/>
      <c r="P36" s="304"/>
    </row>
    <row r="37" s="299" customFormat="1" ht="30.75" customHeight="1" spans="1:16">
      <c r="A37" s="318">
        <v>2330498</v>
      </c>
      <c r="B37" s="319" t="s">
        <v>803</v>
      </c>
      <c r="C37" s="324"/>
      <c r="D37" s="324">
        <v>19</v>
      </c>
      <c r="E37" s="324">
        <v>19</v>
      </c>
      <c r="F37" s="321">
        <f t="shared" si="2"/>
        <v>100</v>
      </c>
      <c r="G37" s="321">
        <v>0</v>
      </c>
      <c r="H37" s="304"/>
      <c r="I37" s="304"/>
      <c r="J37" s="319"/>
      <c r="K37" s="340"/>
      <c r="P37" s="304"/>
    </row>
    <row r="38" s="299" customFormat="1" ht="30.75" customHeight="1" spans="1:16">
      <c r="A38" s="318">
        <v>244</v>
      </c>
      <c r="B38" s="326" t="s">
        <v>804</v>
      </c>
      <c r="C38" s="315">
        <f>SUM(C4,C7,C11,C17,C21,C29,C34)</f>
        <v>65190</v>
      </c>
      <c r="D38" s="315">
        <f>SUM(D4,D7,D11,D17,D21,D29,D34)</f>
        <v>101476</v>
      </c>
      <c r="E38" s="315">
        <f>SUM(E4,E7,E11,E17,E21,E29,E34)</f>
        <v>86745</v>
      </c>
      <c r="F38" s="316">
        <f t="shared" si="2"/>
        <v>85.4832669793843</v>
      </c>
      <c r="G38" s="316">
        <f>(E38/K38-1)*100</f>
        <v>-23.1610743011019</v>
      </c>
      <c r="H38" s="304"/>
      <c r="I38" s="304"/>
      <c r="J38" s="304"/>
      <c r="K38" s="329">
        <v>112892</v>
      </c>
      <c r="L38" s="304"/>
      <c r="P38" s="304"/>
    </row>
    <row r="39" s="299" customFormat="1" ht="30.75" customHeight="1" spans="1:16">
      <c r="A39" s="300"/>
      <c r="B39" s="301"/>
      <c r="C39" s="302"/>
      <c r="D39" s="302"/>
      <c r="E39" s="302"/>
      <c r="F39" s="303"/>
      <c r="G39" s="303"/>
      <c r="H39" s="304"/>
      <c r="I39" s="304"/>
      <c r="P39" s="304"/>
    </row>
    <row r="40" ht="30.75" customHeight="1" spans="14:15">
      <c r="N40" s="299"/>
      <c r="O40" s="299"/>
    </row>
    <row r="41" ht="30.75" customHeight="1" spans="16:16">
      <c r="P41" s="299"/>
    </row>
    <row r="42" ht="30.75" customHeight="1" spans="16:16">
      <c r="P42" s="299"/>
    </row>
    <row r="43" s="299" customFormat="1" ht="30.75" customHeight="1" spans="1:15">
      <c r="A43" s="300"/>
      <c r="B43" s="301"/>
      <c r="C43" s="302"/>
      <c r="D43" s="302"/>
      <c r="E43" s="302"/>
      <c r="F43" s="303"/>
      <c r="G43" s="303"/>
      <c r="H43" s="304"/>
      <c r="I43" s="304"/>
      <c r="J43" s="304"/>
      <c r="K43" s="304"/>
      <c r="L43" s="304"/>
      <c r="N43" s="304"/>
      <c r="O43" s="304"/>
    </row>
    <row r="44" ht="30.75" customHeight="1" spans="14:16">
      <c r="N44" s="299"/>
      <c r="O44" s="299"/>
      <c r="P44" s="299"/>
    </row>
    <row r="45" ht="39.75" customHeight="1"/>
    <row r="46" ht="20.25" customHeight="1"/>
    <row r="48" spans="16:16">
      <c r="P48" s="299"/>
    </row>
  </sheetData>
  <autoFilter ref="A3:F38">
    <extLst/>
  </autoFilter>
  <mergeCells count="1">
    <mergeCell ref="B1:G1"/>
  </mergeCells>
  <printOptions horizontalCentered="1"/>
  <pageMargins left="0.708661417322835" right="0.708661417322835" top="0.78740157480315" bottom="0.78740157480315" header="0.16" footer="0"/>
  <pageSetup paperSize="9" scale="72"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showGridLines="0" showZeros="0" zoomScale="80" zoomScaleNormal="80" workbookViewId="0">
      <selection activeCell="A1" sqref="$A1:$XFD1"/>
    </sheetView>
  </sheetViews>
  <sheetFormatPr defaultColWidth="9.10833333333333" defaultRowHeight="15.75" outlineLevelCol="3"/>
  <cols>
    <col min="1" max="1" width="34" style="282" customWidth="1"/>
    <col min="2" max="2" width="14.6666666666667" style="283" customWidth="1"/>
    <col min="3" max="3" width="34" style="282" customWidth="1"/>
    <col min="4" max="4" width="14.6666666666667" style="283" customWidth="1"/>
    <col min="5" max="16384" width="9.10833333333333" style="282"/>
  </cols>
  <sheetData>
    <row r="1" ht="38.25" customHeight="1" spans="1:4">
      <c r="A1" s="284" t="s">
        <v>820</v>
      </c>
      <c r="B1" s="284"/>
      <c r="C1" s="284"/>
      <c r="D1" s="284"/>
    </row>
    <row r="2" ht="26.25" customHeight="1" spans="1:4">
      <c r="A2" s="285" t="s">
        <v>591</v>
      </c>
      <c r="B2" s="285"/>
      <c r="C2" s="285"/>
      <c r="D2" s="285"/>
    </row>
    <row r="3" ht="84.75" customHeight="1" spans="1:4">
      <c r="A3" s="286" t="s">
        <v>806</v>
      </c>
      <c r="B3" s="287" t="s">
        <v>593</v>
      </c>
      <c r="C3" s="286" t="s">
        <v>806</v>
      </c>
      <c r="D3" s="287" t="s">
        <v>593</v>
      </c>
    </row>
    <row r="4" s="281" customFormat="1" ht="65.25" customHeight="1" spans="1:4">
      <c r="A4" s="288" t="s">
        <v>807</v>
      </c>
      <c r="B4" s="289">
        <f>基金收入决算表!D7</f>
        <v>52544</v>
      </c>
      <c r="C4" s="290" t="s">
        <v>808</v>
      </c>
      <c r="D4" s="291">
        <f>基金支出决算表!E38</f>
        <v>86745</v>
      </c>
    </row>
    <row r="5" s="281" customFormat="1" ht="65.25" customHeight="1" spans="1:4">
      <c r="A5" s="292" t="s">
        <v>809</v>
      </c>
      <c r="B5" s="291">
        <f>SUM(B6:B7)</f>
        <v>1722</v>
      </c>
      <c r="C5" s="293" t="s">
        <v>599</v>
      </c>
      <c r="D5" s="289">
        <v>24810</v>
      </c>
    </row>
    <row r="6" ht="65.25" customHeight="1" spans="1:4">
      <c r="A6" s="294" t="s">
        <v>810</v>
      </c>
      <c r="B6" s="295">
        <v>1722</v>
      </c>
      <c r="C6" s="296"/>
      <c r="D6" s="297"/>
    </row>
    <row r="7" ht="65.25" customHeight="1" spans="1:4">
      <c r="A7" s="294" t="s">
        <v>811</v>
      </c>
      <c r="B7" s="295">
        <v>0</v>
      </c>
      <c r="C7" s="296"/>
      <c r="D7" s="297"/>
    </row>
    <row r="8" s="281" customFormat="1" ht="65.25" customHeight="1" spans="1:4">
      <c r="A8" s="292" t="s">
        <v>812</v>
      </c>
      <c r="B8" s="289">
        <v>2602</v>
      </c>
      <c r="C8" s="293" t="s">
        <v>597</v>
      </c>
      <c r="D8" s="289"/>
    </row>
    <row r="9" s="281" customFormat="1" ht="65.25" customHeight="1" spans="1:4">
      <c r="A9" s="292" t="s">
        <v>813</v>
      </c>
      <c r="B9" s="289">
        <v>44068</v>
      </c>
      <c r="C9" s="293" t="s">
        <v>814</v>
      </c>
      <c r="D9" s="289"/>
    </row>
    <row r="10" s="281" customFormat="1" ht="65.25" customHeight="1" spans="1:4">
      <c r="A10" s="292" t="s">
        <v>603</v>
      </c>
      <c r="B10" s="289">
        <v>25510</v>
      </c>
      <c r="C10" s="293"/>
      <c r="D10" s="289"/>
    </row>
    <row r="11" ht="65.25" customHeight="1" spans="1:4">
      <c r="A11" s="286" t="s">
        <v>815</v>
      </c>
      <c r="B11" s="289">
        <f>SUM(B4:B5,B8:B10)</f>
        <v>126446</v>
      </c>
      <c r="C11" s="298" t="s">
        <v>816</v>
      </c>
      <c r="D11" s="289">
        <f>SUM(D4:D9)</f>
        <v>111555</v>
      </c>
    </row>
    <row r="12" ht="65.25" customHeight="1" spans="1:4">
      <c r="A12" s="286"/>
      <c r="B12" s="289"/>
      <c r="C12" s="290" t="s">
        <v>817</v>
      </c>
      <c r="D12" s="289">
        <f>B11-D11</f>
        <v>14891</v>
      </c>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2"/>
  <sheetViews>
    <sheetView zoomScale="80" zoomScaleNormal="80" workbookViewId="0">
      <selection activeCell="A1" sqref="$A1:$XFD1"/>
    </sheetView>
  </sheetViews>
  <sheetFormatPr defaultColWidth="39.2166666666667" defaultRowHeight="15.75" outlineLevelCol="1"/>
  <cols>
    <col min="1" max="1" width="56.4416666666667" style="270" customWidth="1"/>
    <col min="2" max="2" width="46.2166666666667" style="271" customWidth="1"/>
    <col min="3" max="3" width="13.2166666666667" style="270" customWidth="1"/>
    <col min="4" max="16384" width="39.2166666666667" style="270"/>
  </cols>
  <sheetData>
    <row r="1" ht="47.25" customHeight="1" spans="1:2">
      <c r="A1" s="272" t="s">
        <v>821</v>
      </c>
      <c r="B1" s="272"/>
    </row>
    <row r="2" ht="24.75" customHeight="1" spans="1:2">
      <c r="A2" s="273"/>
      <c r="B2" s="274" t="s">
        <v>591</v>
      </c>
    </row>
    <row r="3" ht="68.25" customHeight="1" spans="1:2">
      <c r="A3" s="275" t="s">
        <v>685</v>
      </c>
      <c r="B3" s="276" t="s">
        <v>686</v>
      </c>
    </row>
    <row r="4" ht="56.25" customHeight="1" spans="1:2">
      <c r="A4" s="277" t="s">
        <v>822</v>
      </c>
      <c r="B4" s="278">
        <f>SUM(B5:B12)</f>
        <v>1722</v>
      </c>
    </row>
    <row r="5" ht="43.5" customHeight="1" spans="1:2">
      <c r="A5" s="279" t="s">
        <v>823</v>
      </c>
      <c r="B5" s="280">
        <v>5</v>
      </c>
    </row>
    <row r="6" ht="43.5" customHeight="1" spans="1:2">
      <c r="A6" s="279" t="s">
        <v>824</v>
      </c>
      <c r="B6" s="280">
        <v>527</v>
      </c>
    </row>
    <row r="7" ht="43.5" customHeight="1" spans="1:2">
      <c r="A7" s="279" t="s">
        <v>825</v>
      </c>
      <c r="B7" s="280">
        <v>3</v>
      </c>
    </row>
    <row r="8" ht="43.5" customHeight="1" spans="1:2">
      <c r="A8" s="279" t="s">
        <v>826</v>
      </c>
      <c r="B8" s="280">
        <v>0</v>
      </c>
    </row>
    <row r="9" ht="43.5" customHeight="1" spans="1:2">
      <c r="A9" s="279" t="s">
        <v>827</v>
      </c>
      <c r="B9" s="280">
        <v>860</v>
      </c>
    </row>
    <row r="10" ht="43.5" customHeight="1" spans="1:2">
      <c r="A10" s="279" t="s">
        <v>828</v>
      </c>
      <c r="B10" s="280">
        <v>0</v>
      </c>
    </row>
    <row r="11" ht="43.5" customHeight="1" spans="1:2">
      <c r="A11" s="279" t="s">
        <v>829</v>
      </c>
      <c r="B11" s="280">
        <v>327</v>
      </c>
    </row>
    <row r="12" ht="43.5" customHeight="1" spans="1:2">
      <c r="A12" s="279" t="s">
        <v>830</v>
      </c>
      <c r="B12" s="280">
        <v>0</v>
      </c>
    </row>
  </sheetData>
  <mergeCells count="1">
    <mergeCell ref="A1:B1"/>
  </mergeCells>
  <printOptions horizontalCentered="1"/>
  <pageMargins left="0.708661417322835" right="0.708661417322835" top="0.78740157480315" bottom="0.78740157480315" header="0.590551181102362" footer="0.15748031496063"/>
  <pageSetup paperSize="9" scale="90" firstPageNumber="126" orientation="portrait"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4"/>
  <sheetViews>
    <sheetView zoomScale="80" zoomScaleNormal="80" workbookViewId="0">
      <selection activeCell="B24" sqref="B24"/>
    </sheetView>
  </sheetViews>
  <sheetFormatPr defaultColWidth="8.88333333333333" defaultRowHeight="14.25" outlineLevelCol="1"/>
  <cols>
    <col min="1" max="1" width="52.2166666666667" style="259" customWidth="1"/>
    <col min="2" max="2" width="42.6666666666667" style="259" customWidth="1"/>
    <col min="3" max="256" width="8.88333333333333" style="260"/>
    <col min="257" max="257" width="65.6666666666667" style="260" customWidth="1"/>
    <col min="258" max="258" width="41.2166666666667" style="260" customWidth="1"/>
    <col min="259" max="512" width="8.88333333333333" style="260"/>
    <col min="513" max="513" width="65.6666666666667" style="260" customWidth="1"/>
    <col min="514" max="514" width="41.2166666666667" style="260" customWidth="1"/>
    <col min="515" max="768" width="8.88333333333333" style="260"/>
    <col min="769" max="769" width="65.6666666666667" style="260" customWidth="1"/>
    <col min="770" max="770" width="41.2166666666667" style="260" customWidth="1"/>
    <col min="771" max="1024" width="8.88333333333333" style="260"/>
    <col min="1025" max="1025" width="65.6666666666667" style="260" customWidth="1"/>
    <col min="1026" max="1026" width="41.2166666666667" style="260" customWidth="1"/>
    <col min="1027" max="1280" width="8.88333333333333" style="260"/>
    <col min="1281" max="1281" width="65.6666666666667" style="260" customWidth="1"/>
    <col min="1282" max="1282" width="41.2166666666667" style="260" customWidth="1"/>
    <col min="1283" max="1536" width="8.88333333333333" style="260"/>
    <col min="1537" max="1537" width="65.6666666666667" style="260" customWidth="1"/>
    <col min="1538" max="1538" width="41.2166666666667" style="260" customWidth="1"/>
    <col min="1539" max="1792" width="8.88333333333333" style="260"/>
    <col min="1793" max="1793" width="65.6666666666667" style="260" customWidth="1"/>
    <col min="1794" max="1794" width="41.2166666666667" style="260" customWidth="1"/>
    <col min="1795" max="2048" width="8.88333333333333" style="260"/>
    <col min="2049" max="2049" width="65.6666666666667" style="260" customWidth="1"/>
    <col min="2050" max="2050" width="41.2166666666667" style="260" customWidth="1"/>
    <col min="2051" max="2304" width="8.88333333333333" style="260"/>
    <col min="2305" max="2305" width="65.6666666666667" style="260" customWidth="1"/>
    <col min="2306" max="2306" width="41.2166666666667" style="260" customWidth="1"/>
    <col min="2307" max="2560" width="8.88333333333333" style="260"/>
    <col min="2561" max="2561" width="65.6666666666667" style="260" customWidth="1"/>
    <col min="2562" max="2562" width="41.2166666666667" style="260" customWidth="1"/>
    <col min="2563" max="2816" width="8.88333333333333" style="260"/>
    <col min="2817" max="2817" width="65.6666666666667" style="260" customWidth="1"/>
    <col min="2818" max="2818" width="41.2166666666667" style="260" customWidth="1"/>
    <col min="2819" max="3072" width="8.88333333333333" style="260"/>
    <col min="3073" max="3073" width="65.6666666666667" style="260" customWidth="1"/>
    <col min="3074" max="3074" width="41.2166666666667" style="260" customWidth="1"/>
    <col min="3075" max="3328" width="8.88333333333333" style="260"/>
    <col min="3329" max="3329" width="65.6666666666667" style="260" customWidth="1"/>
    <col min="3330" max="3330" width="41.2166666666667" style="260" customWidth="1"/>
    <col min="3331" max="3584" width="8.88333333333333" style="260"/>
    <col min="3585" max="3585" width="65.6666666666667" style="260" customWidth="1"/>
    <col min="3586" max="3586" width="41.2166666666667" style="260" customWidth="1"/>
    <col min="3587" max="3840" width="8.88333333333333" style="260"/>
    <col min="3841" max="3841" width="65.6666666666667" style="260" customWidth="1"/>
    <col min="3842" max="3842" width="41.2166666666667" style="260" customWidth="1"/>
    <col min="3843" max="4096" width="8.88333333333333" style="260"/>
    <col min="4097" max="4097" width="65.6666666666667" style="260" customWidth="1"/>
    <col min="4098" max="4098" width="41.2166666666667" style="260" customWidth="1"/>
    <col min="4099" max="4352" width="8.88333333333333" style="260"/>
    <col min="4353" max="4353" width="65.6666666666667" style="260" customWidth="1"/>
    <col min="4354" max="4354" width="41.2166666666667" style="260" customWidth="1"/>
    <col min="4355" max="4608" width="8.88333333333333" style="260"/>
    <col min="4609" max="4609" width="65.6666666666667" style="260" customWidth="1"/>
    <col min="4610" max="4610" width="41.2166666666667" style="260" customWidth="1"/>
    <col min="4611" max="4864" width="8.88333333333333" style="260"/>
    <col min="4865" max="4865" width="65.6666666666667" style="260" customWidth="1"/>
    <col min="4866" max="4866" width="41.2166666666667" style="260" customWidth="1"/>
    <col min="4867" max="5120" width="8.88333333333333" style="260"/>
    <col min="5121" max="5121" width="65.6666666666667" style="260" customWidth="1"/>
    <col min="5122" max="5122" width="41.2166666666667" style="260" customWidth="1"/>
    <col min="5123" max="5376" width="8.88333333333333" style="260"/>
    <col min="5377" max="5377" width="65.6666666666667" style="260" customWidth="1"/>
    <col min="5378" max="5378" width="41.2166666666667" style="260" customWidth="1"/>
    <col min="5379" max="5632" width="8.88333333333333" style="260"/>
    <col min="5633" max="5633" width="65.6666666666667" style="260" customWidth="1"/>
    <col min="5634" max="5634" width="41.2166666666667" style="260" customWidth="1"/>
    <col min="5635" max="5888" width="8.88333333333333" style="260"/>
    <col min="5889" max="5889" width="65.6666666666667" style="260" customWidth="1"/>
    <col min="5890" max="5890" width="41.2166666666667" style="260" customWidth="1"/>
    <col min="5891" max="6144" width="8.88333333333333" style="260"/>
    <col min="6145" max="6145" width="65.6666666666667" style="260" customWidth="1"/>
    <col min="6146" max="6146" width="41.2166666666667" style="260" customWidth="1"/>
    <col min="6147" max="6400" width="8.88333333333333" style="260"/>
    <col min="6401" max="6401" width="65.6666666666667" style="260" customWidth="1"/>
    <col min="6402" max="6402" width="41.2166666666667" style="260" customWidth="1"/>
    <col min="6403" max="6656" width="8.88333333333333" style="260"/>
    <col min="6657" max="6657" width="65.6666666666667" style="260" customWidth="1"/>
    <col min="6658" max="6658" width="41.2166666666667" style="260" customWidth="1"/>
    <col min="6659" max="6912" width="8.88333333333333" style="260"/>
    <col min="6913" max="6913" width="65.6666666666667" style="260" customWidth="1"/>
    <col min="6914" max="6914" width="41.2166666666667" style="260" customWidth="1"/>
    <col min="6915" max="7168" width="8.88333333333333" style="260"/>
    <col min="7169" max="7169" width="65.6666666666667" style="260" customWidth="1"/>
    <col min="7170" max="7170" width="41.2166666666667" style="260" customWidth="1"/>
    <col min="7171" max="7424" width="8.88333333333333" style="260"/>
    <col min="7425" max="7425" width="65.6666666666667" style="260" customWidth="1"/>
    <col min="7426" max="7426" width="41.2166666666667" style="260" customWidth="1"/>
    <col min="7427" max="7680" width="8.88333333333333" style="260"/>
    <col min="7681" max="7681" width="65.6666666666667" style="260" customWidth="1"/>
    <col min="7682" max="7682" width="41.2166666666667" style="260" customWidth="1"/>
    <col min="7683" max="7936" width="8.88333333333333" style="260"/>
    <col min="7937" max="7937" width="65.6666666666667" style="260" customWidth="1"/>
    <col min="7938" max="7938" width="41.2166666666667" style="260" customWidth="1"/>
    <col min="7939" max="8192" width="8.88333333333333" style="260"/>
    <col min="8193" max="8193" width="65.6666666666667" style="260" customWidth="1"/>
    <col min="8194" max="8194" width="41.2166666666667" style="260" customWidth="1"/>
    <col min="8195" max="8448" width="8.88333333333333" style="260"/>
    <col min="8449" max="8449" width="65.6666666666667" style="260" customWidth="1"/>
    <col min="8450" max="8450" width="41.2166666666667" style="260" customWidth="1"/>
    <col min="8451" max="8704" width="8.88333333333333" style="260"/>
    <col min="8705" max="8705" width="65.6666666666667" style="260" customWidth="1"/>
    <col min="8706" max="8706" width="41.2166666666667" style="260" customWidth="1"/>
    <col min="8707" max="8960" width="8.88333333333333" style="260"/>
    <col min="8961" max="8961" width="65.6666666666667" style="260" customWidth="1"/>
    <col min="8962" max="8962" width="41.2166666666667" style="260" customWidth="1"/>
    <col min="8963" max="9216" width="8.88333333333333" style="260"/>
    <col min="9217" max="9217" width="65.6666666666667" style="260" customWidth="1"/>
    <col min="9218" max="9218" width="41.2166666666667" style="260" customWidth="1"/>
    <col min="9219" max="9472" width="8.88333333333333" style="260"/>
    <col min="9473" max="9473" width="65.6666666666667" style="260" customWidth="1"/>
    <col min="9474" max="9474" width="41.2166666666667" style="260" customWidth="1"/>
    <col min="9475" max="9728" width="8.88333333333333" style="260"/>
    <col min="9729" max="9729" width="65.6666666666667" style="260" customWidth="1"/>
    <col min="9730" max="9730" width="41.2166666666667" style="260" customWidth="1"/>
    <col min="9731" max="9984" width="8.88333333333333" style="260"/>
    <col min="9985" max="9985" width="65.6666666666667" style="260" customWidth="1"/>
    <col min="9986" max="9986" width="41.2166666666667" style="260" customWidth="1"/>
    <col min="9987" max="10240" width="8.88333333333333" style="260"/>
    <col min="10241" max="10241" width="65.6666666666667" style="260" customWidth="1"/>
    <col min="10242" max="10242" width="41.2166666666667" style="260" customWidth="1"/>
    <col min="10243" max="10496" width="8.88333333333333" style="260"/>
    <col min="10497" max="10497" width="65.6666666666667" style="260" customWidth="1"/>
    <col min="10498" max="10498" width="41.2166666666667" style="260" customWidth="1"/>
    <col min="10499" max="10752" width="8.88333333333333" style="260"/>
    <col min="10753" max="10753" width="65.6666666666667" style="260" customWidth="1"/>
    <col min="10754" max="10754" width="41.2166666666667" style="260" customWidth="1"/>
    <col min="10755" max="11008" width="8.88333333333333" style="260"/>
    <col min="11009" max="11009" width="65.6666666666667" style="260" customWidth="1"/>
    <col min="11010" max="11010" width="41.2166666666667" style="260" customWidth="1"/>
    <col min="11011" max="11264" width="8.88333333333333" style="260"/>
    <col min="11265" max="11265" width="65.6666666666667" style="260" customWidth="1"/>
    <col min="11266" max="11266" width="41.2166666666667" style="260" customWidth="1"/>
    <col min="11267" max="11520" width="8.88333333333333" style="260"/>
    <col min="11521" max="11521" width="65.6666666666667" style="260" customWidth="1"/>
    <col min="11522" max="11522" width="41.2166666666667" style="260" customWidth="1"/>
    <col min="11523" max="11776" width="8.88333333333333" style="260"/>
    <col min="11777" max="11777" width="65.6666666666667" style="260" customWidth="1"/>
    <col min="11778" max="11778" width="41.2166666666667" style="260" customWidth="1"/>
    <col min="11779" max="12032" width="8.88333333333333" style="260"/>
    <col min="12033" max="12033" width="65.6666666666667" style="260" customWidth="1"/>
    <col min="12034" max="12034" width="41.2166666666667" style="260" customWidth="1"/>
    <col min="12035" max="12288" width="8.88333333333333" style="260"/>
    <col min="12289" max="12289" width="65.6666666666667" style="260" customWidth="1"/>
    <col min="12290" max="12290" width="41.2166666666667" style="260" customWidth="1"/>
    <col min="12291" max="12544" width="8.88333333333333" style="260"/>
    <col min="12545" max="12545" width="65.6666666666667" style="260" customWidth="1"/>
    <col min="12546" max="12546" width="41.2166666666667" style="260" customWidth="1"/>
    <col min="12547" max="12800" width="8.88333333333333" style="260"/>
    <col min="12801" max="12801" width="65.6666666666667" style="260" customWidth="1"/>
    <col min="12802" max="12802" width="41.2166666666667" style="260" customWidth="1"/>
    <col min="12803" max="13056" width="8.88333333333333" style="260"/>
    <col min="13057" max="13057" width="65.6666666666667" style="260" customWidth="1"/>
    <col min="13058" max="13058" width="41.2166666666667" style="260" customWidth="1"/>
    <col min="13059" max="13312" width="8.88333333333333" style="260"/>
    <col min="13313" max="13313" width="65.6666666666667" style="260" customWidth="1"/>
    <col min="13314" max="13314" width="41.2166666666667" style="260" customWidth="1"/>
    <col min="13315" max="13568" width="8.88333333333333" style="260"/>
    <col min="13569" max="13569" width="65.6666666666667" style="260" customWidth="1"/>
    <col min="13570" max="13570" width="41.2166666666667" style="260" customWidth="1"/>
    <col min="13571" max="13824" width="8.88333333333333" style="260"/>
    <col min="13825" max="13825" width="65.6666666666667" style="260" customWidth="1"/>
    <col min="13826" max="13826" width="41.2166666666667" style="260" customWidth="1"/>
    <col min="13827" max="14080" width="8.88333333333333" style="260"/>
    <col min="14081" max="14081" width="65.6666666666667" style="260" customWidth="1"/>
    <col min="14082" max="14082" width="41.2166666666667" style="260" customWidth="1"/>
    <col min="14083" max="14336" width="8.88333333333333" style="260"/>
    <col min="14337" max="14337" width="65.6666666666667" style="260" customWidth="1"/>
    <col min="14338" max="14338" width="41.2166666666667" style="260" customWidth="1"/>
    <col min="14339" max="14592" width="8.88333333333333" style="260"/>
    <col min="14593" max="14593" width="65.6666666666667" style="260" customWidth="1"/>
    <col min="14594" max="14594" width="41.2166666666667" style="260" customWidth="1"/>
    <col min="14595" max="14848" width="8.88333333333333" style="260"/>
    <col min="14849" max="14849" width="65.6666666666667" style="260" customWidth="1"/>
    <col min="14850" max="14850" width="41.2166666666667" style="260" customWidth="1"/>
    <col min="14851" max="15104" width="8.88333333333333" style="260"/>
    <col min="15105" max="15105" width="65.6666666666667" style="260" customWidth="1"/>
    <col min="15106" max="15106" width="41.2166666666667" style="260" customWidth="1"/>
    <col min="15107" max="15360" width="8.88333333333333" style="260"/>
    <col min="15361" max="15361" width="65.6666666666667" style="260" customWidth="1"/>
    <col min="15362" max="15362" width="41.2166666666667" style="260" customWidth="1"/>
    <col min="15363" max="15616" width="8.88333333333333" style="260"/>
    <col min="15617" max="15617" width="65.6666666666667" style="260" customWidth="1"/>
    <col min="15618" max="15618" width="41.2166666666667" style="260" customWidth="1"/>
    <col min="15619" max="15872" width="8.88333333333333" style="260"/>
    <col min="15873" max="15873" width="65.6666666666667" style="260" customWidth="1"/>
    <col min="15874" max="15874" width="41.2166666666667" style="260" customWidth="1"/>
    <col min="15875" max="16128" width="8.88333333333333" style="260"/>
    <col min="16129" max="16129" width="65.6666666666667" style="260" customWidth="1"/>
    <col min="16130" max="16130" width="41.2166666666667" style="260" customWidth="1"/>
    <col min="16131" max="16384" width="8.88333333333333" style="260"/>
  </cols>
  <sheetData>
    <row r="1" ht="25.5" spans="1:2">
      <c r="A1" s="261" t="s">
        <v>40</v>
      </c>
      <c r="B1" s="261"/>
    </row>
    <row r="2" spans="1:2">
      <c r="A2" s="262"/>
      <c r="B2" s="263" t="s">
        <v>130</v>
      </c>
    </row>
    <row r="3" ht="40.2" customHeight="1" spans="1:2">
      <c r="A3" s="264" t="s">
        <v>831</v>
      </c>
      <c r="B3" s="264" t="s">
        <v>134</v>
      </c>
    </row>
    <row r="4" s="258" customFormat="1" ht="40.2" customHeight="1" spans="1:2">
      <c r="A4" s="265" t="s">
        <v>832</v>
      </c>
      <c r="B4" s="266" t="s">
        <v>736</v>
      </c>
    </row>
    <row r="5" s="258" customFormat="1" ht="40.2" customHeight="1" spans="1:2">
      <c r="A5" s="267" t="s">
        <v>833</v>
      </c>
      <c r="B5" s="266" t="s">
        <v>736</v>
      </c>
    </row>
    <row r="6" s="258" customFormat="1" ht="40.2" customHeight="1" spans="1:2">
      <c r="A6" s="267" t="s">
        <v>834</v>
      </c>
      <c r="B6" s="266" t="s">
        <v>736</v>
      </c>
    </row>
    <row r="7" s="258" customFormat="1" ht="40.2" customHeight="1" spans="1:2">
      <c r="A7" s="267" t="s">
        <v>835</v>
      </c>
      <c r="B7" s="266" t="s">
        <v>736</v>
      </c>
    </row>
    <row r="8" s="258" customFormat="1" ht="40.2" customHeight="1" spans="1:2">
      <c r="A8" s="267" t="s">
        <v>836</v>
      </c>
      <c r="B8" s="266" t="s">
        <v>736</v>
      </c>
    </row>
    <row r="9" s="258" customFormat="1" ht="40.2" customHeight="1" spans="1:2">
      <c r="A9" s="267" t="s">
        <v>837</v>
      </c>
      <c r="B9" s="266" t="s">
        <v>736</v>
      </c>
    </row>
    <row r="10" s="258" customFormat="1" ht="40.2" customHeight="1" spans="1:2">
      <c r="A10" s="267" t="s">
        <v>838</v>
      </c>
      <c r="B10" s="266" t="s">
        <v>736</v>
      </c>
    </row>
    <row r="11" s="258" customFormat="1" ht="40.2" customHeight="1" spans="1:2">
      <c r="A11" s="267" t="s">
        <v>839</v>
      </c>
      <c r="B11" s="266" t="s">
        <v>736</v>
      </c>
    </row>
    <row r="12" s="258" customFormat="1" ht="40.2" customHeight="1" spans="1:2">
      <c r="A12" s="268" t="s">
        <v>840</v>
      </c>
      <c r="B12" s="266" t="s">
        <v>736</v>
      </c>
    </row>
    <row r="13" ht="40.2" customHeight="1" spans="1:2">
      <c r="A13" s="268" t="s">
        <v>841</v>
      </c>
      <c r="B13" s="266" t="s">
        <v>736</v>
      </c>
    </row>
    <row r="14" ht="40.2" customHeight="1" spans="1:2">
      <c r="A14" s="268" t="s">
        <v>842</v>
      </c>
      <c r="B14" s="266" t="s">
        <v>736</v>
      </c>
    </row>
    <row r="15" ht="40.2" customHeight="1" spans="1:2">
      <c r="A15" s="268" t="s">
        <v>843</v>
      </c>
      <c r="B15" s="266" t="s">
        <v>736</v>
      </c>
    </row>
    <row r="16" ht="40.2" customHeight="1" spans="1:2">
      <c r="A16" s="268" t="s">
        <v>844</v>
      </c>
      <c r="B16" s="266" t="s">
        <v>736</v>
      </c>
    </row>
    <row r="17" ht="40.2" customHeight="1" spans="1:2">
      <c r="A17" s="268" t="s">
        <v>845</v>
      </c>
      <c r="B17" s="266" t="s">
        <v>736</v>
      </c>
    </row>
    <row r="18" ht="40.2" customHeight="1" spans="1:2">
      <c r="A18" s="268" t="s">
        <v>846</v>
      </c>
      <c r="B18" s="266" t="s">
        <v>736</v>
      </c>
    </row>
    <row r="19" ht="40.2" customHeight="1" spans="1:2">
      <c r="A19" s="268" t="s">
        <v>847</v>
      </c>
      <c r="B19" s="266" t="s">
        <v>736</v>
      </c>
    </row>
    <row r="20" ht="40.2" customHeight="1" spans="1:2">
      <c r="A20" s="268" t="s">
        <v>848</v>
      </c>
      <c r="B20" s="266" t="s">
        <v>736</v>
      </c>
    </row>
    <row r="21" ht="40.2" customHeight="1" spans="1:2">
      <c r="A21" s="268" t="s">
        <v>849</v>
      </c>
      <c r="B21" s="266" t="s">
        <v>736</v>
      </c>
    </row>
    <row r="22" ht="40.2" customHeight="1" spans="1:2">
      <c r="A22" s="268" t="s">
        <v>850</v>
      </c>
      <c r="B22" s="266" t="s">
        <v>736</v>
      </c>
    </row>
    <row r="23" ht="40.2" customHeight="1" spans="1:2">
      <c r="A23" s="268" t="s">
        <v>851</v>
      </c>
      <c r="B23" s="266" t="s">
        <v>736</v>
      </c>
    </row>
    <row r="24" ht="30.75" customHeight="1" spans="1:1">
      <c r="A24" s="269" t="s">
        <v>852</v>
      </c>
    </row>
  </sheetData>
  <mergeCells count="1">
    <mergeCell ref="A1:B1"/>
  </mergeCells>
  <printOptions horizontalCentered="1"/>
  <pageMargins left="0.551181102362205" right="0.551181102362205" top="0.275590551181102" bottom="0.393700787401575" header="0.590551181102362" footer="0.15748031496063"/>
  <pageSetup paperSize="9" scale="91" firstPageNumber="135" orientation="portrait"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26"/>
  <sheetViews>
    <sheetView zoomScaleSheetLayoutView="55" topLeftCell="C1" workbookViewId="0">
      <selection activeCell="F8" sqref="F8"/>
    </sheetView>
  </sheetViews>
  <sheetFormatPr defaultColWidth="9" defaultRowHeight="14.25" outlineLevelCol="6"/>
  <cols>
    <col min="1" max="1" width="9" style="242" hidden="1" customWidth="1"/>
    <col min="2" max="2" width="4.88333333333333" style="243" hidden="1" customWidth="1"/>
    <col min="3" max="3" width="34.3333333333333" style="244" customWidth="1"/>
    <col min="4" max="4" width="14.4416666666667" style="245" customWidth="1"/>
    <col min="5" max="7" width="14.4416666666667" style="244" customWidth="1"/>
    <col min="8" max="254" width="9" style="244"/>
    <col min="255" max="256" width="9" style="244" hidden="1" customWidth="1"/>
    <col min="257" max="257" width="51.1083333333333" style="244" customWidth="1"/>
    <col min="258" max="260" width="14.775" style="244" customWidth="1"/>
    <col min="261" max="510" width="9" style="244"/>
    <col min="511" max="512" width="9" style="244" hidden="1" customWidth="1"/>
    <col min="513" max="513" width="51.1083333333333" style="244" customWidth="1"/>
    <col min="514" max="516" width="14.775" style="244" customWidth="1"/>
    <col min="517" max="766" width="9" style="244"/>
    <col min="767" max="768" width="9" style="244" hidden="1" customWidth="1"/>
    <col min="769" max="769" width="51.1083333333333" style="244" customWidth="1"/>
    <col min="770" max="772" width="14.775" style="244" customWidth="1"/>
    <col min="773" max="1022" width="9" style="244"/>
    <col min="1023" max="1024" width="9" style="244" hidden="1" customWidth="1"/>
    <col min="1025" max="1025" width="51.1083333333333" style="244" customWidth="1"/>
    <col min="1026" max="1028" width="14.775" style="244" customWidth="1"/>
    <col min="1029" max="1278" width="9" style="244"/>
    <col min="1279" max="1280" width="9" style="244" hidden="1" customWidth="1"/>
    <col min="1281" max="1281" width="51.1083333333333" style="244" customWidth="1"/>
    <col min="1282" max="1284" width="14.775" style="244" customWidth="1"/>
    <col min="1285" max="1534" width="9" style="244"/>
    <col min="1535" max="1536" width="9" style="244" hidden="1" customWidth="1"/>
    <col min="1537" max="1537" width="51.1083333333333" style="244" customWidth="1"/>
    <col min="1538" max="1540" width="14.775" style="244" customWidth="1"/>
    <col min="1541" max="1790" width="9" style="244"/>
    <col min="1791" max="1792" width="9" style="244" hidden="1" customWidth="1"/>
    <col min="1793" max="1793" width="51.1083333333333" style="244" customWidth="1"/>
    <col min="1794" max="1796" width="14.775" style="244" customWidth="1"/>
    <col min="1797" max="2046" width="9" style="244"/>
    <col min="2047" max="2048" width="9" style="244" hidden="1" customWidth="1"/>
    <col min="2049" max="2049" width="51.1083333333333" style="244" customWidth="1"/>
    <col min="2050" max="2052" width="14.775" style="244" customWidth="1"/>
    <col min="2053" max="2302" width="9" style="244"/>
    <col min="2303" max="2304" width="9" style="244" hidden="1" customWidth="1"/>
    <col min="2305" max="2305" width="51.1083333333333" style="244" customWidth="1"/>
    <col min="2306" max="2308" width="14.775" style="244" customWidth="1"/>
    <col min="2309" max="2558" width="9" style="244"/>
    <col min="2559" max="2560" width="9" style="244" hidden="1" customWidth="1"/>
    <col min="2561" max="2561" width="51.1083333333333" style="244" customWidth="1"/>
    <col min="2562" max="2564" width="14.775" style="244" customWidth="1"/>
    <col min="2565" max="2814" width="9" style="244"/>
    <col min="2815" max="2816" width="9" style="244" hidden="1" customWidth="1"/>
    <col min="2817" max="2817" width="51.1083333333333" style="244" customWidth="1"/>
    <col min="2818" max="2820" width="14.775" style="244" customWidth="1"/>
    <col min="2821" max="3070" width="9" style="244"/>
    <col min="3071" max="3072" width="9" style="244" hidden="1" customWidth="1"/>
    <col min="3073" max="3073" width="51.1083333333333" style="244" customWidth="1"/>
    <col min="3074" max="3076" width="14.775" style="244" customWidth="1"/>
    <col min="3077" max="3326" width="9" style="244"/>
    <col min="3327" max="3328" width="9" style="244" hidden="1" customWidth="1"/>
    <col min="3329" max="3329" width="51.1083333333333" style="244" customWidth="1"/>
    <col min="3330" max="3332" width="14.775" style="244" customWidth="1"/>
    <col min="3333" max="3582" width="9" style="244"/>
    <col min="3583" max="3584" width="9" style="244" hidden="1" customWidth="1"/>
    <col min="3585" max="3585" width="51.1083333333333" style="244" customWidth="1"/>
    <col min="3586" max="3588" width="14.775" style="244" customWidth="1"/>
    <col min="3589" max="3838" width="9" style="244"/>
    <col min="3839" max="3840" width="9" style="244" hidden="1" customWidth="1"/>
    <col min="3841" max="3841" width="51.1083333333333" style="244" customWidth="1"/>
    <col min="3842" max="3844" width="14.775" style="244" customWidth="1"/>
    <col min="3845" max="4094" width="9" style="244"/>
    <col min="4095" max="4096" width="9" style="244" hidden="1" customWidth="1"/>
    <col min="4097" max="4097" width="51.1083333333333" style="244" customWidth="1"/>
    <col min="4098" max="4100" width="14.775" style="244" customWidth="1"/>
    <col min="4101" max="4350" width="9" style="244"/>
    <col min="4351" max="4352" width="9" style="244" hidden="1" customWidth="1"/>
    <col min="4353" max="4353" width="51.1083333333333" style="244" customWidth="1"/>
    <col min="4354" max="4356" width="14.775" style="244" customWidth="1"/>
    <col min="4357" max="4606" width="9" style="244"/>
    <col min="4607" max="4608" width="9" style="244" hidden="1" customWidth="1"/>
    <col min="4609" max="4609" width="51.1083333333333" style="244" customWidth="1"/>
    <col min="4610" max="4612" width="14.775" style="244" customWidth="1"/>
    <col min="4613" max="4862" width="9" style="244"/>
    <col min="4863" max="4864" width="9" style="244" hidden="1" customWidth="1"/>
    <col min="4865" max="4865" width="51.1083333333333" style="244" customWidth="1"/>
    <col min="4866" max="4868" width="14.775" style="244" customWidth="1"/>
    <col min="4869" max="5118" width="9" style="244"/>
    <col min="5119" max="5120" width="9" style="244" hidden="1" customWidth="1"/>
    <col min="5121" max="5121" width="51.1083333333333" style="244" customWidth="1"/>
    <col min="5122" max="5124" width="14.775" style="244" customWidth="1"/>
    <col min="5125" max="5374" width="9" style="244"/>
    <col min="5375" max="5376" width="9" style="244" hidden="1" customWidth="1"/>
    <col min="5377" max="5377" width="51.1083333333333" style="244" customWidth="1"/>
    <col min="5378" max="5380" width="14.775" style="244" customWidth="1"/>
    <col min="5381" max="5630" width="9" style="244"/>
    <col min="5631" max="5632" width="9" style="244" hidden="1" customWidth="1"/>
    <col min="5633" max="5633" width="51.1083333333333" style="244" customWidth="1"/>
    <col min="5634" max="5636" width="14.775" style="244" customWidth="1"/>
    <col min="5637" max="5886" width="9" style="244"/>
    <col min="5887" max="5888" width="9" style="244" hidden="1" customWidth="1"/>
    <col min="5889" max="5889" width="51.1083333333333" style="244" customWidth="1"/>
    <col min="5890" max="5892" width="14.775" style="244" customWidth="1"/>
    <col min="5893" max="6142" width="9" style="244"/>
    <col min="6143" max="6144" width="9" style="244" hidden="1" customWidth="1"/>
    <col min="6145" max="6145" width="51.1083333333333" style="244" customWidth="1"/>
    <col min="6146" max="6148" width="14.775" style="244" customWidth="1"/>
    <col min="6149" max="6398" width="9" style="244"/>
    <col min="6399" max="6400" width="9" style="244" hidden="1" customWidth="1"/>
    <col min="6401" max="6401" width="51.1083333333333" style="244" customWidth="1"/>
    <col min="6402" max="6404" width="14.775" style="244" customWidth="1"/>
    <col min="6405" max="6654" width="9" style="244"/>
    <col min="6655" max="6656" width="9" style="244" hidden="1" customWidth="1"/>
    <col min="6657" max="6657" width="51.1083333333333" style="244" customWidth="1"/>
    <col min="6658" max="6660" width="14.775" style="244" customWidth="1"/>
    <col min="6661" max="6910" width="9" style="244"/>
    <col min="6911" max="6912" width="9" style="244" hidden="1" customWidth="1"/>
    <col min="6913" max="6913" width="51.1083333333333" style="244" customWidth="1"/>
    <col min="6914" max="6916" width="14.775" style="244" customWidth="1"/>
    <col min="6917" max="7166" width="9" style="244"/>
    <col min="7167" max="7168" width="9" style="244" hidden="1" customWidth="1"/>
    <col min="7169" max="7169" width="51.1083333333333" style="244" customWidth="1"/>
    <col min="7170" max="7172" width="14.775" style="244" customWidth="1"/>
    <col min="7173" max="7422" width="9" style="244"/>
    <col min="7423" max="7424" width="9" style="244" hidden="1" customWidth="1"/>
    <col min="7425" max="7425" width="51.1083333333333" style="244" customWidth="1"/>
    <col min="7426" max="7428" width="14.775" style="244" customWidth="1"/>
    <col min="7429" max="7678" width="9" style="244"/>
    <col min="7679" max="7680" width="9" style="244" hidden="1" customWidth="1"/>
    <col min="7681" max="7681" width="51.1083333333333" style="244" customWidth="1"/>
    <col min="7682" max="7684" width="14.775" style="244" customWidth="1"/>
    <col min="7685" max="7934" width="9" style="244"/>
    <col min="7935" max="7936" width="9" style="244" hidden="1" customWidth="1"/>
    <col min="7937" max="7937" width="51.1083333333333" style="244" customWidth="1"/>
    <col min="7938" max="7940" width="14.775" style="244" customWidth="1"/>
    <col min="7941" max="8190" width="9" style="244"/>
    <col min="8191" max="8192" width="9" style="244" hidden="1" customWidth="1"/>
    <col min="8193" max="8193" width="51.1083333333333" style="244" customWidth="1"/>
    <col min="8194" max="8196" width="14.775" style="244" customWidth="1"/>
    <col min="8197" max="8446" width="9" style="244"/>
    <col min="8447" max="8448" width="9" style="244" hidden="1" customWidth="1"/>
    <col min="8449" max="8449" width="51.1083333333333" style="244" customWidth="1"/>
    <col min="8450" max="8452" width="14.775" style="244" customWidth="1"/>
    <col min="8453" max="8702" width="9" style="244"/>
    <col min="8703" max="8704" width="9" style="244" hidden="1" customWidth="1"/>
    <col min="8705" max="8705" width="51.1083333333333" style="244" customWidth="1"/>
    <col min="8706" max="8708" width="14.775" style="244" customWidth="1"/>
    <col min="8709" max="8958" width="9" style="244"/>
    <col min="8959" max="8960" width="9" style="244" hidden="1" customWidth="1"/>
    <col min="8961" max="8961" width="51.1083333333333" style="244" customWidth="1"/>
    <col min="8962" max="8964" width="14.775" style="244" customWidth="1"/>
    <col min="8965" max="9214" width="9" style="244"/>
    <col min="9215" max="9216" width="9" style="244" hidden="1" customWidth="1"/>
    <col min="9217" max="9217" width="51.1083333333333" style="244" customWidth="1"/>
    <col min="9218" max="9220" width="14.775" style="244" customWidth="1"/>
    <col min="9221" max="9470" width="9" style="244"/>
    <col min="9471" max="9472" width="9" style="244" hidden="1" customWidth="1"/>
    <col min="9473" max="9473" width="51.1083333333333" style="244" customWidth="1"/>
    <col min="9474" max="9476" width="14.775" style="244" customWidth="1"/>
    <col min="9477" max="9726" width="9" style="244"/>
    <col min="9727" max="9728" width="9" style="244" hidden="1" customWidth="1"/>
    <col min="9729" max="9729" width="51.1083333333333" style="244" customWidth="1"/>
    <col min="9730" max="9732" width="14.775" style="244" customWidth="1"/>
    <col min="9733" max="9982" width="9" style="244"/>
    <col min="9983" max="9984" width="9" style="244" hidden="1" customWidth="1"/>
    <col min="9985" max="9985" width="51.1083333333333" style="244" customWidth="1"/>
    <col min="9986" max="9988" width="14.775" style="244" customWidth="1"/>
    <col min="9989" max="10238" width="9" style="244"/>
    <col min="10239" max="10240" width="9" style="244" hidden="1" customWidth="1"/>
    <col min="10241" max="10241" width="51.1083333333333" style="244" customWidth="1"/>
    <col min="10242" max="10244" width="14.775" style="244" customWidth="1"/>
    <col min="10245" max="10494" width="9" style="244"/>
    <col min="10495" max="10496" width="9" style="244" hidden="1" customWidth="1"/>
    <col min="10497" max="10497" width="51.1083333333333" style="244" customWidth="1"/>
    <col min="10498" max="10500" width="14.775" style="244" customWidth="1"/>
    <col min="10501" max="10750" width="9" style="244"/>
    <col min="10751" max="10752" width="9" style="244" hidden="1" customWidth="1"/>
    <col min="10753" max="10753" width="51.1083333333333" style="244" customWidth="1"/>
    <col min="10754" max="10756" width="14.775" style="244" customWidth="1"/>
    <col min="10757" max="11006" width="9" style="244"/>
    <col min="11007" max="11008" width="9" style="244" hidden="1" customWidth="1"/>
    <col min="11009" max="11009" width="51.1083333333333" style="244" customWidth="1"/>
    <col min="11010" max="11012" width="14.775" style="244" customWidth="1"/>
    <col min="11013" max="11262" width="9" style="244"/>
    <col min="11263" max="11264" width="9" style="244" hidden="1" customWidth="1"/>
    <col min="11265" max="11265" width="51.1083333333333" style="244" customWidth="1"/>
    <col min="11266" max="11268" width="14.775" style="244" customWidth="1"/>
    <col min="11269" max="11518" width="9" style="244"/>
    <col min="11519" max="11520" width="9" style="244" hidden="1" customWidth="1"/>
    <col min="11521" max="11521" width="51.1083333333333" style="244" customWidth="1"/>
    <col min="11522" max="11524" width="14.775" style="244" customWidth="1"/>
    <col min="11525" max="11774" width="9" style="244"/>
    <col min="11775" max="11776" width="9" style="244" hidden="1" customWidth="1"/>
    <col min="11777" max="11777" width="51.1083333333333" style="244" customWidth="1"/>
    <col min="11778" max="11780" width="14.775" style="244" customWidth="1"/>
    <col min="11781" max="12030" width="9" style="244"/>
    <col min="12031" max="12032" width="9" style="244" hidden="1" customWidth="1"/>
    <col min="12033" max="12033" width="51.1083333333333" style="244" customWidth="1"/>
    <col min="12034" max="12036" width="14.775" style="244" customWidth="1"/>
    <col min="12037" max="12286" width="9" style="244"/>
    <col min="12287" max="12288" width="9" style="244" hidden="1" customWidth="1"/>
    <col min="12289" max="12289" width="51.1083333333333" style="244" customWidth="1"/>
    <col min="12290" max="12292" width="14.775" style="244" customWidth="1"/>
    <col min="12293" max="12542" width="9" style="244"/>
    <col min="12543" max="12544" width="9" style="244" hidden="1" customWidth="1"/>
    <col min="12545" max="12545" width="51.1083333333333" style="244" customWidth="1"/>
    <col min="12546" max="12548" width="14.775" style="244" customWidth="1"/>
    <col min="12549" max="12798" width="9" style="244"/>
    <col min="12799" max="12800" width="9" style="244" hidden="1" customWidth="1"/>
    <col min="12801" max="12801" width="51.1083333333333" style="244" customWidth="1"/>
    <col min="12802" max="12804" width="14.775" style="244" customWidth="1"/>
    <col min="12805" max="13054" width="9" style="244"/>
    <col min="13055" max="13056" width="9" style="244" hidden="1" customWidth="1"/>
    <col min="13057" max="13057" width="51.1083333333333" style="244" customWidth="1"/>
    <col min="13058" max="13060" width="14.775" style="244" customWidth="1"/>
    <col min="13061" max="13310" width="9" style="244"/>
    <col min="13311" max="13312" width="9" style="244" hidden="1" customWidth="1"/>
    <col min="13313" max="13313" width="51.1083333333333" style="244" customWidth="1"/>
    <col min="13314" max="13316" width="14.775" style="244" customWidth="1"/>
    <col min="13317" max="13566" width="9" style="244"/>
    <col min="13567" max="13568" width="9" style="244" hidden="1" customWidth="1"/>
    <col min="13569" max="13569" width="51.1083333333333" style="244" customWidth="1"/>
    <col min="13570" max="13572" width="14.775" style="244" customWidth="1"/>
    <col min="13573" max="13822" width="9" style="244"/>
    <col min="13823" max="13824" width="9" style="244" hidden="1" customWidth="1"/>
    <col min="13825" max="13825" width="51.1083333333333" style="244" customWidth="1"/>
    <col min="13826" max="13828" width="14.775" style="244" customWidth="1"/>
    <col min="13829" max="14078" width="9" style="244"/>
    <col min="14079" max="14080" width="9" style="244" hidden="1" customWidth="1"/>
    <col min="14081" max="14081" width="51.1083333333333" style="244" customWidth="1"/>
    <col min="14082" max="14084" width="14.775" style="244" customWidth="1"/>
    <col min="14085" max="14334" width="9" style="244"/>
    <col min="14335" max="14336" width="9" style="244" hidden="1" customWidth="1"/>
    <col min="14337" max="14337" width="51.1083333333333" style="244" customWidth="1"/>
    <col min="14338" max="14340" width="14.775" style="244" customWidth="1"/>
    <col min="14341" max="14590" width="9" style="244"/>
    <col min="14591" max="14592" width="9" style="244" hidden="1" customWidth="1"/>
    <col min="14593" max="14593" width="51.1083333333333" style="244" customWidth="1"/>
    <col min="14594" max="14596" width="14.775" style="244" customWidth="1"/>
    <col min="14597" max="14846" width="9" style="244"/>
    <col min="14847" max="14848" width="9" style="244" hidden="1" customWidth="1"/>
    <col min="14849" max="14849" width="51.1083333333333" style="244" customWidth="1"/>
    <col min="14850" max="14852" width="14.775" style="244" customWidth="1"/>
    <col min="14853" max="15102" width="9" style="244"/>
    <col min="15103" max="15104" width="9" style="244" hidden="1" customWidth="1"/>
    <col min="15105" max="15105" width="51.1083333333333" style="244" customWidth="1"/>
    <col min="15106" max="15108" width="14.775" style="244" customWidth="1"/>
    <col min="15109" max="15358" width="9" style="244"/>
    <col min="15359" max="15360" width="9" style="244" hidden="1" customWidth="1"/>
    <col min="15361" max="15361" width="51.1083333333333" style="244" customWidth="1"/>
    <col min="15362" max="15364" width="14.775" style="244" customWidth="1"/>
    <col min="15365" max="15614" width="9" style="244"/>
    <col min="15615" max="15616" width="9" style="244" hidden="1" customWidth="1"/>
    <col min="15617" max="15617" width="51.1083333333333" style="244" customWidth="1"/>
    <col min="15618" max="15620" width="14.775" style="244" customWidth="1"/>
    <col min="15621" max="15870" width="9" style="244"/>
    <col min="15871" max="15872" width="9" style="244" hidden="1" customWidth="1"/>
    <col min="15873" max="15873" width="51.1083333333333" style="244" customWidth="1"/>
    <col min="15874" max="15876" width="14.775" style="244" customWidth="1"/>
    <col min="15877" max="16126" width="9" style="244"/>
    <col min="16127" max="16128" width="9" style="244" hidden="1" customWidth="1"/>
    <col min="16129" max="16129" width="51.1083333333333" style="244" customWidth="1"/>
    <col min="16130" max="16132" width="14.775" style="244" customWidth="1"/>
    <col min="16133" max="16384" width="9" style="244"/>
  </cols>
  <sheetData>
    <row r="1" s="240" customFormat="1" ht="37.5" customHeight="1" spans="1:7">
      <c r="A1" s="246"/>
      <c r="B1" s="247" t="s">
        <v>853</v>
      </c>
      <c r="C1" s="247"/>
      <c r="D1" s="247"/>
      <c r="E1" s="247"/>
      <c r="F1" s="247"/>
      <c r="G1" s="247"/>
    </row>
    <row r="2" s="240" customFormat="1" ht="28.95" customHeight="1" spans="1:7">
      <c r="A2" s="246"/>
      <c r="B2" s="248"/>
      <c r="C2" s="248"/>
      <c r="D2" s="249"/>
      <c r="G2" s="249" t="s">
        <v>130</v>
      </c>
    </row>
    <row r="3" s="241" customFormat="1" ht="34.2" customHeight="1" spans="1:7">
      <c r="A3" s="250"/>
      <c r="B3" s="251"/>
      <c r="C3" s="252" t="s">
        <v>854</v>
      </c>
      <c r="D3" s="253" t="s">
        <v>132</v>
      </c>
      <c r="E3" s="253" t="s">
        <v>133</v>
      </c>
      <c r="F3" s="253" t="s">
        <v>134</v>
      </c>
      <c r="G3" s="254" t="s">
        <v>855</v>
      </c>
    </row>
    <row r="4" s="241" customFormat="1" ht="39" customHeight="1" spans="1:7">
      <c r="A4" s="250"/>
      <c r="B4" s="251"/>
      <c r="C4" s="255" t="s">
        <v>856</v>
      </c>
      <c r="D4" s="255" t="s">
        <v>736</v>
      </c>
      <c r="E4" s="255" t="s">
        <v>736</v>
      </c>
      <c r="F4" s="255" t="s">
        <v>736</v>
      </c>
      <c r="G4" s="255" t="s">
        <v>736</v>
      </c>
    </row>
    <row r="5" s="241" customFormat="1" ht="39" customHeight="1" spans="1:7">
      <c r="A5" s="250"/>
      <c r="B5" s="251"/>
      <c r="C5" s="256" t="s">
        <v>857</v>
      </c>
      <c r="D5" s="255" t="s">
        <v>736</v>
      </c>
      <c r="E5" s="255" t="s">
        <v>736</v>
      </c>
      <c r="F5" s="255" t="s">
        <v>736</v>
      </c>
      <c r="G5" s="255" t="s">
        <v>736</v>
      </c>
    </row>
    <row r="6" s="241" customFormat="1" ht="39" customHeight="1" spans="1:7">
      <c r="A6" s="250"/>
      <c r="B6" s="251"/>
      <c r="C6" s="256" t="s">
        <v>858</v>
      </c>
      <c r="D6" s="255" t="s">
        <v>736</v>
      </c>
      <c r="E6" s="255" t="s">
        <v>736</v>
      </c>
      <c r="F6" s="255" t="s">
        <v>736</v>
      </c>
      <c r="G6" s="255" t="s">
        <v>736</v>
      </c>
    </row>
    <row r="7" s="241" customFormat="1" ht="39" customHeight="1" spans="1:7">
      <c r="A7" s="250"/>
      <c r="B7" s="251"/>
      <c r="C7" s="256" t="s">
        <v>859</v>
      </c>
      <c r="D7" s="255" t="s">
        <v>736</v>
      </c>
      <c r="E7" s="255" t="s">
        <v>736</v>
      </c>
      <c r="F7" s="255" t="s">
        <v>736</v>
      </c>
      <c r="G7" s="255" t="s">
        <v>736</v>
      </c>
    </row>
    <row r="8" s="241" customFormat="1" ht="39" customHeight="1" spans="1:7">
      <c r="A8" s="250"/>
      <c r="B8" s="251"/>
      <c r="C8" s="256" t="s">
        <v>860</v>
      </c>
      <c r="D8" s="255" t="s">
        <v>736</v>
      </c>
      <c r="E8" s="255" t="s">
        <v>736</v>
      </c>
      <c r="F8" s="255" t="s">
        <v>736</v>
      </c>
      <c r="G8" s="255" t="s">
        <v>736</v>
      </c>
    </row>
    <row r="9" s="241" customFormat="1" ht="39" customHeight="1" spans="1:7">
      <c r="A9" s="250"/>
      <c r="B9" s="251"/>
      <c r="C9" s="256" t="s">
        <v>861</v>
      </c>
      <c r="D9" s="255" t="s">
        <v>736</v>
      </c>
      <c r="E9" s="255" t="s">
        <v>736</v>
      </c>
      <c r="F9" s="255" t="s">
        <v>736</v>
      </c>
      <c r="G9" s="255" t="s">
        <v>736</v>
      </c>
    </row>
    <row r="10" s="241" customFormat="1" ht="39" customHeight="1" spans="1:7">
      <c r="A10" s="250"/>
      <c r="B10" s="251"/>
      <c r="C10" s="256" t="s">
        <v>862</v>
      </c>
      <c r="D10" s="255" t="s">
        <v>736</v>
      </c>
      <c r="E10" s="255" t="s">
        <v>736</v>
      </c>
      <c r="F10" s="255" t="s">
        <v>736</v>
      </c>
      <c r="G10" s="255" t="s">
        <v>736</v>
      </c>
    </row>
    <row r="11" s="241" customFormat="1" ht="39" customHeight="1" spans="1:7">
      <c r="A11" s="250"/>
      <c r="B11" s="251"/>
      <c r="C11" s="256" t="s">
        <v>863</v>
      </c>
      <c r="D11" s="255"/>
      <c r="E11" s="255" t="s">
        <v>736</v>
      </c>
      <c r="F11" s="255" t="s">
        <v>736</v>
      </c>
      <c r="G11" s="255" t="s">
        <v>736</v>
      </c>
    </row>
    <row r="12" s="241" customFormat="1" ht="39" customHeight="1" spans="1:7">
      <c r="A12" s="250"/>
      <c r="B12" s="251"/>
      <c r="C12" s="256" t="s">
        <v>864</v>
      </c>
      <c r="D12" s="255" t="s">
        <v>736</v>
      </c>
      <c r="E12" s="255" t="s">
        <v>736</v>
      </c>
      <c r="F12" s="255" t="s">
        <v>736</v>
      </c>
      <c r="G12" s="255" t="s">
        <v>736</v>
      </c>
    </row>
    <row r="13" s="241" customFormat="1" ht="39" customHeight="1" spans="1:7">
      <c r="A13" s="250"/>
      <c r="B13" s="251"/>
      <c r="C13" s="256" t="s">
        <v>865</v>
      </c>
      <c r="D13" s="255" t="s">
        <v>736</v>
      </c>
      <c r="E13" s="255" t="s">
        <v>736</v>
      </c>
      <c r="F13" s="255" t="s">
        <v>736</v>
      </c>
      <c r="G13" s="255" t="s">
        <v>736</v>
      </c>
    </row>
    <row r="14" s="241" customFormat="1" ht="39" customHeight="1" spans="1:7">
      <c r="A14" s="250"/>
      <c r="B14" s="251"/>
      <c r="C14" s="256" t="s">
        <v>866</v>
      </c>
      <c r="D14" s="255" t="s">
        <v>736</v>
      </c>
      <c r="E14" s="255" t="s">
        <v>736</v>
      </c>
      <c r="F14" s="255" t="s">
        <v>736</v>
      </c>
      <c r="G14" s="255" t="s">
        <v>736</v>
      </c>
    </row>
    <row r="15" s="241" customFormat="1" ht="39" customHeight="1" spans="1:7">
      <c r="A15" s="250"/>
      <c r="B15" s="251"/>
      <c r="C15" s="256" t="s">
        <v>867</v>
      </c>
      <c r="D15" s="255" t="s">
        <v>736</v>
      </c>
      <c r="E15" s="255" t="s">
        <v>736</v>
      </c>
      <c r="F15" s="255" t="s">
        <v>736</v>
      </c>
      <c r="G15" s="255" t="s">
        <v>736</v>
      </c>
    </row>
    <row r="16" s="241" customFormat="1" ht="39" customHeight="1" spans="1:7">
      <c r="A16" s="250"/>
      <c r="B16" s="251"/>
      <c r="C16" s="256" t="s">
        <v>868</v>
      </c>
      <c r="D16" s="255" t="s">
        <v>736</v>
      </c>
      <c r="E16" s="255" t="s">
        <v>736</v>
      </c>
      <c r="F16" s="255" t="s">
        <v>736</v>
      </c>
      <c r="G16" s="255" t="s">
        <v>736</v>
      </c>
    </row>
    <row r="17" s="241" customFormat="1" ht="39" customHeight="1" spans="1:7">
      <c r="A17" s="250"/>
      <c r="B17" s="251"/>
      <c r="C17" s="256" t="s">
        <v>869</v>
      </c>
      <c r="D17" s="255" t="s">
        <v>736</v>
      </c>
      <c r="E17" s="255" t="s">
        <v>736</v>
      </c>
      <c r="F17" s="255" t="s">
        <v>736</v>
      </c>
      <c r="G17" s="255" t="s">
        <v>736</v>
      </c>
    </row>
    <row r="18" s="241" customFormat="1" ht="39" customHeight="1" spans="1:7">
      <c r="A18" s="250"/>
      <c r="B18" s="251"/>
      <c r="C18" s="256" t="s">
        <v>870</v>
      </c>
      <c r="D18" s="255" t="s">
        <v>736</v>
      </c>
      <c r="E18" s="255" t="s">
        <v>736</v>
      </c>
      <c r="F18" s="255" t="s">
        <v>736</v>
      </c>
      <c r="G18" s="255" t="s">
        <v>736</v>
      </c>
    </row>
    <row r="19" s="241" customFormat="1" ht="39" customHeight="1" spans="1:7">
      <c r="A19" s="250"/>
      <c r="B19" s="251"/>
      <c r="C19" s="256" t="s">
        <v>871</v>
      </c>
      <c r="D19" s="255" t="s">
        <v>736</v>
      </c>
      <c r="E19" s="255" t="s">
        <v>736</v>
      </c>
      <c r="F19" s="255" t="s">
        <v>736</v>
      </c>
      <c r="G19" s="255" t="s">
        <v>736</v>
      </c>
    </row>
    <row r="20" s="241" customFormat="1" ht="39" customHeight="1" spans="1:7">
      <c r="A20" s="250"/>
      <c r="B20" s="251"/>
      <c r="C20" s="257" t="s">
        <v>872</v>
      </c>
      <c r="D20" s="255" t="s">
        <v>736</v>
      </c>
      <c r="E20" s="255" t="s">
        <v>736</v>
      </c>
      <c r="F20" s="255" t="s">
        <v>736</v>
      </c>
      <c r="G20" s="255" t="s">
        <v>736</v>
      </c>
    </row>
    <row r="21" s="241" customFormat="1" ht="39" customHeight="1" spans="1:7">
      <c r="A21" s="250"/>
      <c r="B21" s="251"/>
      <c r="C21" s="256" t="s">
        <v>873</v>
      </c>
      <c r="D21" s="255" t="s">
        <v>736</v>
      </c>
      <c r="E21" s="255" t="s">
        <v>736</v>
      </c>
      <c r="F21" s="255" t="s">
        <v>736</v>
      </c>
      <c r="G21" s="255" t="s">
        <v>736</v>
      </c>
    </row>
    <row r="22" s="241" customFormat="1" ht="39" customHeight="1" spans="1:7">
      <c r="A22" s="250"/>
      <c r="B22" s="251"/>
      <c r="C22" s="256" t="s">
        <v>874</v>
      </c>
      <c r="D22" s="255" t="s">
        <v>736</v>
      </c>
      <c r="E22" s="255" t="s">
        <v>736</v>
      </c>
      <c r="F22" s="255" t="s">
        <v>736</v>
      </c>
      <c r="G22" s="255" t="s">
        <v>736</v>
      </c>
    </row>
    <row r="23" s="241" customFormat="1" ht="39" customHeight="1" spans="1:7">
      <c r="A23" s="250"/>
      <c r="B23" s="251"/>
      <c r="C23" s="256" t="s">
        <v>875</v>
      </c>
      <c r="D23" s="255" t="s">
        <v>736</v>
      </c>
      <c r="E23" s="255" t="s">
        <v>736</v>
      </c>
      <c r="F23" s="255" t="s">
        <v>736</v>
      </c>
      <c r="G23" s="255" t="s">
        <v>736</v>
      </c>
    </row>
    <row r="24" s="241" customFormat="1" ht="39" customHeight="1" spans="1:7">
      <c r="A24" s="250"/>
      <c r="B24" s="251"/>
      <c r="C24" s="256" t="s">
        <v>876</v>
      </c>
      <c r="D24" s="255" t="s">
        <v>736</v>
      </c>
      <c r="E24" s="255" t="s">
        <v>736</v>
      </c>
      <c r="F24" s="255" t="s">
        <v>736</v>
      </c>
      <c r="G24" s="255" t="s">
        <v>736</v>
      </c>
    </row>
    <row r="25" s="241" customFormat="1" ht="39" customHeight="1" spans="1:7">
      <c r="A25" s="250"/>
      <c r="B25" s="251"/>
      <c r="C25" s="256" t="s">
        <v>877</v>
      </c>
      <c r="D25" s="255" t="s">
        <v>736</v>
      </c>
      <c r="E25" s="255" t="s">
        <v>736</v>
      </c>
      <c r="F25" s="255" t="s">
        <v>736</v>
      </c>
      <c r="G25" s="255" t="s">
        <v>736</v>
      </c>
    </row>
    <row r="26" ht="29.25" customHeight="1" spans="3:3">
      <c r="C26" s="244" t="s">
        <v>878</v>
      </c>
    </row>
  </sheetData>
  <mergeCells count="2">
    <mergeCell ref="B1:G1"/>
    <mergeCell ref="B2:C2"/>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B8"/>
  <sheetViews>
    <sheetView workbookViewId="0">
      <selection activeCell="A17" sqref="A17"/>
    </sheetView>
  </sheetViews>
  <sheetFormatPr defaultColWidth="9" defaultRowHeight="13.5" outlineLevelRow="7" outlineLevelCol="1"/>
  <cols>
    <col min="1" max="1" width="53.4416666666667" style="34" customWidth="1"/>
    <col min="2" max="2" width="21.2166666666667" style="234" customWidth="1"/>
    <col min="3" max="16384" width="9" style="34"/>
  </cols>
  <sheetData>
    <row r="1" ht="24" customHeight="1" spans="1:2">
      <c r="A1" s="146" t="s">
        <v>879</v>
      </c>
      <c r="B1" s="146"/>
    </row>
    <row r="2" ht="20.1" customHeight="1" spans="1:2">
      <c r="A2" s="145"/>
      <c r="B2" s="187" t="s">
        <v>880</v>
      </c>
    </row>
    <row r="3" ht="24.9" customHeight="1" spans="1:2">
      <c r="A3" s="156" t="s">
        <v>881</v>
      </c>
      <c r="B3" s="235" t="s">
        <v>882</v>
      </c>
    </row>
    <row r="4" ht="69.9" customHeight="1" spans="1:2">
      <c r="A4" s="236" t="s">
        <v>154</v>
      </c>
      <c r="B4" s="237" t="s">
        <v>154</v>
      </c>
    </row>
    <row r="5" ht="39" hidden="1" customHeight="1" spans="1:2">
      <c r="A5" s="238"/>
      <c r="B5" s="237"/>
    </row>
    <row r="6" ht="39" hidden="1" customHeight="1" spans="1:2">
      <c r="A6" s="239"/>
      <c r="B6" s="237"/>
    </row>
    <row r="7" ht="39" hidden="1" customHeight="1" spans="1:2">
      <c r="A7" s="239"/>
      <c r="B7" s="237"/>
    </row>
    <row r="8" ht="39" hidden="1" customHeight="1" spans="1:2">
      <c r="A8" s="239"/>
      <c r="B8" s="237"/>
    </row>
  </sheetData>
  <mergeCells count="1">
    <mergeCell ref="A1:B1"/>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showZeros="0" workbookViewId="0">
      <selection activeCell="A1" sqref="$A1:$XFD1"/>
    </sheetView>
  </sheetViews>
  <sheetFormatPr defaultColWidth="9" defaultRowHeight="15" outlineLevelCol="3"/>
  <cols>
    <col min="1" max="1" width="27.8833333333333" style="193" customWidth="1"/>
    <col min="2" max="2" width="15.2166666666667" style="193" customWidth="1"/>
    <col min="3" max="3" width="27.8833333333333" style="193" customWidth="1"/>
    <col min="4" max="4" width="15.2166666666667" style="193" customWidth="1"/>
    <col min="5" max="16384" width="9" style="193"/>
  </cols>
  <sheetData>
    <row r="1" ht="41.25" customHeight="1" spans="1:4">
      <c r="A1" s="194" t="s">
        <v>883</v>
      </c>
      <c r="B1" s="195"/>
      <c r="C1" s="195"/>
      <c r="D1" s="195"/>
    </row>
    <row r="2" ht="24" customHeight="1" spans="1:4">
      <c r="A2" s="196"/>
      <c r="B2" s="197"/>
      <c r="C2" s="198"/>
      <c r="D2" s="199" t="s">
        <v>884</v>
      </c>
    </row>
    <row r="3" ht="49.5" customHeight="1" spans="1:4">
      <c r="A3" s="200" t="s">
        <v>885</v>
      </c>
      <c r="B3" s="201" t="s">
        <v>886</v>
      </c>
      <c r="C3" s="202" t="s">
        <v>885</v>
      </c>
      <c r="D3" s="201" t="s">
        <v>886</v>
      </c>
    </row>
    <row r="4" ht="35.1" customHeight="1" spans="1:4">
      <c r="A4" s="203" t="s">
        <v>887</v>
      </c>
      <c r="B4" s="204">
        <v>1000</v>
      </c>
      <c r="C4" s="205" t="s">
        <v>888</v>
      </c>
      <c r="D4" s="202">
        <v>130</v>
      </c>
    </row>
    <row r="5" ht="35.1" customHeight="1" spans="1:4">
      <c r="A5" s="203" t="s">
        <v>889</v>
      </c>
      <c r="B5" s="206"/>
      <c r="C5" s="205" t="s">
        <v>890</v>
      </c>
      <c r="D5" s="207"/>
    </row>
    <row r="6" ht="35.1" customHeight="1" spans="1:4">
      <c r="A6" s="203" t="s">
        <v>891</v>
      </c>
      <c r="B6" s="206"/>
      <c r="C6" s="208" t="s">
        <v>892</v>
      </c>
      <c r="D6" s="207"/>
    </row>
    <row r="7" ht="35.1" customHeight="1" spans="1:4">
      <c r="A7" s="203" t="s">
        <v>893</v>
      </c>
      <c r="B7" s="206"/>
      <c r="C7" s="208" t="s">
        <v>894</v>
      </c>
      <c r="D7" s="209"/>
    </row>
    <row r="8" ht="35.1" customHeight="1" spans="1:4">
      <c r="A8" s="210" t="s">
        <v>895</v>
      </c>
      <c r="B8" s="206"/>
      <c r="C8" s="211" t="s">
        <v>896</v>
      </c>
      <c r="D8" s="209"/>
    </row>
    <row r="9" ht="35.1" customHeight="1" spans="1:4">
      <c r="A9" s="212"/>
      <c r="B9" s="209"/>
      <c r="C9" s="213"/>
      <c r="D9" s="209"/>
    </row>
    <row r="10" ht="35.1" customHeight="1" spans="1:4">
      <c r="A10" s="214" t="s">
        <v>897</v>
      </c>
      <c r="B10" s="204">
        <f>SUM(B4:B8)</f>
        <v>1000</v>
      </c>
      <c r="C10" s="215" t="s">
        <v>898</v>
      </c>
      <c r="D10" s="204">
        <f>SUM(D4:D8)</f>
        <v>130</v>
      </c>
    </row>
    <row r="11" ht="35.1" customHeight="1" spans="1:4">
      <c r="A11" s="216" t="s">
        <v>899</v>
      </c>
      <c r="B11" s="206">
        <v>130</v>
      </c>
      <c r="C11" s="216" t="s">
        <v>900</v>
      </c>
      <c r="D11" s="204">
        <v>1000</v>
      </c>
    </row>
    <row r="12" ht="35.1" customHeight="1" spans="1:4">
      <c r="A12" s="217" t="s">
        <v>901</v>
      </c>
      <c r="B12" s="204">
        <f>SUM(B10:B11)</f>
        <v>1130</v>
      </c>
      <c r="C12" s="217" t="s">
        <v>902</v>
      </c>
      <c r="D12" s="204">
        <f>SUM(D10:D11)</f>
        <v>1130</v>
      </c>
    </row>
    <row r="13" ht="33.75" customHeight="1" spans="1:4">
      <c r="A13" s="218"/>
      <c r="B13" s="218"/>
      <c r="C13" s="218"/>
      <c r="D13" s="218"/>
    </row>
  </sheetData>
  <mergeCells count="2">
    <mergeCell ref="A1:D1"/>
    <mergeCell ref="A13:D13"/>
  </mergeCells>
  <printOptions horizontalCentered="1"/>
  <pageMargins left="0.747916666666667" right="0.747916666666667" top="0.786805555555556" bottom="0.786805555555556" header="0.590277777777778"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A10" sqref="A10"/>
    </sheetView>
  </sheetViews>
  <sheetFormatPr defaultColWidth="9" defaultRowHeight="19.95" customHeight="1" outlineLevelCol="5"/>
  <cols>
    <col min="1" max="1" width="48.775" style="34" customWidth="1"/>
    <col min="2" max="2" width="28.8833333333333" style="34" customWidth="1"/>
    <col min="3" max="16384" width="9" style="34"/>
  </cols>
  <sheetData>
    <row r="1" ht="24" customHeight="1" spans="1:2">
      <c r="A1" s="232" t="s">
        <v>48</v>
      </c>
      <c r="B1" s="232"/>
    </row>
    <row r="2" customHeight="1" spans="2:2">
      <c r="B2" s="233" t="s">
        <v>130</v>
      </c>
    </row>
    <row r="3" customHeight="1" spans="1:2">
      <c r="A3" s="230" t="s">
        <v>903</v>
      </c>
      <c r="B3" s="230" t="s">
        <v>134</v>
      </c>
    </row>
    <row r="4" s="184" customFormat="1" customHeight="1" spans="1:2">
      <c r="A4" s="226" t="s">
        <v>904</v>
      </c>
      <c r="B4" s="227">
        <v>1000</v>
      </c>
    </row>
    <row r="5" customHeight="1" spans="1:2">
      <c r="A5" s="228" t="s">
        <v>905</v>
      </c>
      <c r="B5" s="229"/>
    </row>
    <row r="6" customHeight="1" spans="1:2">
      <c r="A6" s="228" t="s">
        <v>906</v>
      </c>
      <c r="B6" s="229"/>
    </row>
    <row r="7" customHeight="1" spans="1:6">
      <c r="A7" s="228" t="s">
        <v>907</v>
      </c>
      <c r="B7" s="229"/>
      <c r="F7" s="219"/>
    </row>
    <row r="8" customHeight="1" spans="1:2">
      <c r="A8" s="228" t="s">
        <v>908</v>
      </c>
      <c r="B8" s="229"/>
    </row>
    <row r="9" s="219" customFormat="1" customHeight="1" spans="1:6">
      <c r="A9" s="228" t="s">
        <v>909</v>
      </c>
      <c r="B9" s="229"/>
      <c r="F9" s="34"/>
    </row>
    <row r="10" customHeight="1" spans="1:2">
      <c r="A10" s="228" t="s">
        <v>910</v>
      </c>
      <c r="B10" s="229"/>
    </row>
    <row r="11" customHeight="1" spans="1:2">
      <c r="A11" s="228" t="s">
        <v>911</v>
      </c>
      <c r="B11" s="229"/>
    </row>
    <row r="12" customHeight="1" spans="1:2">
      <c r="A12" s="228" t="s">
        <v>912</v>
      </c>
      <c r="B12" s="229"/>
    </row>
    <row r="13" customHeight="1" spans="1:2">
      <c r="A13" s="228" t="s">
        <v>913</v>
      </c>
      <c r="B13" s="229"/>
    </row>
    <row r="14" customHeight="1" spans="1:2">
      <c r="A14" s="228" t="s">
        <v>914</v>
      </c>
      <c r="B14" s="229"/>
    </row>
    <row r="15" customHeight="1" spans="1:2">
      <c r="A15" s="228" t="s">
        <v>915</v>
      </c>
      <c r="B15" s="229"/>
    </row>
    <row r="16" customHeight="1" spans="1:2">
      <c r="A16" s="228" t="s">
        <v>916</v>
      </c>
      <c r="B16" s="229">
        <v>1000</v>
      </c>
    </row>
    <row r="17" customHeight="1" spans="1:2">
      <c r="A17" s="228" t="s">
        <v>917</v>
      </c>
      <c r="B17" s="229"/>
    </row>
    <row r="18" customHeight="1" spans="1:2">
      <c r="A18" s="228" t="s">
        <v>918</v>
      </c>
      <c r="B18" s="229"/>
    </row>
    <row r="19" customHeight="1" spans="1:2">
      <c r="A19" s="228" t="s">
        <v>919</v>
      </c>
      <c r="B19" s="229"/>
    </row>
    <row r="20" customHeight="1" spans="1:2">
      <c r="A20" s="228" t="s">
        <v>920</v>
      </c>
      <c r="B20" s="229"/>
    </row>
    <row r="21" customHeight="1" spans="1:2">
      <c r="A21" s="228" t="s">
        <v>921</v>
      </c>
      <c r="B21" s="229"/>
    </row>
    <row r="22" customHeight="1" spans="1:2">
      <c r="A22" s="228" t="s">
        <v>922</v>
      </c>
      <c r="B22" s="229"/>
    </row>
    <row r="23" customHeight="1" spans="1:2">
      <c r="A23" s="228" t="s">
        <v>923</v>
      </c>
      <c r="B23" s="229"/>
    </row>
    <row r="24" customHeight="1" spans="1:2">
      <c r="A24" s="228" t="s">
        <v>924</v>
      </c>
      <c r="B24" s="229"/>
    </row>
    <row r="25" customHeight="1" spans="1:2">
      <c r="A25" s="228" t="s">
        <v>925</v>
      </c>
      <c r="B25" s="229"/>
    </row>
    <row r="26" customHeight="1" spans="1:2">
      <c r="A26" s="228" t="s">
        <v>926</v>
      </c>
      <c r="B26" s="229"/>
    </row>
    <row r="27" customHeight="1" spans="1:2">
      <c r="A27" s="228" t="s">
        <v>927</v>
      </c>
      <c r="B27" s="229"/>
    </row>
    <row r="28" customHeight="1" spans="1:2">
      <c r="A28" s="228" t="s">
        <v>928</v>
      </c>
      <c r="B28" s="229"/>
    </row>
    <row r="29" customHeight="1" spans="1:2">
      <c r="A29" s="228" t="s">
        <v>929</v>
      </c>
      <c r="B29" s="229"/>
    </row>
    <row r="30" customHeight="1" spans="1:2">
      <c r="A30" s="228" t="s">
        <v>930</v>
      </c>
      <c r="B30" s="229"/>
    </row>
    <row r="31" customHeight="1" spans="1:2">
      <c r="A31" s="228" t="s">
        <v>931</v>
      </c>
      <c r="B31" s="229"/>
    </row>
    <row r="32" customHeight="1" spans="1:2">
      <c r="A32" s="228" t="s">
        <v>932</v>
      </c>
      <c r="B32" s="229"/>
    </row>
    <row r="33" customHeight="1" spans="1:2">
      <c r="A33" s="228" t="s">
        <v>933</v>
      </c>
      <c r="B33" s="229"/>
    </row>
    <row r="34" customHeight="1" spans="1:2">
      <c r="A34" s="228" t="s">
        <v>934</v>
      </c>
      <c r="B34" s="229"/>
    </row>
    <row r="35" customHeight="1" spans="1:2">
      <c r="A35" s="228" t="s">
        <v>935</v>
      </c>
      <c r="B35" s="229"/>
    </row>
    <row r="36" s="184" customFormat="1" customHeight="1" spans="1:2">
      <c r="A36" s="226" t="s">
        <v>936</v>
      </c>
      <c r="B36" s="227"/>
    </row>
    <row r="37" customHeight="1" spans="1:2">
      <c r="A37" s="228" t="s">
        <v>937</v>
      </c>
      <c r="B37" s="229"/>
    </row>
    <row r="38" customHeight="1" spans="1:2">
      <c r="A38" s="228" t="s">
        <v>938</v>
      </c>
      <c r="B38" s="229"/>
    </row>
    <row r="39" customHeight="1" spans="1:2">
      <c r="A39" s="228" t="s">
        <v>939</v>
      </c>
      <c r="B39" s="229"/>
    </row>
    <row r="40" customHeight="1" spans="1:2">
      <c r="A40" s="228" t="s">
        <v>940</v>
      </c>
      <c r="B40" s="229"/>
    </row>
    <row r="41" s="184" customFormat="1" customHeight="1" spans="1:2">
      <c r="A41" s="226" t="s">
        <v>941</v>
      </c>
      <c r="B41" s="227"/>
    </row>
    <row r="42" customHeight="1" spans="1:2">
      <c r="A42" s="228" t="s">
        <v>942</v>
      </c>
      <c r="B42" s="229"/>
    </row>
    <row r="43" customHeight="1" spans="1:2">
      <c r="A43" s="228" t="s">
        <v>943</v>
      </c>
      <c r="B43" s="229"/>
    </row>
    <row r="44" customHeight="1" spans="1:2">
      <c r="A44" s="228" t="s">
        <v>944</v>
      </c>
      <c r="B44" s="229"/>
    </row>
    <row r="45" customHeight="1" spans="1:2">
      <c r="A45" s="228" t="s">
        <v>945</v>
      </c>
      <c r="B45" s="229"/>
    </row>
    <row r="46" customHeight="1" spans="1:2">
      <c r="A46" s="228" t="s">
        <v>946</v>
      </c>
      <c r="B46" s="229"/>
    </row>
    <row r="47" s="184" customFormat="1" customHeight="1" spans="1:2">
      <c r="A47" s="226" t="s">
        <v>947</v>
      </c>
      <c r="B47" s="227"/>
    </row>
    <row r="48" customHeight="1" spans="1:2">
      <c r="A48" s="228" t="s">
        <v>948</v>
      </c>
      <c r="B48" s="229"/>
    </row>
    <row r="49" customHeight="1" spans="1:2">
      <c r="A49" s="228" t="s">
        <v>949</v>
      </c>
      <c r="B49" s="229"/>
    </row>
    <row r="50" customHeight="1" spans="1:2">
      <c r="A50" s="228" t="s">
        <v>950</v>
      </c>
      <c r="B50" s="229"/>
    </row>
    <row r="51" s="184" customFormat="1" customHeight="1" spans="1:2">
      <c r="A51" s="226" t="s">
        <v>951</v>
      </c>
      <c r="B51" s="227"/>
    </row>
    <row r="52" customHeight="1" spans="1:2">
      <c r="A52" s="230" t="s">
        <v>952</v>
      </c>
      <c r="B52" s="231">
        <v>1000</v>
      </c>
    </row>
  </sheetData>
  <mergeCells count="1">
    <mergeCell ref="A1:B1"/>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E21" sqref="E21"/>
    </sheetView>
  </sheetViews>
  <sheetFormatPr defaultColWidth="9" defaultRowHeight="34.95" customHeight="1" outlineLevelCol="1"/>
  <cols>
    <col min="1" max="1" width="52.8833333333333" style="34" customWidth="1"/>
    <col min="2" max="2" width="22" style="221" customWidth="1"/>
    <col min="3" max="16383" width="9" style="34"/>
    <col min="16384" max="16384" width="9" style="35"/>
  </cols>
  <sheetData>
    <row r="1" s="34" customFormat="1" ht="49.2" customHeight="1" spans="1:2">
      <c r="A1" s="222" t="s">
        <v>50</v>
      </c>
      <c r="B1" s="223"/>
    </row>
    <row r="2" s="34" customFormat="1" ht="24" customHeight="1" spans="2:2">
      <c r="B2" s="224" t="s">
        <v>130</v>
      </c>
    </row>
    <row r="3" s="219" customFormat="1" ht="24" customHeight="1" spans="1:2">
      <c r="A3" s="225" t="s">
        <v>903</v>
      </c>
      <c r="B3" s="225" t="s">
        <v>134</v>
      </c>
    </row>
    <row r="4" s="184" customFormat="1" ht="24" customHeight="1" spans="1:2">
      <c r="A4" s="226" t="s">
        <v>953</v>
      </c>
      <c r="B4" s="227"/>
    </row>
    <row r="5" s="34" customFormat="1" ht="24" customHeight="1" spans="1:2">
      <c r="A5" s="228" t="s">
        <v>954</v>
      </c>
      <c r="B5" s="229"/>
    </row>
    <row r="6" s="184" customFormat="1" ht="24" customHeight="1" spans="1:2">
      <c r="A6" s="226" t="s">
        <v>955</v>
      </c>
      <c r="B6" s="227"/>
    </row>
    <row r="7" s="220" customFormat="1" ht="24" customHeight="1" spans="1:2">
      <c r="A7" s="228" t="s">
        <v>956</v>
      </c>
      <c r="B7" s="229"/>
    </row>
    <row r="8" s="34" customFormat="1" ht="24" customHeight="1" spans="1:2">
      <c r="A8" s="228" t="s">
        <v>957</v>
      </c>
      <c r="B8" s="229"/>
    </row>
    <row r="9" s="34" customFormat="1" ht="24" customHeight="1" spans="1:2">
      <c r="A9" s="228" t="s">
        <v>958</v>
      </c>
      <c r="B9" s="229">
        <v>130</v>
      </c>
    </row>
    <row r="10" s="34" customFormat="1" ht="24" customHeight="1" spans="1:2">
      <c r="A10" s="228" t="s">
        <v>959</v>
      </c>
      <c r="B10" s="229"/>
    </row>
    <row r="11" s="34" customFormat="1" ht="24" customHeight="1" spans="1:2">
      <c r="A11" s="228" t="s">
        <v>960</v>
      </c>
      <c r="B11" s="229"/>
    </row>
    <row r="12" s="184" customFormat="1" ht="24" customHeight="1" spans="1:2">
      <c r="A12" s="226" t="s">
        <v>961</v>
      </c>
      <c r="B12" s="227"/>
    </row>
    <row r="13" s="34" customFormat="1" ht="24" customHeight="1" spans="1:2">
      <c r="A13" s="228" t="s">
        <v>962</v>
      </c>
      <c r="B13" s="229"/>
    </row>
    <row r="14" s="34" customFormat="1" ht="24" customHeight="1" spans="1:2">
      <c r="A14" s="228" t="s">
        <v>963</v>
      </c>
      <c r="B14" s="229"/>
    </row>
    <row r="15" s="34" customFormat="1" ht="24" customHeight="1" spans="1:2">
      <c r="A15" s="228" t="s">
        <v>964</v>
      </c>
      <c r="B15" s="229"/>
    </row>
    <row r="16" s="34" customFormat="1" ht="24" customHeight="1" spans="1:2">
      <c r="A16" s="228" t="s">
        <v>965</v>
      </c>
      <c r="B16" s="229"/>
    </row>
    <row r="17" s="34" customFormat="1" ht="24" customHeight="1" spans="1:2">
      <c r="A17" s="228" t="s">
        <v>966</v>
      </c>
      <c r="B17" s="229"/>
    </row>
    <row r="18" s="220" customFormat="1" ht="24" customHeight="1" spans="1:2">
      <c r="A18" s="228" t="s">
        <v>967</v>
      </c>
      <c r="B18" s="229"/>
    </row>
    <row r="19" s="34" customFormat="1" ht="24" customHeight="1" spans="1:2">
      <c r="A19" s="228" t="s">
        <v>968</v>
      </c>
      <c r="B19" s="229"/>
    </row>
    <row r="20" s="34" customFormat="1" ht="24" customHeight="1" spans="1:2">
      <c r="A20" s="228" t="s">
        <v>969</v>
      </c>
      <c r="B20" s="229"/>
    </row>
    <row r="21" s="184" customFormat="1" ht="24" customHeight="1" spans="1:2">
      <c r="A21" s="226" t="s">
        <v>970</v>
      </c>
      <c r="B21" s="227"/>
    </row>
    <row r="22" s="34" customFormat="1" ht="24" customHeight="1" spans="1:2">
      <c r="A22" s="228" t="s">
        <v>971</v>
      </c>
      <c r="B22" s="229"/>
    </row>
    <row r="23" s="184" customFormat="1" ht="24" customHeight="1" spans="1:2">
      <c r="A23" s="226" t="s">
        <v>972</v>
      </c>
      <c r="B23" s="227"/>
    </row>
    <row r="24" s="34" customFormat="1" ht="24" customHeight="1" spans="1:2">
      <c r="A24" s="228" t="s">
        <v>973</v>
      </c>
      <c r="B24" s="229"/>
    </row>
    <row r="25" s="34" customFormat="1" ht="24" customHeight="1" spans="1:2">
      <c r="A25" s="228" t="s">
        <v>974</v>
      </c>
      <c r="B25" s="229"/>
    </row>
    <row r="26" s="34" customFormat="1" ht="24" customHeight="1" spans="1:2">
      <c r="A26" s="228" t="s">
        <v>975</v>
      </c>
      <c r="B26" s="229"/>
    </row>
    <row r="27" s="184" customFormat="1" ht="24" customHeight="1" spans="1:2">
      <c r="A27" s="226" t="s">
        <v>976</v>
      </c>
      <c r="B27" s="227"/>
    </row>
    <row r="28" s="219" customFormat="1" ht="24" customHeight="1" spans="1:2">
      <c r="A28" s="230" t="s">
        <v>977</v>
      </c>
      <c r="B28" s="231">
        <v>130</v>
      </c>
    </row>
  </sheetData>
  <mergeCells count="1">
    <mergeCell ref="A1:B1"/>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showZeros="0" workbookViewId="0">
      <selection activeCell="A1" sqref="$A1:$XFD1"/>
    </sheetView>
  </sheetViews>
  <sheetFormatPr defaultColWidth="9" defaultRowHeight="15" outlineLevelCol="3"/>
  <cols>
    <col min="1" max="1" width="27.8833333333333" style="193" customWidth="1"/>
    <col min="2" max="2" width="15.2166666666667" style="193" customWidth="1"/>
    <col min="3" max="3" width="27.8833333333333" style="193" customWidth="1"/>
    <col min="4" max="4" width="15.2166666666667" style="193" customWidth="1"/>
    <col min="5" max="16384" width="9" style="193"/>
  </cols>
  <sheetData>
    <row r="1" ht="41.25" customHeight="1" spans="1:4">
      <c r="A1" s="194" t="s">
        <v>978</v>
      </c>
      <c r="B1" s="195"/>
      <c r="C1" s="195"/>
      <c r="D1" s="195"/>
    </row>
    <row r="2" ht="24" customHeight="1" spans="1:4">
      <c r="A2" s="196"/>
      <c r="B2" s="197"/>
      <c r="C2" s="198"/>
      <c r="D2" s="199" t="s">
        <v>884</v>
      </c>
    </row>
    <row r="3" ht="49.5" customHeight="1" spans="1:4">
      <c r="A3" s="200" t="s">
        <v>885</v>
      </c>
      <c r="B3" s="201" t="s">
        <v>886</v>
      </c>
      <c r="C3" s="202" t="s">
        <v>885</v>
      </c>
      <c r="D3" s="201" t="s">
        <v>886</v>
      </c>
    </row>
    <row r="4" ht="35.1" customHeight="1" spans="1:4">
      <c r="A4" s="203" t="s">
        <v>887</v>
      </c>
      <c r="B4" s="204">
        <v>1000</v>
      </c>
      <c r="C4" s="205" t="s">
        <v>888</v>
      </c>
      <c r="D4" s="202">
        <v>130</v>
      </c>
    </row>
    <row r="5" ht="35.1" customHeight="1" spans="1:4">
      <c r="A5" s="203" t="s">
        <v>889</v>
      </c>
      <c r="B5" s="206"/>
      <c r="C5" s="205" t="s">
        <v>890</v>
      </c>
      <c r="D5" s="207"/>
    </row>
    <row r="6" ht="35.1" customHeight="1" spans="1:4">
      <c r="A6" s="203" t="s">
        <v>891</v>
      </c>
      <c r="B6" s="206"/>
      <c r="C6" s="208" t="s">
        <v>892</v>
      </c>
      <c r="D6" s="207"/>
    </row>
    <row r="7" ht="35.1" customHeight="1" spans="1:4">
      <c r="A7" s="203" t="s">
        <v>893</v>
      </c>
      <c r="B7" s="206"/>
      <c r="C7" s="208" t="s">
        <v>894</v>
      </c>
      <c r="D7" s="209"/>
    </row>
    <row r="8" ht="35.1" customHeight="1" spans="1:4">
      <c r="A8" s="210" t="s">
        <v>895</v>
      </c>
      <c r="B8" s="206"/>
      <c r="C8" s="211" t="s">
        <v>896</v>
      </c>
      <c r="D8" s="209"/>
    </row>
    <row r="9" ht="35.1" customHeight="1" spans="1:4">
      <c r="A9" s="212"/>
      <c r="B9" s="209"/>
      <c r="C9" s="213"/>
      <c r="D9" s="209"/>
    </row>
    <row r="10" ht="35.1" customHeight="1" spans="1:4">
      <c r="A10" s="214" t="s">
        <v>897</v>
      </c>
      <c r="B10" s="204">
        <f>SUM(B4:B8)</f>
        <v>1000</v>
      </c>
      <c r="C10" s="215" t="s">
        <v>898</v>
      </c>
      <c r="D10" s="204">
        <f>SUM(D4:D8)</f>
        <v>130</v>
      </c>
    </row>
    <row r="11" ht="35.1" customHeight="1" spans="1:4">
      <c r="A11" s="216" t="s">
        <v>899</v>
      </c>
      <c r="B11" s="206">
        <v>130</v>
      </c>
      <c r="C11" s="216" t="s">
        <v>900</v>
      </c>
      <c r="D11" s="204">
        <v>1000</v>
      </c>
    </row>
    <row r="12" ht="35.1" customHeight="1" spans="1:4">
      <c r="A12" s="217" t="s">
        <v>901</v>
      </c>
      <c r="B12" s="204">
        <f>SUM(B10:B11)</f>
        <v>1130</v>
      </c>
      <c r="C12" s="217" t="s">
        <v>902</v>
      </c>
      <c r="D12" s="204">
        <f>SUM(D10:D11)</f>
        <v>1130</v>
      </c>
    </row>
    <row r="13" ht="33.75" customHeight="1" spans="1:4">
      <c r="A13" s="218"/>
      <c r="B13" s="218"/>
      <c r="C13" s="218"/>
      <c r="D13" s="218"/>
    </row>
  </sheetData>
  <mergeCells count="2">
    <mergeCell ref="A1:D1"/>
    <mergeCell ref="A13:D13"/>
  </mergeCells>
  <printOptions horizontalCentered="1"/>
  <pageMargins left="0.747916666666667" right="0.747916666666667" top="0.786805555555556" bottom="0.786805555555556" header="0.590277777777778" footer="0.31458333333333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8"/>
  <sheetViews>
    <sheetView workbookViewId="0">
      <selection activeCell="A8" sqref="A8"/>
    </sheetView>
  </sheetViews>
  <sheetFormatPr defaultColWidth="9" defaultRowHeight="24.9" customHeight="1" outlineLevelRow="7"/>
  <cols>
    <col min="1" max="1" width="58.8833333333333" style="34" customWidth="1"/>
    <col min="2" max="2" width="10.775" style="34" customWidth="1"/>
    <col min="3" max="16368" width="9" style="34"/>
    <col min="16369" max="16384" width="9" style="35"/>
  </cols>
  <sheetData>
    <row r="1" s="34" customFormat="1" ht="60" customHeight="1" spans="1:2">
      <c r="A1" s="186" t="s">
        <v>979</v>
      </c>
      <c r="B1" s="186"/>
    </row>
    <row r="2" s="34" customFormat="1" customHeight="1" spans="1:2">
      <c r="A2" s="145"/>
      <c r="B2" s="187" t="s">
        <v>880</v>
      </c>
    </row>
    <row r="3" s="184" customFormat="1" ht="30" customHeight="1" spans="1:2">
      <c r="A3" s="188" t="s">
        <v>980</v>
      </c>
      <c r="B3" s="188" t="s">
        <v>134</v>
      </c>
    </row>
    <row r="4" s="34" customFormat="1" ht="30" customHeight="1" spans="1:2">
      <c r="A4" s="189" t="s">
        <v>981</v>
      </c>
      <c r="B4" s="190"/>
    </row>
    <row r="5" s="34" customFormat="1" ht="30" customHeight="1" spans="1:2">
      <c r="A5" s="189" t="s">
        <v>982</v>
      </c>
      <c r="B5" s="190"/>
    </row>
    <row r="6" s="34" customFormat="1" ht="30" customHeight="1" spans="1:2">
      <c r="A6" s="189" t="s">
        <v>983</v>
      </c>
      <c r="B6" s="190"/>
    </row>
    <row r="7" s="185" customFormat="1" customHeight="1" spans="1:16368">
      <c r="A7" s="191" t="s">
        <v>984</v>
      </c>
      <c r="B7" s="19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c r="XDD7" s="33"/>
      <c r="XDE7" s="33"/>
      <c r="XDF7" s="33"/>
      <c r="XDG7" s="33"/>
      <c r="XDH7" s="33"/>
      <c r="XDI7" s="33"/>
      <c r="XDJ7" s="33"/>
      <c r="XDK7" s="33"/>
      <c r="XDL7" s="33"/>
      <c r="XDM7" s="33"/>
      <c r="XDN7" s="33"/>
      <c r="XDO7" s="33"/>
      <c r="XDP7" s="33"/>
      <c r="XDQ7" s="33"/>
      <c r="XDR7" s="33"/>
      <c r="XDS7" s="33"/>
      <c r="XDT7" s="33"/>
      <c r="XDU7" s="33"/>
      <c r="XDV7" s="33"/>
      <c r="XDW7" s="33"/>
      <c r="XDX7" s="33"/>
      <c r="XDY7" s="33"/>
      <c r="XDZ7" s="33"/>
      <c r="XEA7" s="33"/>
      <c r="XEB7" s="33"/>
      <c r="XEC7" s="33"/>
      <c r="XED7" s="33"/>
      <c r="XEE7" s="33"/>
      <c r="XEF7" s="33"/>
      <c r="XEG7" s="33"/>
      <c r="XEH7" s="33"/>
      <c r="XEI7" s="33"/>
      <c r="XEJ7" s="33"/>
      <c r="XEK7" s="33"/>
      <c r="XEL7" s="33"/>
      <c r="XEM7" s="33"/>
      <c r="XEN7" s="33"/>
    </row>
    <row r="8" customHeight="1" spans="1:1">
      <c r="A8" s="34" t="s">
        <v>985</v>
      </c>
    </row>
  </sheetData>
  <mergeCells count="1">
    <mergeCell ref="A1:B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zoomScale="120" zoomScaleNormal="120" workbookViewId="0">
      <selection activeCell="A1" sqref="A1:G1"/>
    </sheetView>
  </sheetViews>
  <sheetFormatPr defaultColWidth="9" defaultRowHeight="13.5" outlineLevelCol="6"/>
  <cols>
    <col min="1" max="1" width="14.6666666666667" style="161" customWidth="1"/>
    <col min="2" max="2" width="10.6666666666667" style="173" customWidth="1"/>
    <col min="3" max="7" width="11.6666666666667" style="161" customWidth="1"/>
    <col min="8" max="256" width="9" style="161"/>
    <col min="257" max="257" width="53.8833333333333" style="161" customWidth="1"/>
    <col min="258" max="258" width="20.8833333333333" style="161" customWidth="1"/>
    <col min="259" max="259" width="21.775" style="161" customWidth="1"/>
    <col min="260" max="512" width="9" style="161"/>
    <col min="513" max="513" width="53.8833333333333" style="161" customWidth="1"/>
    <col min="514" max="514" width="20.8833333333333" style="161" customWidth="1"/>
    <col min="515" max="515" width="21.775" style="161" customWidth="1"/>
    <col min="516" max="768" width="9" style="161"/>
    <col min="769" max="769" width="53.8833333333333" style="161" customWidth="1"/>
    <col min="770" max="770" width="20.8833333333333" style="161" customWidth="1"/>
    <col min="771" max="771" width="21.775" style="161" customWidth="1"/>
    <col min="772" max="1024" width="9" style="161"/>
    <col min="1025" max="1025" width="53.8833333333333" style="161" customWidth="1"/>
    <col min="1026" max="1026" width="20.8833333333333" style="161" customWidth="1"/>
    <col min="1027" max="1027" width="21.775" style="161" customWidth="1"/>
    <col min="1028" max="1280" width="9" style="161"/>
    <col min="1281" max="1281" width="53.8833333333333" style="161" customWidth="1"/>
    <col min="1282" max="1282" width="20.8833333333333" style="161" customWidth="1"/>
    <col min="1283" max="1283" width="21.775" style="161" customWidth="1"/>
    <col min="1284" max="1536" width="9" style="161"/>
    <col min="1537" max="1537" width="53.8833333333333" style="161" customWidth="1"/>
    <col min="1538" max="1538" width="20.8833333333333" style="161" customWidth="1"/>
    <col min="1539" max="1539" width="21.775" style="161" customWidth="1"/>
    <col min="1540" max="1792" width="9" style="161"/>
    <col min="1793" max="1793" width="53.8833333333333" style="161" customWidth="1"/>
    <col min="1794" max="1794" width="20.8833333333333" style="161" customWidth="1"/>
    <col min="1795" max="1795" width="21.775" style="161" customWidth="1"/>
    <col min="1796" max="2048" width="9" style="161"/>
    <col min="2049" max="2049" width="53.8833333333333" style="161" customWidth="1"/>
    <col min="2050" max="2050" width="20.8833333333333" style="161" customWidth="1"/>
    <col min="2051" max="2051" width="21.775" style="161" customWidth="1"/>
    <col min="2052" max="2304" width="9" style="161"/>
    <col min="2305" max="2305" width="53.8833333333333" style="161" customWidth="1"/>
    <col min="2306" max="2306" width="20.8833333333333" style="161" customWidth="1"/>
    <col min="2307" max="2307" width="21.775" style="161" customWidth="1"/>
    <col min="2308" max="2560" width="9" style="161"/>
    <col min="2561" max="2561" width="53.8833333333333" style="161" customWidth="1"/>
    <col min="2562" max="2562" width="20.8833333333333" style="161" customWidth="1"/>
    <col min="2563" max="2563" width="21.775" style="161" customWidth="1"/>
    <col min="2564" max="2816" width="9" style="161"/>
    <col min="2817" max="2817" width="53.8833333333333" style="161" customWidth="1"/>
    <col min="2818" max="2818" width="20.8833333333333" style="161" customWidth="1"/>
    <col min="2819" max="2819" width="21.775" style="161" customWidth="1"/>
    <col min="2820" max="3072" width="9" style="161"/>
    <col min="3073" max="3073" width="53.8833333333333" style="161" customWidth="1"/>
    <col min="3074" max="3074" width="20.8833333333333" style="161" customWidth="1"/>
    <col min="3075" max="3075" width="21.775" style="161" customWidth="1"/>
    <col min="3076" max="3328" width="9" style="161"/>
    <col min="3329" max="3329" width="53.8833333333333" style="161" customWidth="1"/>
    <col min="3330" max="3330" width="20.8833333333333" style="161" customWidth="1"/>
    <col min="3331" max="3331" width="21.775" style="161" customWidth="1"/>
    <col min="3332" max="3584" width="9" style="161"/>
    <col min="3585" max="3585" width="53.8833333333333" style="161" customWidth="1"/>
    <col min="3586" max="3586" width="20.8833333333333" style="161" customWidth="1"/>
    <col min="3587" max="3587" width="21.775" style="161" customWidth="1"/>
    <col min="3588" max="3840" width="9" style="161"/>
    <col min="3841" max="3841" width="53.8833333333333" style="161" customWidth="1"/>
    <col min="3842" max="3842" width="20.8833333333333" style="161" customWidth="1"/>
    <col min="3843" max="3843" width="21.775" style="161" customWidth="1"/>
    <col min="3844" max="4096" width="9" style="161"/>
    <col min="4097" max="4097" width="53.8833333333333" style="161" customWidth="1"/>
    <col min="4098" max="4098" width="20.8833333333333" style="161" customWidth="1"/>
    <col min="4099" max="4099" width="21.775" style="161" customWidth="1"/>
    <col min="4100" max="4352" width="9" style="161"/>
    <col min="4353" max="4353" width="53.8833333333333" style="161" customWidth="1"/>
    <col min="4354" max="4354" width="20.8833333333333" style="161" customWidth="1"/>
    <col min="4355" max="4355" width="21.775" style="161" customWidth="1"/>
    <col min="4356" max="4608" width="9" style="161"/>
    <col min="4609" max="4609" width="53.8833333333333" style="161" customWidth="1"/>
    <col min="4610" max="4610" width="20.8833333333333" style="161" customWidth="1"/>
    <col min="4611" max="4611" width="21.775" style="161" customWidth="1"/>
    <col min="4612" max="4864" width="9" style="161"/>
    <col min="4865" max="4865" width="53.8833333333333" style="161" customWidth="1"/>
    <col min="4866" max="4866" width="20.8833333333333" style="161" customWidth="1"/>
    <col min="4867" max="4867" width="21.775" style="161" customWidth="1"/>
    <col min="4868" max="5120" width="9" style="161"/>
    <col min="5121" max="5121" width="53.8833333333333" style="161" customWidth="1"/>
    <col min="5122" max="5122" width="20.8833333333333" style="161" customWidth="1"/>
    <col min="5123" max="5123" width="21.775" style="161" customWidth="1"/>
    <col min="5124" max="5376" width="9" style="161"/>
    <col min="5377" max="5377" width="53.8833333333333" style="161" customWidth="1"/>
    <col min="5378" max="5378" width="20.8833333333333" style="161" customWidth="1"/>
    <col min="5379" max="5379" width="21.775" style="161" customWidth="1"/>
    <col min="5380" max="5632" width="9" style="161"/>
    <col min="5633" max="5633" width="53.8833333333333" style="161" customWidth="1"/>
    <col min="5634" max="5634" width="20.8833333333333" style="161" customWidth="1"/>
    <col min="5635" max="5635" width="21.775" style="161" customWidth="1"/>
    <col min="5636" max="5888" width="9" style="161"/>
    <col min="5889" max="5889" width="53.8833333333333" style="161" customWidth="1"/>
    <col min="5890" max="5890" width="20.8833333333333" style="161" customWidth="1"/>
    <col min="5891" max="5891" width="21.775" style="161" customWidth="1"/>
    <col min="5892" max="6144" width="9" style="161"/>
    <col min="6145" max="6145" width="53.8833333333333" style="161" customWidth="1"/>
    <col min="6146" max="6146" width="20.8833333333333" style="161" customWidth="1"/>
    <col min="6147" max="6147" width="21.775" style="161" customWidth="1"/>
    <col min="6148" max="6400" width="9" style="161"/>
    <col min="6401" max="6401" width="53.8833333333333" style="161" customWidth="1"/>
    <col min="6402" max="6402" width="20.8833333333333" style="161" customWidth="1"/>
    <col min="6403" max="6403" width="21.775" style="161" customWidth="1"/>
    <col min="6404" max="6656" width="9" style="161"/>
    <col min="6657" max="6657" width="53.8833333333333" style="161" customWidth="1"/>
    <col min="6658" max="6658" width="20.8833333333333" style="161" customWidth="1"/>
    <col min="6659" max="6659" width="21.775" style="161" customWidth="1"/>
    <col min="6660" max="6912" width="9" style="161"/>
    <col min="6913" max="6913" width="53.8833333333333" style="161" customWidth="1"/>
    <col min="6914" max="6914" width="20.8833333333333" style="161" customWidth="1"/>
    <col min="6915" max="6915" width="21.775" style="161" customWidth="1"/>
    <col min="6916" max="7168" width="9" style="161"/>
    <col min="7169" max="7169" width="53.8833333333333" style="161" customWidth="1"/>
    <col min="7170" max="7170" width="20.8833333333333" style="161" customWidth="1"/>
    <col min="7171" max="7171" width="21.775" style="161" customWidth="1"/>
    <col min="7172" max="7424" width="9" style="161"/>
    <col min="7425" max="7425" width="53.8833333333333" style="161" customWidth="1"/>
    <col min="7426" max="7426" width="20.8833333333333" style="161" customWidth="1"/>
    <col min="7427" max="7427" width="21.775" style="161" customWidth="1"/>
    <col min="7428" max="7680" width="9" style="161"/>
    <col min="7681" max="7681" width="53.8833333333333" style="161" customWidth="1"/>
    <col min="7682" max="7682" width="20.8833333333333" style="161" customWidth="1"/>
    <col min="7683" max="7683" width="21.775" style="161" customWidth="1"/>
    <col min="7684" max="7936" width="9" style="161"/>
    <col min="7937" max="7937" width="53.8833333333333" style="161" customWidth="1"/>
    <col min="7938" max="7938" width="20.8833333333333" style="161" customWidth="1"/>
    <col min="7939" max="7939" width="21.775" style="161" customWidth="1"/>
    <col min="7940" max="8192" width="9" style="161"/>
    <col min="8193" max="8193" width="53.8833333333333" style="161" customWidth="1"/>
    <col min="8194" max="8194" width="20.8833333333333" style="161" customWidth="1"/>
    <col min="8195" max="8195" width="21.775" style="161" customWidth="1"/>
    <col min="8196" max="8448" width="9" style="161"/>
    <col min="8449" max="8449" width="53.8833333333333" style="161" customWidth="1"/>
    <col min="8450" max="8450" width="20.8833333333333" style="161" customWidth="1"/>
    <col min="8451" max="8451" width="21.775" style="161" customWidth="1"/>
    <col min="8452" max="8704" width="9" style="161"/>
    <col min="8705" max="8705" width="53.8833333333333" style="161" customWidth="1"/>
    <col min="8706" max="8706" width="20.8833333333333" style="161" customWidth="1"/>
    <col min="8707" max="8707" width="21.775" style="161" customWidth="1"/>
    <col min="8708" max="8960" width="9" style="161"/>
    <col min="8961" max="8961" width="53.8833333333333" style="161" customWidth="1"/>
    <col min="8962" max="8962" width="20.8833333333333" style="161" customWidth="1"/>
    <col min="8963" max="8963" width="21.775" style="161" customWidth="1"/>
    <col min="8964" max="9216" width="9" style="161"/>
    <col min="9217" max="9217" width="53.8833333333333" style="161" customWidth="1"/>
    <col min="9218" max="9218" width="20.8833333333333" style="161" customWidth="1"/>
    <col min="9219" max="9219" width="21.775" style="161" customWidth="1"/>
    <col min="9220" max="9472" width="9" style="161"/>
    <col min="9473" max="9473" width="53.8833333333333" style="161" customWidth="1"/>
    <col min="9474" max="9474" width="20.8833333333333" style="161" customWidth="1"/>
    <col min="9475" max="9475" width="21.775" style="161" customWidth="1"/>
    <col min="9476" max="9728" width="9" style="161"/>
    <col min="9729" max="9729" width="53.8833333333333" style="161" customWidth="1"/>
    <col min="9730" max="9730" width="20.8833333333333" style="161" customWidth="1"/>
    <col min="9731" max="9731" width="21.775" style="161" customWidth="1"/>
    <col min="9732" max="9984" width="9" style="161"/>
    <col min="9985" max="9985" width="53.8833333333333" style="161" customWidth="1"/>
    <col min="9986" max="9986" width="20.8833333333333" style="161" customWidth="1"/>
    <col min="9987" max="9987" width="21.775" style="161" customWidth="1"/>
    <col min="9988" max="10240" width="9" style="161"/>
    <col min="10241" max="10241" width="53.8833333333333" style="161" customWidth="1"/>
    <col min="10242" max="10242" width="20.8833333333333" style="161" customWidth="1"/>
    <col min="10243" max="10243" width="21.775" style="161" customWidth="1"/>
    <col min="10244" max="10496" width="9" style="161"/>
    <col min="10497" max="10497" width="53.8833333333333" style="161" customWidth="1"/>
    <col min="10498" max="10498" width="20.8833333333333" style="161" customWidth="1"/>
    <col min="10499" max="10499" width="21.775" style="161" customWidth="1"/>
    <col min="10500" max="10752" width="9" style="161"/>
    <col min="10753" max="10753" width="53.8833333333333" style="161" customWidth="1"/>
    <col min="10754" max="10754" width="20.8833333333333" style="161" customWidth="1"/>
    <col min="10755" max="10755" width="21.775" style="161" customWidth="1"/>
    <col min="10756" max="11008" width="9" style="161"/>
    <col min="11009" max="11009" width="53.8833333333333" style="161" customWidth="1"/>
    <col min="11010" max="11010" width="20.8833333333333" style="161" customWidth="1"/>
    <col min="11011" max="11011" width="21.775" style="161" customWidth="1"/>
    <col min="11012" max="11264" width="9" style="161"/>
    <col min="11265" max="11265" width="53.8833333333333" style="161" customWidth="1"/>
    <col min="11266" max="11266" width="20.8833333333333" style="161" customWidth="1"/>
    <col min="11267" max="11267" width="21.775" style="161" customWidth="1"/>
    <col min="11268" max="11520" width="9" style="161"/>
    <col min="11521" max="11521" width="53.8833333333333" style="161" customWidth="1"/>
    <col min="11522" max="11522" width="20.8833333333333" style="161" customWidth="1"/>
    <col min="11523" max="11523" width="21.775" style="161" customWidth="1"/>
    <col min="11524" max="11776" width="9" style="161"/>
    <col min="11777" max="11777" width="53.8833333333333" style="161" customWidth="1"/>
    <col min="11778" max="11778" width="20.8833333333333" style="161" customWidth="1"/>
    <col min="11779" max="11779" width="21.775" style="161" customWidth="1"/>
    <col min="11780" max="12032" width="9" style="161"/>
    <col min="12033" max="12033" width="53.8833333333333" style="161" customWidth="1"/>
    <col min="12034" max="12034" width="20.8833333333333" style="161" customWidth="1"/>
    <col min="12035" max="12035" width="21.775" style="161" customWidth="1"/>
    <col min="12036" max="12288" width="9" style="161"/>
    <col min="12289" max="12289" width="53.8833333333333" style="161" customWidth="1"/>
    <col min="12290" max="12290" width="20.8833333333333" style="161" customWidth="1"/>
    <col min="12291" max="12291" width="21.775" style="161" customWidth="1"/>
    <col min="12292" max="12544" width="9" style="161"/>
    <col min="12545" max="12545" width="53.8833333333333" style="161" customWidth="1"/>
    <col min="12546" max="12546" width="20.8833333333333" style="161" customWidth="1"/>
    <col min="12547" max="12547" width="21.775" style="161" customWidth="1"/>
    <col min="12548" max="12800" width="9" style="161"/>
    <col min="12801" max="12801" width="53.8833333333333" style="161" customWidth="1"/>
    <col min="12802" max="12802" width="20.8833333333333" style="161" customWidth="1"/>
    <col min="12803" max="12803" width="21.775" style="161" customWidth="1"/>
    <col min="12804" max="13056" width="9" style="161"/>
    <col min="13057" max="13057" width="53.8833333333333" style="161" customWidth="1"/>
    <col min="13058" max="13058" width="20.8833333333333" style="161" customWidth="1"/>
    <col min="13059" max="13059" width="21.775" style="161" customWidth="1"/>
    <col min="13060" max="13312" width="9" style="161"/>
    <col min="13313" max="13313" width="53.8833333333333" style="161" customWidth="1"/>
    <col min="13314" max="13314" width="20.8833333333333" style="161" customWidth="1"/>
    <col min="13315" max="13315" width="21.775" style="161" customWidth="1"/>
    <col min="13316" max="13568" width="9" style="161"/>
    <col min="13569" max="13569" width="53.8833333333333" style="161" customWidth="1"/>
    <col min="13570" max="13570" width="20.8833333333333" style="161" customWidth="1"/>
    <col min="13571" max="13571" width="21.775" style="161" customWidth="1"/>
    <col min="13572" max="13824" width="9" style="161"/>
    <col min="13825" max="13825" width="53.8833333333333" style="161" customWidth="1"/>
    <col min="13826" max="13826" width="20.8833333333333" style="161" customWidth="1"/>
    <col min="13827" max="13827" width="21.775" style="161" customWidth="1"/>
    <col min="13828" max="14080" width="9" style="161"/>
    <col min="14081" max="14081" width="53.8833333333333" style="161" customWidth="1"/>
    <col min="14082" max="14082" width="20.8833333333333" style="161" customWidth="1"/>
    <col min="14083" max="14083" width="21.775" style="161" customWidth="1"/>
    <col min="14084" max="14336" width="9" style="161"/>
    <col min="14337" max="14337" width="53.8833333333333" style="161" customWidth="1"/>
    <col min="14338" max="14338" width="20.8833333333333" style="161" customWidth="1"/>
    <col min="14339" max="14339" width="21.775" style="161" customWidth="1"/>
    <col min="14340" max="14592" width="9" style="161"/>
    <col min="14593" max="14593" width="53.8833333333333" style="161" customWidth="1"/>
    <col min="14594" max="14594" width="20.8833333333333" style="161" customWidth="1"/>
    <col min="14595" max="14595" width="21.775" style="161" customWidth="1"/>
    <col min="14596" max="14848" width="9" style="161"/>
    <col min="14849" max="14849" width="53.8833333333333" style="161" customWidth="1"/>
    <col min="14850" max="14850" width="20.8833333333333" style="161" customWidth="1"/>
    <col min="14851" max="14851" width="21.775" style="161" customWidth="1"/>
    <col min="14852" max="15104" width="9" style="161"/>
    <col min="15105" max="15105" width="53.8833333333333" style="161" customWidth="1"/>
    <col min="15106" max="15106" width="20.8833333333333" style="161" customWidth="1"/>
    <col min="15107" max="15107" width="21.775" style="161" customWidth="1"/>
    <col min="15108" max="15360" width="9" style="161"/>
    <col min="15361" max="15361" width="53.8833333333333" style="161" customWidth="1"/>
    <col min="15362" max="15362" width="20.8833333333333" style="161" customWidth="1"/>
    <col min="15363" max="15363" width="21.775" style="161" customWidth="1"/>
    <col min="15364" max="15616" width="9" style="161"/>
    <col min="15617" max="15617" width="53.8833333333333" style="161" customWidth="1"/>
    <col min="15618" max="15618" width="20.8833333333333" style="161" customWidth="1"/>
    <col min="15619" max="15619" width="21.775" style="161" customWidth="1"/>
    <col min="15620" max="15872" width="9" style="161"/>
    <col min="15873" max="15873" width="53.8833333333333" style="161" customWidth="1"/>
    <col min="15874" max="15874" width="20.8833333333333" style="161" customWidth="1"/>
    <col min="15875" max="15875" width="21.775" style="161" customWidth="1"/>
    <col min="15876" max="16128" width="9" style="161"/>
    <col min="16129" max="16129" width="53.8833333333333" style="161" customWidth="1"/>
    <col min="16130" max="16130" width="20.8833333333333" style="161" customWidth="1"/>
    <col min="16131" max="16131" width="21.775" style="161" customWidth="1"/>
    <col min="16132" max="16384" width="9" style="161"/>
  </cols>
  <sheetData>
    <row r="1" ht="26.25" customHeight="1" spans="1:7">
      <c r="A1" s="163" t="s">
        <v>56</v>
      </c>
      <c r="B1" s="163"/>
      <c r="C1" s="163"/>
      <c r="D1" s="163"/>
      <c r="E1" s="163"/>
      <c r="F1" s="163"/>
      <c r="G1" s="163"/>
    </row>
    <row r="2" s="172" customFormat="1" ht="21" customHeight="1" spans="1:7">
      <c r="A2" s="174"/>
      <c r="B2" s="175"/>
      <c r="G2" s="176" t="s">
        <v>130</v>
      </c>
    </row>
    <row r="3" s="160" customFormat="1" ht="52.05" customHeight="1" spans="1:7">
      <c r="A3" s="167" t="s">
        <v>980</v>
      </c>
      <c r="B3" s="167" t="s">
        <v>735</v>
      </c>
      <c r="C3" s="168" t="s">
        <v>986</v>
      </c>
      <c r="D3" s="168" t="s">
        <v>987</v>
      </c>
      <c r="E3" s="168" t="s">
        <v>988</v>
      </c>
      <c r="F3" s="168" t="s">
        <v>989</v>
      </c>
      <c r="G3" s="168" t="s">
        <v>990</v>
      </c>
    </row>
    <row r="4" ht="25.05" customHeight="1" spans="1:7">
      <c r="A4" s="177" t="s">
        <v>991</v>
      </c>
      <c r="B4" s="178"/>
      <c r="C4" s="178"/>
      <c r="D4" s="178"/>
      <c r="E4" s="178"/>
      <c r="F4" s="178"/>
      <c r="G4" s="178"/>
    </row>
    <row r="5" ht="25.05" customHeight="1" spans="1:7">
      <c r="A5" s="177" t="s">
        <v>992</v>
      </c>
      <c r="B5" s="178"/>
      <c r="C5" s="178"/>
      <c r="D5" s="178"/>
      <c r="E5" s="178"/>
      <c r="F5" s="178"/>
      <c r="G5" s="178"/>
    </row>
    <row r="6" ht="25.05" customHeight="1" spans="1:7">
      <c r="A6" s="177" t="s">
        <v>993</v>
      </c>
      <c r="B6" s="178"/>
      <c r="C6" s="178"/>
      <c r="D6" s="178"/>
      <c r="E6" s="178"/>
      <c r="F6" s="178"/>
      <c r="G6" s="178"/>
    </row>
    <row r="7" ht="25.05" customHeight="1" spans="1:7">
      <c r="A7" s="177" t="s">
        <v>994</v>
      </c>
      <c r="B7" s="170"/>
      <c r="C7" s="170"/>
      <c r="D7" s="170"/>
      <c r="E7" s="170"/>
      <c r="F7" s="170"/>
      <c r="G7" s="170"/>
    </row>
    <row r="8" ht="25.05" customHeight="1" spans="1:7">
      <c r="A8" s="177" t="s">
        <v>995</v>
      </c>
      <c r="B8" s="170"/>
      <c r="C8" s="170"/>
      <c r="D8" s="170"/>
      <c r="E8" s="170"/>
      <c r="F8" s="170"/>
      <c r="G8" s="170"/>
    </row>
    <row r="9" ht="25.05" customHeight="1" spans="1:7">
      <c r="A9" s="177" t="s">
        <v>996</v>
      </c>
      <c r="B9" s="170"/>
      <c r="C9" s="170"/>
      <c r="D9" s="170"/>
      <c r="E9" s="170"/>
      <c r="F9" s="170"/>
      <c r="G9" s="170"/>
    </row>
    <row r="10" ht="25.05" customHeight="1" spans="1:7">
      <c r="A10" s="177" t="s">
        <v>997</v>
      </c>
      <c r="B10" s="170"/>
      <c r="C10" s="170"/>
      <c r="D10" s="170"/>
      <c r="E10" s="170"/>
      <c r="F10" s="170"/>
      <c r="G10" s="170"/>
    </row>
    <row r="11" s="160" customFormat="1" ht="25.05" customHeight="1" spans="1:7">
      <c r="A11" s="179" t="s">
        <v>998</v>
      </c>
      <c r="B11" s="180"/>
      <c r="C11" s="181"/>
      <c r="D11" s="181"/>
      <c r="E11" s="181"/>
      <c r="F11" s="181"/>
      <c r="G11" s="181"/>
    </row>
    <row r="12" spans="1:3">
      <c r="A12" s="182" t="s">
        <v>999</v>
      </c>
      <c r="B12" s="183"/>
      <c r="C12" s="183"/>
    </row>
  </sheetData>
  <mergeCells count="2">
    <mergeCell ref="A1:G1"/>
    <mergeCell ref="A12:C1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120" zoomScaleNormal="120" workbookViewId="0">
      <selection activeCell="E14" sqref="E14"/>
    </sheetView>
  </sheetViews>
  <sheetFormatPr defaultColWidth="9" defaultRowHeight="21.75" customHeight="1" outlineLevelCol="6"/>
  <cols>
    <col min="1" max="1" width="20" style="161" customWidth="1"/>
    <col min="2" max="2" width="11.6666666666667" style="162" customWidth="1"/>
    <col min="3" max="7" width="11.6666666666667" style="161" customWidth="1"/>
    <col min="8" max="256" width="9" style="161"/>
    <col min="257" max="257" width="52.2166666666667" style="161" customWidth="1"/>
    <col min="258" max="259" width="27.8833333333333" style="161" customWidth="1"/>
    <col min="260" max="512" width="9" style="161"/>
    <col min="513" max="513" width="52.2166666666667" style="161" customWidth="1"/>
    <col min="514" max="515" width="27.8833333333333" style="161" customWidth="1"/>
    <col min="516" max="768" width="9" style="161"/>
    <col min="769" max="769" width="52.2166666666667" style="161" customWidth="1"/>
    <col min="770" max="771" width="27.8833333333333" style="161" customWidth="1"/>
    <col min="772" max="1024" width="9" style="161"/>
    <col min="1025" max="1025" width="52.2166666666667" style="161" customWidth="1"/>
    <col min="1026" max="1027" width="27.8833333333333" style="161" customWidth="1"/>
    <col min="1028" max="1280" width="9" style="161"/>
    <col min="1281" max="1281" width="52.2166666666667" style="161" customWidth="1"/>
    <col min="1282" max="1283" width="27.8833333333333" style="161" customWidth="1"/>
    <col min="1284" max="1536" width="9" style="161"/>
    <col min="1537" max="1537" width="52.2166666666667" style="161" customWidth="1"/>
    <col min="1538" max="1539" width="27.8833333333333" style="161" customWidth="1"/>
    <col min="1540" max="1792" width="9" style="161"/>
    <col min="1793" max="1793" width="52.2166666666667" style="161" customWidth="1"/>
    <col min="1794" max="1795" width="27.8833333333333" style="161" customWidth="1"/>
    <col min="1796" max="2048" width="9" style="161"/>
    <col min="2049" max="2049" width="52.2166666666667" style="161" customWidth="1"/>
    <col min="2050" max="2051" width="27.8833333333333" style="161" customWidth="1"/>
    <col min="2052" max="2304" width="9" style="161"/>
    <col min="2305" max="2305" width="52.2166666666667" style="161" customWidth="1"/>
    <col min="2306" max="2307" width="27.8833333333333" style="161" customWidth="1"/>
    <col min="2308" max="2560" width="9" style="161"/>
    <col min="2561" max="2561" width="52.2166666666667" style="161" customWidth="1"/>
    <col min="2562" max="2563" width="27.8833333333333" style="161" customWidth="1"/>
    <col min="2564" max="2816" width="9" style="161"/>
    <col min="2817" max="2817" width="52.2166666666667" style="161" customWidth="1"/>
    <col min="2818" max="2819" width="27.8833333333333" style="161" customWidth="1"/>
    <col min="2820" max="3072" width="9" style="161"/>
    <col min="3073" max="3073" width="52.2166666666667" style="161" customWidth="1"/>
    <col min="3074" max="3075" width="27.8833333333333" style="161" customWidth="1"/>
    <col min="3076" max="3328" width="9" style="161"/>
    <col min="3329" max="3329" width="52.2166666666667" style="161" customWidth="1"/>
    <col min="3330" max="3331" width="27.8833333333333" style="161" customWidth="1"/>
    <col min="3332" max="3584" width="9" style="161"/>
    <col min="3585" max="3585" width="52.2166666666667" style="161" customWidth="1"/>
    <col min="3586" max="3587" width="27.8833333333333" style="161" customWidth="1"/>
    <col min="3588" max="3840" width="9" style="161"/>
    <col min="3841" max="3841" width="52.2166666666667" style="161" customWidth="1"/>
    <col min="3842" max="3843" width="27.8833333333333" style="161" customWidth="1"/>
    <col min="3844" max="4096" width="9" style="161"/>
    <col min="4097" max="4097" width="52.2166666666667" style="161" customWidth="1"/>
    <col min="4098" max="4099" width="27.8833333333333" style="161" customWidth="1"/>
    <col min="4100" max="4352" width="9" style="161"/>
    <col min="4353" max="4353" width="52.2166666666667" style="161" customWidth="1"/>
    <col min="4354" max="4355" width="27.8833333333333" style="161" customWidth="1"/>
    <col min="4356" max="4608" width="9" style="161"/>
    <col min="4609" max="4609" width="52.2166666666667" style="161" customWidth="1"/>
    <col min="4610" max="4611" width="27.8833333333333" style="161" customWidth="1"/>
    <col min="4612" max="4864" width="9" style="161"/>
    <col min="4865" max="4865" width="52.2166666666667" style="161" customWidth="1"/>
    <col min="4866" max="4867" width="27.8833333333333" style="161" customWidth="1"/>
    <col min="4868" max="5120" width="9" style="161"/>
    <col min="5121" max="5121" width="52.2166666666667" style="161" customWidth="1"/>
    <col min="5122" max="5123" width="27.8833333333333" style="161" customWidth="1"/>
    <col min="5124" max="5376" width="9" style="161"/>
    <col min="5377" max="5377" width="52.2166666666667" style="161" customWidth="1"/>
    <col min="5378" max="5379" width="27.8833333333333" style="161" customWidth="1"/>
    <col min="5380" max="5632" width="9" style="161"/>
    <col min="5633" max="5633" width="52.2166666666667" style="161" customWidth="1"/>
    <col min="5634" max="5635" width="27.8833333333333" style="161" customWidth="1"/>
    <col min="5636" max="5888" width="9" style="161"/>
    <col min="5889" max="5889" width="52.2166666666667" style="161" customWidth="1"/>
    <col min="5890" max="5891" width="27.8833333333333" style="161" customWidth="1"/>
    <col min="5892" max="6144" width="9" style="161"/>
    <col min="6145" max="6145" width="52.2166666666667" style="161" customWidth="1"/>
    <col min="6146" max="6147" width="27.8833333333333" style="161" customWidth="1"/>
    <col min="6148" max="6400" width="9" style="161"/>
    <col min="6401" max="6401" width="52.2166666666667" style="161" customWidth="1"/>
    <col min="6402" max="6403" width="27.8833333333333" style="161" customWidth="1"/>
    <col min="6404" max="6656" width="9" style="161"/>
    <col min="6657" max="6657" width="52.2166666666667" style="161" customWidth="1"/>
    <col min="6658" max="6659" width="27.8833333333333" style="161" customWidth="1"/>
    <col min="6660" max="6912" width="9" style="161"/>
    <col min="6913" max="6913" width="52.2166666666667" style="161" customWidth="1"/>
    <col min="6914" max="6915" width="27.8833333333333" style="161" customWidth="1"/>
    <col min="6916" max="7168" width="9" style="161"/>
    <col min="7169" max="7169" width="52.2166666666667" style="161" customWidth="1"/>
    <col min="7170" max="7171" width="27.8833333333333" style="161" customWidth="1"/>
    <col min="7172" max="7424" width="9" style="161"/>
    <col min="7425" max="7425" width="52.2166666666667" style="161" customWidth="1"/>
    <col min="7426" max="7427" width="27.8833333333333" style="161" customWidth="1"/>
    <col min="7428" max="7680" width="9" style="161"/>
    <col min="7681" max="7681" width="52.2166666666667" style="161" customWidth="1"/>
    <col min="7682" max="7683" width="27.8833333333333" style="161" customWidth="1"/>
    <col min="7684" max="7936" width="9" style="161"/>
    <col min="7937" max="7937" width="52.2166666666667" style="161" customWidth="1"/>
    <col min="7938" max="7939" width="27.8833333333333" style="161" customWidth="1"/>
    <col min="7940" max="8192" width="9" style="161"/>
    <col min="8193" max="8193" width="52.2166666666667" style="161" customWidth="1"/>
    <col min="8194" max="8195" width="27.8833333333333" style="161" customWidth="1"/>
    <col min="8196" max="8448" width="9" style="161"/>
    <col min="8449" max="8449" width="52.2166666666667" style="161" customWidth="1"/>
    <col min="8450" max="8451" width="27.8833333333333" style="161" customWidth="1"/>
    <col min="8452" max="8704" width="9" style="161"/>
    <col min="8705" max="8705" width="52.2166666666667" style="161" customWidth="1"/>
    <col min="8706" max="8707" width="27.8833333333333" style="161" customWidth="1"/>
    <col min="8708" max="8960" width="9" style="161"/>
    <col min="8961" max="8961" width="52.2166666666667" style="161" customWidth="1"/>
    <col min="8962" max="8963" width="27.8833333333333" style="161" customWidth="1"/>
    <col min="8964" max="9216" width="9" style="161"/>
    <col min="9217" max="9217" width="52.2166666666667" style="161" customWidth="1"/>
    <col min="9218" max="9219" width="27.8833333333333" style="161" customWidth="1"/>
    <col min="9220" max="9472" width="9" style="161"/>
    <col min="9473" max="9473" width="52.2166666666667" style="161" customWidth="1"/>
    <col min="9474" max="9475" width="27.8833333333333" style="161" customWidth="1"/>
    <col min="9476" max="9728" width="9" style="161"/>
    <col min="9729" max="9729" width="52.2166666666667" style="161" customWidth="1"/>
    <col min="9730" max="9731" width="27.8833333333333" style="161" customWidth="1"/>
    <col min="9732" max="9984" width="9" style="161"/>
    <col min="9985" max="9985" width="52.2166666666667" style="161" customWidth="1"/>
    <col min="9986" max="9987" width="27.8833333333333" style="161" customWidth="1"/>
    <col min="9988" max="10240" width="9" style="161"/>
    <col min="10241" max="10241" width="52.2166666666667" style="161" customWidth="1"/>
    <col min="10242" max="10243" width="27.8833333333333" style="161" customWidth="1"/>
    <col min="10244" max="10496" width="9" style="161"/>
    <col min="10497" max="10497" width="52.2166666666667" style="161" customWidth="1"/>
    <col min="10498" max="10499" width="27.8833333333333" style="161" customWidth="1"/>
    <col min="10500" max="10752" width="9" style="161"/>
    <col min="10753" max="10753" width="52.2166666666667" style="161" customWidth="1"/>
    <col min="10754" max="10755" width="27.8833333333333" style="161" customWidth="1"/>
    <col min="10756" max="11008" width="9" style="161"/>
    <col min="11009" max="11009" width="52.2166666666667" style="161" customWidth="1"/>
    <col min="11010" max="11011" width="27.8833333333333" style="161" customWidth="1"/>
    <col min="11012" max="11264" width="9" style="161"/>
    <col min="11265" max="11265" width="52.2166666666667" style="161" customWidth="1"/>
    <col min="11266" max="11267" width="27.8833333333333" style="161" customWidth="1"/>
    <col min="11268" max="11520" width="9" style="161"/>
    <col min="11521" max="11521" width="52.2166666666667" style="161" customWidth="1"/>
    <col min="11522" max="11523" width="27.8833333333333" style="161" customWidth="1"/>
    <col min="11524" max="11776" width="9" style="161"/>
    <col min="11777" max="11777" width="52.2166666666667" style="161" customWidth="1"/>
    <col min="11778" max="11779" width="27.8833333333333" style="161" customWidth="1"/>
    <col min="11780" max="12032" width="9" style="161"/>
    <col min="12033" max="12033" width="52.2166666666667" style="161" customWidth="1"/>
    <col min="12034" max="12035" width="27.8833333333333" style="161" customWidth="1"/>
    <col min="12036" max="12288" width="9" style="161"/>
    <col min="12289" max="12289" width="52.2166666666667" style="161" customWidth="1"/>
    <col min="12290" max="12291" width="27.8833333333333" style="161" customWidth="1"/>
    <col min="12292" max="12544" width="9" style="161"/>
    <col min="12545" max="12545" width="52.2166666666667" style="161" customWidth="1"/>
    <col min="12546" max="12547" width="27.8833333333333" style="161" customWidth="1"/>
    <col min="12548" max="12800" width="9" style="161"/>
    <col min="12801" max="12801" width="52.2166666666667" style="161" customWidth="1"/>
    <col min="12802" max="12803" width="27.8833333333333" style="161" customWidth="1"/>
    <col min="12804" max="13056" width="9" style="161"/>
    <col min="13057" max="13057" width="52.2166666666667" style="161" customWidth="1"/>
    <col min="13058" max="13059" width="27.8833333333333" style="161" customWidth="1"/>
    <col min="13060" max="13312" width="9" style="161"/>
    <col min="13313" max="13313" width="52.2166666666667" style="161" customWidth="1"/>
    <col min="13314" max="13315" width="27.8833333333333" style="161" customWidth="1"/>
    <col min="13316" max="13568" width="9" style="161"/>
    <col min="13569" max="13569" width="52.2166666666667" style="161" customWidth="1"/>
    <col min="13570" max="13571" width="27.8833333333333" style="161" customWidth="1"/>
    <col min="13572" max="13824" width="9" style="161"/>
    <col min="13825" max="13825" width="52.2166666666667" style="161" customWidth="1"/>
    <col min="13826" max="13827" width="27.8833333333333" style="161" customWidth="1"/>
    <col min="13828" max="14080" width="9" style="161"/>
    <col min="14081" max="14081" width="52.2166666666667" style="161" customWidth="1"/>
    <col min="14082" max="14083" width="27.8833333333333" style="161" customWidth="1"/>
    <col min="14084" max="14336" width="9" style="161"/>
    <col min="14337" max="14337" width="52.2166666666667" style="161" customWidth="1"/>
    <col min="14338" max="14339" width="27.8833333333333" style="161" customWidth="1"/>
    <col min="14340" max="14592" width="9" style="161"/>
    <col min="14593" max="14593" width="52.2166666666667" style="161" customWidth="1"/>
    <col min="14594" max="14595" width="27.8833333333333" style="161" customWidth="1"/>
    <col min="14596" max="14848" width="9" style="161"/>
    <col min="14849" max="14849" width="52.2166666666667" style="161" customWidth="1"/>
    <col min="14850" max="14851" width="27.8833333333333" style="161" customWidth="1"/>
    <col min="14852" max="15104" width="9" style="161"/>
    <col min="15105" max="15105" width="52.2166666666667" style="161" customWidth="1"/>
    <col min="15106" max="15107" width="27.8833333333333" style="161" customWidth="1"/>
    <col min="15108" max="15360" width="9" style="161"/>
    <col min="15361" max="15361" width="52.2166666666667" style="161" customWidth="1"/>
    <col min="15362" max="15363" width="27.8833333333333" style="161" customWidth="1"/>
    <col min="15364" max="15616" width="9" style="161"/>
    <col min="15617" max="15617" width="52.2166666666667" style="161" customWidth="1"/>
    <col min="15618" max="15619" width="27.8833333333333" style="161" customWidth="1"/>
    <col min="15620" max="15872" width="9" style="161"/>
    <col min="15873" max="15873" width="52.2166666666667" style="161" customWidth="1"/>
    <col min="15874" max="15875" width="27.8833333333333" style="161" customWidth="1"/>
    <col min="15876" max="16128" width="9" style="161"/>
    <col min="16129" max="16129" width="52.2166666666667" style="161" customWidth="1"/>
    <col min="16130" max="16131" width="27.8833333333333" style="161" customWidth="1"/>
    <col min="16132" max="16384" width="9" style="161"/>
  </cols>
  <sheetData>
    <row r="1" customHeight="1" spans="1:7">
      <c r="A1" s="163" t="s">
        <v>58</v>
      </c>
      <c r="B1" s="163"/>
      <c r="C1" s="163"/>
      <c r="D1" s="163"/>
      <c r="E1" s="163"/>
      <c r="F1" s="163"/>
      <c r="G1" s="163"/>
    </row>
    <row r="2" customHeight="1" spans="1:7">
      <c r="A2" s="164"/>
      <c r="B2" s="165"/>
      <c r="G2" s="166" t="s">
        <v>130</v>
      </c>
    </row>
    <row r="3" s="160" customFormat="1" ht="55.95" customHeight="1" spans="1:7">
      <c r="A3" s="167" t="s">
        <v>980</v>
      </c>
      <c r="B3" s="167" t="s">
        <v>735</v>
      </c>
      <c r="C3" s="168" t="s">
        <v>986</v>
      </c>
      <c r="D3" s="168" t="s">
        <v>987</v>
      </c>
      <c r="E3" s="168" t="s">
        <v>988</v>
      </c>
      <c r="F3" s="168" t="s">
        <v>989</v>
      </c>
      <c r="G3" s="168" t="s">
        <v>990</v>
      </c>
    </row>
    <row r="4" customHeight="1" spans="1:7">
      <c r="A4" s="169" t="s">
        <v>1000</v>
      </c>
      <c r="B4" s="170"/>
      <c r="C4" s="170"/>
      <c r="D4" s="170"/>
      <c r="E4" s="170"/>
      <c r="F4" s="170"/>
      <c r="G4" s="170"/>
    </row>
    <row r="5" customHeight="1" spans="1:7">
      <c r="A5" s="169" t="s">
        <v>1001</v>
      </c>
      <c r="B5" s="170"/>
      <c r="C5" s="170"/>
      <c r="D5" s="170"/>
      <c r="E5" s="170"/>
      <c r="F5" s="170"/>
      <c r="G5" s="170"/>
    </row>
    <row r="6" customHeight="1" spans="1:7">
      <c r="A6" s="169" t="s">
        <v>1002</v>
      </c>
      <c r="B6" s="170"/>
      <c r="C6" s="170"/>
      <c r="D6" s="170"/>
      <c r="E6" s="170"/>
      <c r="F6" s="170"/>
      <c r="G6" s="170"/>
    </row>
    <row r="7" customHeight="1" spans="1:7">
      <c r="A7" s="169" t="s">
        <v>1003</v>
      </c>
      <c r="B7" s="170"/>
      <c r="C7" s="170"/>
      <c r="D7" s="170"/>
      <c r="E7" s="170"/>
      <c r="F7" s="170"/>
      <c r="G7" s="170"/>
    </row>
    <row r="8" customHeight="1" spans="1:7">
      <c r="A8" s="167" t="s">
        <v>1004</v>
      </c>
      <c r="B8" s="171"/>
      <c r="C8" s="171"/>
      <c r="D8" s="171"/>
      <c r="E8" s="171"/>
      <c r="F8" s="171"/>
      <c r="G8" s="171"/>
    </row>
    <row r="9" customHeight="1" spans="1:3">
      <c r="A9" s="158" t="s">
        <v>999</v>
      </c>
      <c r="B9" s="158"/>
      <c r="C9" s="158"/>
    </row>
  </sheetData>
  <mergeCells count="2">
    <mergeCell ref="A1:G1"/>
    <mergeCell ref="A9:C9"/>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10" sqref="B10"/>
    </sheetView>
  </sheetViews>
  <sheetFormatPr defaultColWidth="9" defaultRowHeight="30" customHeight="1" outlineLevelCol="4"/>
  <cols>
    <col min="1" max="1" width="26.6666666666667" style="145" customWidth="1"/>
    <col min="2" max="2" width="16.4416666666667" style="145" customWidth="1"/>
    <col min="3" max="3" width="26.6666666666667" style="145" customWidth="1"/>
    <col min="4" max="4" width="16.4416666666667" style="145" customWidth="1"/>
    <col min="5" max="16384" width="9" style="145"/>
  </cols>
  <sheetData>
    <row r="1" customHeight="1" spans="1:4">
      <c r="A1" s="146" t="s">
        <v>1005</v>
      </c>
      <c r="B1" s="146"/>
      <c r="C1" s="146"/>
      <c r="D1" s="146"/>
    </row>
    <row r="2" ht="20.1" customHeight="1" spans="4:4">
      <c r="D2" s="145" t="s">
        <v>880</v>
      </c>
    </row>
    <row r="3" s="141" customFormat="1" ht="25.05" customHeight="1" spans="1:4">
      <c r="A3" s="147" t="s">
        <v>980</v>
      </c>
      <c r="B3" s="148" t="s">
        <v>134</v>
      </c>
      <c r="C3" s="147" t="s">
        <v>980</v>
      </c>
      <c r="D3" s="148" t="s">
        <v>134</v>
      </c>
    </row>
    <row r="4" s="142" customFormat="1" ht="40.05" customHeight="1" spans="1:4">
      <c r="A4" s="149" t="s">
        <v>1006</v>
      </c>
      <c r="B4" s="150"/>
      <c r="C4" s="149" t="s">
        <v>1007</v>
      </c>
      <c r="D4" s="150"/>
    </row>
    <row r="5" ht="40.05" customHeight="1" spans="1:4">
      <c r="A5" s="151" t="s">
        <v>1008</v>
      </c>
      <c r="B5" s="152"/>
      <c r="C5" s="151" t="s">
        <v>1009</v>
      </c>
      <c r="D5" s="152"/>
    </row>
    <row r="6" ht="40.05" customHeight="1" spans="1:4">
      <c r="A6" s="151" t="s">
        <v>1010</v>
      </c>
      <c r="B6" s="152"/>
      <c r="C6" s="151" t="s">
        <v>1011</v>
      </c>
      <c r="D6" s="152"/>
    </row>
    <row r="7" ht="40.05" customHeight="1" spans="1:4">
      <c r="A7" s="151" t="s">
        <v>1012</v>
      </c>
      <c r="B7" s="152"/>
      <c r="C7" s="151" t="s">
        <v>1013</v>
      </c>
      <c r="D7" s="152"/>
    </row>
    <row r="8" ht="40.05" customHeight="1" spans="1:4">
      <c r="A8" s="151" t="s">
        <v>1014</v>
      </c>
      <c r="B8" s="152"/>
      <c r="C8" s="151" t="s">
        <v>1015</v>
      </c>
      <c r="D8" s="152"/>
    </row>
    <row r="9" ht="40.05" customHeight="1" spans="1:4">
      <c r="A9" s="151" t="s">
        <v>1016</v>
      </c>
      <c r="B9" s="152"/>
      <c r="C9" s="151" t="s">
        <v>1017</v>
      </c>
      <c r="D9" s="152"/>
    </row>
    <row r="10" ht="40.05" customHeight="1" spans="1:4">
      <c r="A10" s="151" t="s">
        <v>1018</v>
      </c>
      <c r="B10" s="152"/>
      <c r="C10" s="151" t="s">
        <v>1019</v>
      </c>
      <c r="D10" s="152"/>
    </row>
    <row r="11" s="143" customFormat="1" ht="40.05" customHeight="1" spans="1:5">
      <c r="A11" s="153" t="s">
        <v>1020</v>
      </c>
      <c r="B11" s="154"/>
      <c r="C11" s="153" t="s">
        <v>1021</v>
      </c>
      <c r="D11" s="154"/>
      <c r="E11" s="155"/>
    </row>
    <row r="12" s="144" customFormat="1" ht="40.05" customHeight="1" spans="1:4">
      <c r="A12" s="156" t="s">
        <v>1022</v>
      </c>
      <c r="B12" s="157">
        <f>B11+B4</f>
        <v>0</v>
      </c>
      <c r="C12" s="156" t="s">
        <v>1023</v>
      </c>
      <c r="D12" s="157">
        <f>D11+D4</f>
        <v>0</v>
      </c>
    </row>
    <row r="13" customHeight="1" spans="1:3">
      <c r="A13" s="158" t="s">
        <v>999</v>
      </c>
      <c r="B13" s="158"/>
      <c r="C13" s="158"/>
    </row>
    <row r="14" customHeight="1" spans="2:4">
      <c r="B14" s="159"/>
      <c r="D14" s="159"/>
    </row>
    <row r="15" customHeight="1" spans="2:2">
      <c r="B15" s="159"/>
    </row>
  </sheetData>
  <mergeCells count="2">
    <mergeCell ref="A1:D1"/>
    <mergeCell ref="A13:C13"/>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18"/>
  <sheetViews>
    <sheetView workbookViewId="0">
      <selection activeCell="A1" sqref="$A1:$XFD1"/>
    </sheetView>
  </sheetViews>
  <sheetFormatPr defaultColWidth="48.3333333333333" defaultRowHeight="15" outlineLevelCol="1"/>
  <cols>
    <col min="1" max="1" width="48.3333333333333" style="104"/>
    <col min="2" max="2" width="34.8833333333333" style="136" customWidth="1"/>
    <col min="3" max="16384" width="48.3333333333333" style="104"/>
  </cols>
  <sheetData>
    <row r="1" ht="43.5" customHeight="1" spans="1:2">
      <c r="A1" s="88" t="s">
        <v>1024</v>
      </c>
      <c r="B1" s="88"/>
    </row>
    <row r="2" ht="31.2" customHeight="1" spans="1:2">
      <c r="A2" s="123"/>
      <c r="B2" s="137" t="s">
        <v>82</v>
      </c>
    </row>
    <row r="3" ht="72" customHeight="1" spans="1:2">
      <c r="A3" s="124" t="s">
        <v>1025</v>
      </c>
      <c r="B3" s="125" t="s">
        <v>1026</v>
      </c>
    </row>
    <row r="4" ht="92.25" customHeight="1" spans="1:2">
      <c r="A4" s="126" t="s">
        <v>1027</v>
      </c>
      <c r="B4" s="127">
        <v>149476</v>
      </c>
    </row>
    <row r="5" ht="92.25" customHeight="1" spans="1:2">
      <c r="A5" s="126" t="s">
        <v>1028</v>
      </c>
      <c r="B5" s="127">
        <v>29539</v>
      </c>
    </row>
    <row r="6" ht="92.25" customHeight="1" spans="1:2">
      <c r="A6" s="126" t="s">
        <v>1029</v>
      </c>
      <c r="B6" s="127">
        <v>27955</v>
      </c>
    </row>
    <row r="7" ht="92.25" customHeight="1" spans="1:2">
      <c r="A7" s="128" t="s">
        <v>1030</v>
      </c>
      <c r="B7" s="129">
        <v>2795.5</v>
      </c>
    </row>
    <row r="8" ht="92.25" customHeight="1" spans="1:2">
      <c r="A8" s="126" t="s">
        <v>1031</v>
      </c>
      <c r="B8" s="130">
        <f>B4+B5-B6</f>
        <v>151060</v>
      </c>
    </row>
    <row r="9" ht="29.25" customHeight="1" spans="1:2">
      <c r="A9" s="121" t="s">
        <v>1032</v>
      </c>
      <c r="B9" s="138"/>
    </row>
    <row r="10" ht="15.75" spans="1:2">
      <c r="A10" s="132"/>
      <c r="B10" s="138"/>
    </row>
    <row r="11" ht="15.75" spans="1:2">
      <c r="A11" s="133"/>
      <c r="B11" s="138"/>
    </row>
    <row r="12" spans="1:2">
      <c r="A12" s="103"/>
      <c r="B12" s="139"/>
    </row>
    <row r="13" spans="1:2">
      <c r="A13" s="103"/>
      <c r="B13" s="139"/>
    </row>
    <row r="18" s="135" customFormat="1" ht="135" customHeight="1" spans="1:2">
      <c r="A18" s="140"/>
      <c r="B18" s="140"/>
    </row>
  </sheetData>
  <mergeCells count="2">
    <mergeCell ref="A1:B1"/>
    <mergeCell ref="A18:B18"/>
  </mergeCells>
  <printOptions horizontalCentered="1"/>
  <pageMargins left="0.708333333333333" right="0.708333333333333" top="0.786805555555556" bottom="0.786805555555556" header="0.590277777777778" footer="0.156944444444444"/>
  <pageSetup paperSize="9" scale="84" firstPageNumber="126"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13"/>
  <sheetViews>
    <sheetView workbookViewId="0">
      <selection activeCell="A1" sqref="$A1:$XFD1"/>
    </sheetView>
  </sheetViews>
  <sheetFormatPr defaultColWidth="48.3333333333333" defaultRowHeight="15" outlineLevelCol="1"/>
  <cols>
    <col min="1" max="1" width="48.3333333333333" style="104"/>
    <col min="2" max="2" width="36.2166666666667" style="122" customWidth="1"/>
    <col min="3" max="16384" width="48.3333333333333" style="104"/>
  </cols>
  <sheetData>
    <row r="1" ht="52.95" customHeight="1" spans="1:2">
      <c r="A1" s="88" t="s">
        <v>1033</v>
      </c>
      <c r="B1" s="88"/>
    </row>
    <row r="2" ht="31.2" customHeight="1" spans="1:2">
      <c r="A2" s="123"/>
      <c r="B2" s="106" t="s">
        <v>82</v>
      </c>
    </row>
    <row r="3" ht="83.25" customHeight="1" spans="1:2">
      <c r="A3" s="124" t="s">
        <v>1025</v>
      </c>
      <c r="B3" s="125" t="s">
        <v>1026</v>
      </c>
    </row>
    <row r="4" ht="97.5" customHeight="1" spans="1:2">
      <c r="A4" s="126" t="s">
        <v>1034</v>
      </c>
      <c r="B4" s="127">
        <v>211942</v>
      </c>
    </row>
    <row r="5" ht="97.5" customHeight="1" spans="1:2">
      <c r="A5" s="126" t="s">
        <v>1035</v>
      </c>
      <c r="B5" s="127">
        <v>25510</v>
      </c>
    </row>
    <row r="6" ht="97.5" customHeight="1" spans="1:2">
      <c r="A6" s="126" t="s">
        <v>1036</v>
      </c>
      <c r="B6" s="127">
        <v>24810</v>
      </c>
    </row>
    <row r="7" ht="97.5" customHeight="1" spans="1:2">
      <c r="A7" s="128" t="s">
        <v>1037</v>
      </c>
      <c r="B7" s="129">
        <v>22500</v>
      </c>
    </row>
    <row r="8" ht="97.5" customHeight="1" spans="1:2">
      <c r="A8" s="126" t="s">
        <v>1038</v>
      </c>
      <c r="B8" s="130">
        <f>B4+B5-B6</f>
        <v>212642</v>
      </c>
    </row>
    <row r="9" ht="15.75" spans="1:2">
      <c r="A9" s="121" t="s">
        <v>1032</v>
      </c>
      <c r="B9" s="131"/>
    </row>
    <row r="10" ht="15.75" spans="1:2">
      <c r="A10" s="132"/>
      <c r="B10" s="131"/>
    </row>
    <row r="11" ht="15.75" spans="1:2">
      <c r="A11" s="133"/>
      <c r="B11" s="131"/>
    </row>
    <row r="12" spans="1:2">
      <c r="A12" s="103"/>
      <c r="B12" s="134"/>
    </row>
    <row r="13" spans="1:2">
      <c r="A13" s="103"/>
      <c r="B13" s="134"/>
    </row>
  </sheetData>
  <mergeCells count="1">
    <mergeCell ref="A1:B1"/>
  </mergeCells>
  <printOptions horizontalCentered="1"/>
  <pageMargins left="0.708333333333333" right="0.708333333333333" top="0.786805555555556" bottom="0.786805555555556" header="0.590277777777778" footer="0.156944444444444"/>
  <pageSetup paperSize="9" firstPageNumber="126" orientation="portrait"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9"/>
  <sheetViews>
    <sheetView zoomScale="85" zoomScaleNormal="85" workbookViewId="0">
      <selection activeCell="A1" sqref="$A1:$XFD1"/>
    </sheetView>
  </sheetViews>
  <sheetFormatPr defaultColWidth="36.6666666666667" defaultRowHeight="15" outlineLevelCol="1"/>
  <cols>
    <col min="1" max="1" width="64.4416666666667" style="104" customWidth="1"/>
    <col min="2" max="2" width="36.6666666666667" style="111"/>
    <col min="3" max="16384" width="36.6666666666667" style="104"/>
  </cols>
  <sheetData>
    <row r="1" ht="48" customHeight="1" spans="1:2">
      <c r="A1" s="112" t="s">
        <v>1039</v>
      </c>
      <c r="B1" s="112"/>
    </row>
    <row r="2" ht="29.4" customHeight="1" spans="1:2">
      <c r="A2" s="113"/>
      <c r="B2" s="114" t="s">
        <v>82</v>
      </c>
    </row>
    <row r="3" ht="112.2" customHeight="1" spans="1:2">
      <c r="A3" s="115" t="s">
        <v>1040</v>
      </c>
      <c r="B3" s="116" t="s">
        <v>1041</v>
      </c>
    </row>
    <row r="4" ht="112.2" customHeight="1" spans="1:2">
      <c r="A4" s="117" t="s">
        <v>1042</v>
      </c>
      <c r="B4" s="118">
        <v>361418</v>
      </c>
    </row>
    <row r="5" ht="112.2" customHeight="1" spans="1:2">
      <c r="A5" s="117" t="s">
        <v>1043</v>
      </c>
      <c r="B5" s="118">
        <v>55049</v>
      </c>
    </row>
    <row r="6" ht="112.2" customHeight="1" spans="1:2">
      <c r="A6" s="117" t="s">
        <v>1044</v>
      </c>
      <c r="B6" s="118">
        <v>52765</v>
      </c>
    </row>
    <row r="7" ht="112.2" customHeight="1" spans="1:2">
      <c r="A7" s="119" t="s">
        <v>1045</v>
      </c>
      <c r="B7" s="120">
        <v>25296</v>
      </c>
    </row>
    <row r="8" ht="112.2" customHeight="1" spans="1:2">
      <c r="A8" s="117" t="s">
        <v>1046</v>
      </c>
      <c r="B8" s="118">
        <f>B4+B5-B6</f>
        <v>363702</v>
      </c>
    </row>
    <row r="9" ht="23.25" customHeight="1" spans="1:1">
      <c r="A9" s="121" t="s">
        <v>1032</v>
      </c>
    </row>
  </sheetData>
  <mergeCells count="1">
    <mergeCell ref="A1:B1"/>
  </mergeCells>
  <printOptions horizontalCentered="1"/>
  <pageMargins left="0.551181102362205" right="0.551181102362205" top="0.275590551181102" bottom="0.393700787401575" header="0.590551181102362" footer="0.15748031496063"/>
  <pageSetup paperSize="9" scale="92" firstPageNumber="135" orientation="portrait"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8"/>
  <sheetViews>
    <sheetView workbookViewId="0">
      <selection activeCell="A8" sqref="A8"/>
    </sheetView>
  </sheetViews>
  <sheetFormatPr defaultColWidth="47.6666666666667" defaultRowHeight="15" outlineLevelRow="7" outlineLevelCol="2"/>
  <cols>
    <col min="1" max="1" width="38.775" style="103" customWidth="1"/>
    <col min="2" max="3" width="23.4416666666667" style="103" customWidth="1"/>
    <col min="4" max="16384" width="47.6666666666667" style="104"/>
  </cols>
  <sheetData>
    <row r="1" ht="29.4" customHeight="1" spans="1:3">
      <c r="A1" s="88" t="s">
        <v>1047</v>
      </c>
      <c r="B1" s="88"/>
      <c r="C1" s="88"/>
    </row>
    <row r="2" ht="31.95" customHeight="1" spans="1:3">
      <c r="A2" s="105" t="s">
        <v>1048</v>
      </c>
      <c r="B2" s="106"/>
      <c r="C2" s="106" t="s">
        <v>82</v>
      </c>
    </row>
    <row r="3" ht="29.4" customHeight="1" spans="1:3">
      <c r="A3" s="91" t="s">
        <v>1049</v>
      </c>
      <c r="B3" s="91" t="s">
        <v>1050</v>
      </c>
      <c r="C3" s="91" t="s">
        <v>1051</v>
      </c>
    </row>
    <row r="4" s="102" customFormat="1" ht="30.6" customHeight="1" spans="1:3">
      <c r="A4" s="107" t="s">
        <v>1052</v>
      </c>
      <c r="B4" s="108">
        <f>SUM(B5:B6)</f>
        <v>420855</v>
      </c>
      <c r="C4" s="108">
        <f>SUM(C5:C6)</f>
        <v>363702</v>
      </c>
    </row>
    <row r="5" ht="30.6" customHeight="1" spans="1:3">
      <c r="A5" s="109" t="s">
        <v>1053</v>
      </c>
      <c r="B5" s="110">
        <v>169220</v>
      </c>
      <c r="C5" s="110">
        <v>151060</v>
      </c>
    </row>
    <row r="6" ht="30.6" customHeight="1" spans="1:3">
      <c r="A6" s="109" t="s">
        <v>1054</v>
      </c>
      <c r="B6" s="110">
        <v>251635</v>
      </c>
      <c r="C6" s="110">
        <v>212642</v>
      </c>
    </row>
    <row r="7" ht="30.6" customHeight="1" spans="1:3">
      <c r="A7" s="109"/>
      <c r="B7" s="110"/>
      <c r="C7" s="110"/>
    </row>
    <row r="8" ht="30.6" customHeight="1" spans="1:3">
      <c r="A8" s="109"/>
      <c r="B8" s="110"/>
      <c r="C8" s="110"/>
    </row>
  </sheetData>
  <mergeCells count="1">
    <mergeCell ref="A1:C1"/>
  </mergeCells>
  <printOptions horizontalCentered="1"/>
  <pageMargins left="0.551181102362205" right="0.551181102362205" top="0.275590551181102" bottom="0.393700787401575" header="0.590551181102362" footer="0.15748031496063"/>
  <pageSetup paperSize="9" firstPageNumber="135" orientation="portrait" useFirstPageNumber="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7"/>
  <sheetViews>
    <sheetView workbookViewId="0">
      <selection activeCell="E4" sqref="E4"/>
    </sheetView>
  </sheetViews>
  <sheetFormatPr defaultColWidth="10" defaultRowHeight="15" outlineLevelRow="6" outlineLevelCol="5"/>
  <cols>
    <col min="1" max="1" width="17.6666666666667" style="74" customWidth="1"/>
    <col min="2" max="6" width="15.6666666666667" style="74" customWidth="1"/>
    <col min="7" max="16384" width="10" style="74"/>
  </cols>
  <sheetData>
    <row r="1" ht="47.25" customHeight="1" spans="1:6">
      <c r="A1" s="76" t="s">
        <v>70</v>
      </c>
      <c r="B1" s="96"/>
      <c r="C1" s="96"/>
      <c r="D1" s="96"/>
      <c r="E1" s="96"/>
      <c r="F1" s="96"/>
    </row>
    <row r="2" ht="22.5" customHeight="1" spans="6:6">
      <c r="F2" s="97" t="s">
        <v>880</v>
      </c>
    </row>
    <row r="3" ht="32.1" customHeight="1" spans="1:6">
      <c r="A3" s="98" t="s">
        <v>1055</v>
      </c>
      <c r="B3" s="79" t="s">
        <v>1056</v>
      </c>
      <c r="C3" s="79" t="s">
        <v>1057</v>
      </c>
      <c r="D3" s="79" t="s">
        <v>1058</v>
      </c>
      <c r="E3" s="79" t="s">
        <v>1059</v>
      </c>
      <c r="F3" s="79" t="s">
        <v>1060</v>
      </c>
    </row>
    <row r="4" ht="30" customHeight="1" spans="1:6">
      <c r="A4" s="99" t="s">
        <v>1061</v>
      </c>
      <c r="B4" s="81">
        <v>361418</v>
      </c>
      <c r="C4" s="81">
        <v>55049</v>
      </c>
      <c r="D4" s="81"/>
      <c r="E4" s="81">
        <v>52765</v>
      </c>
      <c r="F4" s="81">
        <v>363702</v>
      </c>
    </row>
    <row r="5" ht="30" customHeight="1" spans="1:6">
      <c r="A5" s="98" t="s">
        <v>1062</v>
      </c>
      <c r="B5" s="83">
        <f>SUM(B4:B4)</f>
        <v>361418</v>
      </c>
      <c r="C5" s="83">
        <f>SUM(C4:C4)</f>
        <v>55049</v>
      </c>
      <c r="D5" s="83"/>
      <c r="E5" s="83">
        <f>SUM(E4:E4)</f>
        <v>52765</v>
      </c>
      <c r="F5" s="83">
        <f>SUM(F4:F4)</f>
        <v>363702</v>
      </c>
    </row>
    <row r="6" ht="30" customHeight="1" spans="1:6">
      <c r="A6" s="100" t="s">
        <v>1063</v>
      </c>
      <c r="B6" s="100"/>
      <c r="C6" s="100"/>
      <c r="D6" s="100"/>
      <c r="E6" s="100"/>
      <c r="F6" s="100"/>
    </row>
    <row r="7" spans="1:6">
      <c r="A7" s="101"/>
      <c r="B7" s="101"/>
      <c r="C7" s="101"/>
      <c r="D7" s="101"/>
      <c r="E7" s="101"/>
      <c r="F7" s="101"/>
    </row>
  </sheetData>
  <mergeCells count="2">
    <mergeCell ref="A1:F1"/>
    <mergeCell ref="A6:F6"/>
  </mergeCells>
  <printOptions horizontalCentered="1"/>
  <pageMargins left="0.314583333333333" right="0.314583333333333" top="0.747916666666667" bottom="0.747916666666667" header="0.314583333333333" footer="0.314583333333333"/>
  <pageSetup paperSize="9" firstPageNumber="155" orientation="portrait" useFirstPageNumber="1"/>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5"/>
  <sheetViews>
    <sheetView workbookViewId="0">
      <selection activeCell="C15" sqref="C15"/>
    </sheetView>
  </sheetViews>
  <sheetFormatPr defaultColWidth="9" defaultRowHeight="15" outlineLevelRow="4" outlineLevelCol="2"/>
  <cols>
    <col min="1" max="1" width="10.8916666666667" style="87" customWidth="1"/>
    <col min="2" max="2" width="42.8916666666667" style="87" customWidth="1"/>
    <col min="3" max="3" width="60" style="87" customWidth="1"/>
    <col min="4" max="16384" width="9" style="87"/>
  </cols>
  <sheetData>
    <row r="1" s="85" customFormat="1" ht="25.5" customHeight="1" spans="1:3">
      <c r="A1" s="88" t="s">
        <v>72</v>
      </c>
      <c r="B1" s="88"/>
      <c r="C1" s="88"/>
    </row>
    <row r="2" s="85" customFormat="1" ht="25.5" customHeight="1" spans="1:3">
      <c r="A2" s="89"/>
      <c r="B2" s="89"/>
      <c r="C2" s="90" t="s">
        <v>130</v>
      </c>
    </row>
    <row r="3" s="85" customFormat="1" ht="43.5" customHeight="1" spans="1:3">
      <c r="A3" s="91" t="s">
        <v>1064</v>
      </c>
      <c r="B3" s="91" t="s">
        <v>1065</v>
      </c>
      <c r="C3" s="91" t="s">
        <v>1066</v>
      </c>
    </row>
    <row r="4" s="86" customFormat="1" ht="31.5" customHeight="1" spans="1:3">
      <c r="A4" s="92" t="s">
        <v>1067</v>
      </c>
      <c r="B4" s="93">
        <v>55049</v>
      </c>
      <c r="C4" s="93">
        <v>54530</v>
      </c>
    </row>
    <row r="5" ht="38.25" customHeight="1" spans="2:3">
      <c r="B5" s="94" t="s">
        <v>1068</v>
      </c>
      <c r="C5" s="95" t="s">
        <v>1069</v>
      </c>
    </row>
  </sheetData>
  <mergeCells count="1">
    <mergeCell ref="A1:C1"/>
  </mergeCells>
  <pageMargins left="0.708661417322835" right="0.708661417322835" top="0.748031496062992" bottom="0.748031496062992" header="0.31496062992126" footer="0.31496062992126"/>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5"/>
  <sheetViews>
    <sheetView workbookViewId="0">
      <selection activeCell="A1" sqref="$A1:$XFD1"/>
    </sheetView>
  </sheetViews>
  <sheetFormatPr defaultColWidth="10" defaultRowHeight="15" outlineLevelRow="4"/>
  <cols>
    <col min="1" max="11" width="9.66666666666667" style="74" customWidth="1"/>
    <col min="12" max="16384" width="10" style="74"/>
  </cols>
  <sheetData>
    <row r="1" ht="31.5" customHeight="1" spans="1:11">
      <c r="A1" s="75" t="s">
        <v>74</v>
      </c>
      <c r="B1" s="75"/>
      <c r="C1" s="76"/>
      <c r="D1" s="76"/>
      <c r="E1" s="76"/>
      <c r="F1" s="76"/>
      <c r="G1" s="76"/>
      <c r="H1" s="76"/>
      <c r="I1" s="76"/>
      <c r="J1" s="76"/>
      <c r="K1" s="76"/>
    </row>
    <row r="2" ht="21" customHeight="1" spans="1:11">
      <c r="A2" s="77"/>
      <c r="B2" s="77"/>
      <c r="C2" s="77"/>
      <c r="D2" s="77"/>
      <c r="E2" s="77"/>
      <c r="F2" s="77"/>
      <c r="G2" s="77"/>
      <c r="H2" s="77"/>
      <c r="I2" s="77"/>
      <c r="J2" s="84" t="s">
        <v>1070</v>
      </c>
      <c r="K2" s="84"/>
    </row>
    <row r="3" ht="39.9" customHeight="1" spans="1:11">
      <c r="A3" s="78" t="s">
        <v>1071</v>
      </c>
      <c r="B3" s="79" t="s">
        <v>1072</v>
      </c>
      <c r="C3" s="79" t="s">
        <v>1073</v>
      </c>
      <c r="D3" s="79" t="s">
        <v>1074</v>
      </c>
      <c r="E3" s="79" t="s">
        <v>1075</v>
      </c>
      <c r="F3" s="79" t="s">
        <v>1076</v>
      </c>
      <c r="G3" s="79" t="s">
        <v>1077</v>
      </c>
      <c r="H3" s="79" t="s">
        <v>1078</v>
      </c>
      <c r="I3" s="79" t="s">
        <v>1079</v>
      </c>
      <c r="J3" s="79" t="s">
        <v>1080</v>
      </c>
      <c r="K3" s="79" t="s">
        <v>1081</v>
      </c>
    </row>
    <row r="4" ht="35.1" customHeight="1" spans="1:11">
      <c r="A4" s="80" t="s">
        <v>1082</v>
      </c>
      <c r="B4" s="81">
        <v>52765</v>
      </c>
      <c r="C4" s="81">
        <v>38510</v>
      </c>
      <c r="D4" s="81">
        <v>81987</v>
      </c>
      <c r="E4" s="81">
        <v>94370</v>
      </c>
      <c r="F4" s="81">
        <v>15940</v>
      </c>
      <c r="G4" s="81">
        <v>13020</v>
      </c>
      <c r="H4" s="81">
        <v>12364</v>
      </c>
      <c r="I4" s="81">
        <v>21190</v>
      </c>
      <c r="J4" s="81">
        <v>31001</v>
      </c>
      <c r="K4" s="81">
        <v>19492</v>
      </c>
    </row>
    <row r="5" ht="35.1" customHeight="1" spans="1:11">
      <c r="A5" s="82" t="s">
        <v>1083</v>
      </c>
      <c r="B5" s="83">
        <f t="shared" ref="B5:K5" si="0">SUM(B4:B4)</f>
        <v>52765</v>
      </c>
      <c r="C5" s="83">
        <f t="shared" si="0"/>
        <v>38510</v>
      </c>
      <c r="D5" s="83">
        <f t="shared" si="0"/>
        <v>81987</v>
      </c>
      <c r="E5" s="83">
        <f t="shared" si="0"/>
        <v>94370</v>
      </c>
      <c r="F5" s="83">
        <f t="shared" si="0"/>
        <v>15940</v>
      </c>
      <c r="G5" s="83">
        <f t="shared" si="0"/>
        <v>13020</v>
      </c>
      <c r="H5" s="83">
        <f t="shared" si="0"/>
        <v>12364</v>
      </c>
      <c r="I5" s="83">
        <f t="shared" si="0"/>
        <v>21190</v>
      </c>
      <c r="J5" s="83">
        <f t="shared" si="0"/>
        <v>31001</v>
      </c>
      <c r="K5" s="83">
        <f t="shared" si="0"/>
        <v>19492</v>
      </c>
    </row>
  </sheetData>
  <mergeCells count="2">
    <mergeCell ref="A1:K1"/>
    <mergeCell ref="J2:K2"/>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80"/>
  <sheetViews>
    <sheetView showZeros="0" workbookViewId="0">
      <pane ySplit="3" topLeftCell="A7" activePane="bottomLeft" state="frozen"/>
      <selection/>
      <selection pane="bottomLeft" activeCell="B20" sqref="B17 B20"/>
    </sheetView>
  </sheetViews>
  <sheetFormatPr defaultColWidth="9" defaultRowHeight="13.5" outlineLevelCol="2"/>
  <cols>
    <col min="1" max="1" width="45.6666666666667" style="5" customWidth="1"/>
    <col min="2" max="2" width="21.6666666666667" style="62" customWidth="1"/>
    <col min="3" max="3" width="27.5583333333333" style="5" customWidth="1"/>
    <col min="4" max="16384" width="9" style="5"/>
  </cols>
  <sheetData>
    <row r="1" s="59" customFormat="1" ht="42" customHeight="1" spans="1:3">
      <c r="A1" s="63" t="s">
        <v>76</v>
      </c>
      <c r="B1" s="63"/>
      <c r="C1" s="63"/>
    </row>
    <row r="2" s="60" customFormat="1" ht="27" customHeight="1" spans="2:3">
      <c r="B2" s="64"/>
      <c r="C2" s="11" t="s">
        <v>130</v>
      </c>
    </row>
    <row r="3" s="61" customFormat="1" ht="30" customHeight="1" spans="1:3">
      <c r="A3" s="65" t="s">
        <v>1084</v>
      </c>
      <c r="B3" s="66" t="s">
        <v>1085</v>
      </c>
      <c r="C3" s="67" t="s">
        <v>1086</v>
      </c>
    </row>
    <row r="4" ht="24" customHeight="1" spans="1:3">
      <c r="A4" s="68" t="s">
        <v>1087</v>
      </c>
      <c r="B4" s="69">
        <f>B5+B6</f>
        <v>361418</v>
      </c>
      <c r="C4" s="69">
        <f>C5+C6</f>
        <v>361418</v>
      </c>
    </row>
    <row r="5" ht="24" customHeight="1" spans="1:3">
      <c r="A5" s="70" t="s">
        <v>1088</v>
      </c>
      <c r="B5" s="69">
        <v>149476</v>
      </c>
      <c r="C5" s="69">
        <v>149476</v>
      </c>
    </row>
    <row r="6" ht="24" customHeight="1" spans="1:3">
      <c r="A6" s="70" t="s">
        <v>1089</v>
      </c>
      <c r="B6" s="69">
        <v>211942</v>
      </c>
      <c r="C6" s="69">
        <v>211942</v>
      </c>
    </row>
    <row r="7" ht="24" customHeight="1" spans="1:3">
      <c r="A7" s="68" t="s">
        <v>1090</v>
      </c>
      <c r="B7" s="69">
        <f>B8+B9</f>
        <v>393275</v>
      </c>
      <c r="C7" s="69">
        <f>C8+C9</f>
        <v>393275</v>
      </c>
    </row>
    <row r="8" ht="24" customHeight="1" spans="1:3">
      <c r="A8" s="70" t="s">
        <v>1088</v>
      </c>
      <c r="B8" s="69">
        <v>164840</v>
      </c>
      <c r="C8" s="69">
        <v>164840</v>
      </c>
    </row>
    <row r="9" ht="24" customHeight="1" spans="1:3">
      <c r="A9" s="70" t="s">
        <v>1089</v>
      </c>
      <c r="B9" s="69">
        <v>228435</v>
      </c>
      <c r="C9" s="69">
        <v>228435</v>
      </c>
    </row>
    <row r="10" ht="24" customHeight="1" spans="1:3">
      <c r="A10" s="68" t="s">
        <v>1091</v>
      </c>
      <c r="B10" s="69">
        <f>B11+B12+B13+B14</f>
        <v>55049</v>
      </c>
      <c r="C10" s="69">
        <f>C11+C12+C13+C14</f>
        <v>55049</v>
      </c>
    </row>
    <row r="11" ht="24" customHeight="1" spans="1:3">
      <c r="A11" s="70" t="s">
        <v>1092</v>
      </c>
      <c r="B11" s="69">
        <v>4380</v>
      </c>
      <c r="C11" s="69">
        <v>4380</v>
      </c>
    </row>
    <row r="12" ht="24" customHeight="1" spans="1:3">
      <c r="A12" s="70" t="s">
        <v>1093</v>
      </c>
      <c r="B12" s="69">
        <v>25159</v>
      </c>
      <c r="C12" s="69">
        <v>25159</v>
      </c>
    </row>
    <row r="13" ht="24" customHeight="1" spans="1:3">
      <c r="A13" s="70" t="s">
        <v>1094</v>
      </c>
      <c r="B13" s="69">
        <v>23200</v>
      </c>
      <c r="C13" s="69">
        <v>23200</v>
      </c>
    </row>
    <row r="14" ht="24" customHeight="1" spans="1:3">
      <c r="A14" s="70" t="s">
        <v>1095</v>
      </c>
      <c r="B14" s="69">
        <v>2310</v>
      </c>
      <c r="C14" s="69">
        <v>2310</v>
      </c>
    </row>
    <row r="15" ht="24" customHeight="1" spans="1:3">
      <c r="A15" s="68" t="s">
        <v>1096</v>
      </c>
      <c r="B15" s="69">
        <f>B16+B17</f>
        <v>41279</v>
      </c>
      <c r="C15" s="69">
        <f>C16+C17</f>
        <v>41279</v>
      </c>
    </row>
    <row r="16" ht="24" customHeight="1" spans="1:3">
      <c r="A16" s="70" t="s">
        <v>1097</v>
      </c>
      <c r="B16" s="71">
        <v>28389</v>
      </c>
      <c r="C16" s="71">
        <v>28389</v>
      </c>
    </row>
    <row r="17" ht="24" customHeight="1" spans="1:3">
      <c r="A17" s="70" t="s">
        <v>1098</v>
      </c>
      <c r="B17" s="71">
        <v>12890</v>
      </c>
      <c r="C17" s="71">
        <v>12890</v>
      </c>
    </row>
    <row r="18" ht="24" customHeight="1" spans="1:3">
      <c r="A18" s="68" t="s">
        <v>1099</v>
      </c>
      <c r="B18" s="71">
        <f>B19+B20</f>
        <v>13251</v>
      </c>
      <c r="C18" s="71">
        <f>C19+C20</f>
        <v>13251</v>
      </c>
    </row>
    <row r="19" ht="24" customHeight="1" spans="1:3">
      <c r="A19" s="70" t="s">
        <v>1100</v>
      </c>
      <c r="B19" s="71">
        <v>5453</v>
      </c>
      <c r="C19" s="71">
        <v>5453</v>
      </c>
    </row>
    <row r="20" ht="24" customHeight="1" spans="1:3">
      <c r="A20" s="70" t="s">
        <v>1101</v>
      </c>
      <c r="B20" s="71">
        <v>7798</v>
      </c>
      <c r="C20" s="71">
        <v>7798</v>
      </c>
    </row>
    <row r="21" ht="24" customHeight="1" spans="1:3">
      <c r="A21" s="68" t="s">
        <v>1102</v>
      </c>
      <c r="B21" s="72">
        <f>B22+B23</f>
        <v>363702</v>
      </c>
      <c r="C21" s="72">
        <f>C22+C23</f>
        <v>363702</v>
      </c>
    </row>
    <row r="22" ht="24" customHeight="1" spans="1:3">
      <c r="A22" s="70" t="s">
        <v>1088</v>
      </c>
      <c r="B22" s="72">
        <v>151060</v>
      </c>
      <c r="C22" s="72">
        <v>151060</v>
      </c>
    </row>
    <row r="23" ht="24" customHeight="1" spans="1:3">
      <c r="A23" s="70" t="s">
        <v>1089</v>
      </c>
      <c r="B23" s="72">
        <v>212642</v>
      </c>
      <c r="C23" s="72">
        <v>212642</v>
      </c>
    </row>
    <row r="24" ht="24" customHeight="1" spans="1:3">
      <c r="A24" s="68" t="s">
        <v>1103</v>
      </c>
      <c r="B24" s="72">
        <f>B25+B26</f>
        <v>420855</v>
      </c>
      <c r="C24" s="72">
        <f>C25+C26</f>
        <v>420855</v>
      </c>
    </row>
    <row r="25" ht="24" customHeight="1" spans="1:3">
      <c r="A25" s="70" t="s">
        <v>1088</v>
      </c>
      <c r="B25" s="72">
        <v>169220</v>
      </c>
      <c r="C25" s="72">
        <v>169220</v>
      </c>
    </row>
    <row r="26" ht="24" customHeight="1" spans="1:3">
      <c r="A26" s="70" t="s">
        <v>1089</v>
      </c>
      <c r="B26" s="72">
        <v>251635</v>
      </c>
      <c r="C26" s="72">
        <v>251635</v>
      </c>
    </row>
    <row r="27" ht="24" customHeight="1" spans="1:3">
      <c r="A27" s="68" t="s">
        <v>1104</v>
      </c>
      <c r="B27" s="72"/>
      <c r="C27" s="73"/>
    </row>
    <row r="28" ht="24" customHeight="1" spans="1:3">
      <c r="A28" s="70" t="s">
        <v>1105</v>
      </c>
      <c r="B28" s="72">
        <v>7</v>
      </c>
      <c r="C28" s="72">
        <v>7</v>
      </c>
    </row>
    <row r="29" ht="24" customHeight="1" spans="1:3">
      <c r="A29" s="70" t="s">
        <v>1106</v>
      </c>
      <c r="B29" s="72">
        <v>10</v>
      </c>
      <c r="C29" s="72">
        <v>10</v>
      </c>
    </row>
    <row r="30" ht="65.1" customHeight="1" spans="1:3">
      <c r="A30" s="32" t="s">
        <v>1107</v>
      </c>
      <c r="B30" s="32"/>
      <c r="C30" s="32"/>
    </row>
    <row r="31" ht="24" customHeight="1"/>
    <row r="32" ht="24" customHeight="1"/>
    <row r="33" s="5" customFormat="1" ht="24" customHeight="1"/>
    <row r="34" s="5" customFormat="1" ht="24" customHeight="1"/>
    <row r="35" s="5" customFormat="1" ht="24" customHeight="1"/>
    <row r="36" s="5" customFormat="1" ht="24" customHeight="1"/>
    <row r="37" s="5" customFormat="1" ht="24" customHeight="1"/>
    <row r="38" s="5" customFormat="1" ht="24" customHeight="1"/>
    <row r="39" s="5" customFormat="1" ht="24" customHeight="1"/>
    <row r="40" s="5" customFormat="1" ht="24" customHeight="1"/>
    <row r="41" s="5" customFormat="1" ht="24" customHeight="1"/>
    <row r="42" s="5" customFormat="1" ht="24" customHeight="1"/>
    <row r="43" s="5" customFormat="1" ht="24" customHeight="1"/>
    <row r="44" s="5" customFormat="1" ht="24" customHeight="1"/>
    <row r="45" s="5" customFormat="1" ht="24" customHeight="1"/>
    <row r="46" s="5" customFormat="1" ht="24" customHeight="1"/>
    <row r="47" s="5" customFormat="1" ht="24" customHeight="1"/>
    <row r="48" s="5" customFormat="1" ht="24" customHeight="1"/>
    <row r="49" s="5" customFormat="1" ht="24" customHeight="1"/>
    <row r="50" s="5" customFormat="1" ht="24" customHeight="1"/>
    <row r="51" s="5" customFormat="1" ht="24" customHeight="1"/>
    <row r="52" s="5" customFormat="1" ht="24" customHeight="1"/>
    <row r="53" s="5" customFormat="1" ht="24" customHeight="1"/>
    <row r="54" s="5" customFormat="1" ht="24" customHeight="1"/>
    <row r="55" s="5" customFormat="1" ht="24" customHeight="1"/>
    <row r="56" s="5" customFormat="1" ht="24" customHeight="1"/>
    <row r="57" s="5" customFormat="1" ht="24" customHeight="1"/>
    <row r="58" s="5" customFormat="1" ht="24" customHeight="1"/>
    <row r="59" s="5" customFormat="1" ht="24" customHeight="1"/>
    <row r="60" s="5" customFormat="1" ht="24" customHeight="1"/>
    <row r="61" s="5" customFormat="1" ht="24" customHeight="1"/>
    <row r="62" s="5" customFormat="1" ht="24" customHeight="1"/>
    <row r="63" s="5" customFormat="1" ht="24" customHeight="1"/>
    <row r="64" s="5" customFormat="1" ht="24" customHeight="1"/>
    <row r="65" s="5" customFormat="1" ht="24" customHeight="1"/>
    <row r="66" s="5" customFormat="1" ht="24" customHeight="1"/>
    <row r="67" s="5" customFormat="1" ht="24" customHeight="1"/>
    <row r="68" s="5" customFormat="1" ht="24" customHeight="1"/>
    <row r="69" s="5" customFormat="1" ht="24" customHeight="1"/>
    <row r="70" s="5" customFormat="1" ht="24" customHeight="1"/>
    <row r="71" s="5" customFormat="1" ht="24" customHeight="1"/>
    <row r="72" s="5" customFormat="1" ht="24" customHeight="1"/>
    <row r="73" s="5" customFormat="1" ht="24" customHeight="1"/>
    <row r="74" s="5" customFormat="1" ht="24" customHeight="1"/>
    <row r="75" s="5" customFormat="1" ht="24" customHeight="1"/>
    <row r="76" s="5" customFormat="1" ht="24" customHeight="1"/>
    <row r="77" s="5" customFormat="1" ht="24" customHeight="1"/>
    <row r="78" s="5" customFormat="1" ht="24" customHeight="1"/>
    <row r="79" s="5" customFormat="1" ht="24" customHeight="1"/>
    <row r="80" s="5" customFormat="1" ht="24" customHeight="1"/>
  </sheetData>
  <mergeCells count="2">
    <mergeCell ref="A1:C1"/>
    <mergeCell ref="A30:C30"/>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F18" sqref="F18"/>
    </sheetView>
  </sheetViews>
  <sheetFormatPr defaultColWidth="9" defaultRowHeight="13.5" outlineLevelRow="5" outlineLevelCol="6"/>
  <cols>
    <col min="1" max="1" width="13.375" style="46" customWidth="1"/>
    <col min="2" max="2" width="10.7583333333333" style="46" customWidth="1"/>
    <col min="3" max="3" width="12.125" style="46" customWidth="1"/>
    <col min="4" max="4" width="12.2583333333333" style="46" customWidth="1"/>
    <col min="5" max="5" width="11.125" style="46" customWidth="1"/>
    <col min="6" max="6" width="12.5" style="46" customWidth="1"/>
    <col min="7" max="7" width="12.125" style="46" customWidth="1"/>
    <col min="8" max="16384" width="9" style="46"/>
  </cols>
  <sheetData>
    <row r="1" ht="19.5" customHeight="1" spans="1:7">
      <c r="A1" s="47" t="s">
        <v>1108</v>
      </c>
      <c r="B1" s="47"/>
      <c r="C1" s="47"/>
      <c r="D1" s="47"/>
      <c r="E1" s="47"/>
      <c r="F1" s="47"/>
      <c r="G1" s="47"/>
    </row>
    <row r="2" ht="25.5" customHeight="1" spans="7:7">
      <c r="G2" s="46" t="s">
        <v>1109</v>
      </c>
    </row>
    <row r="3" ht="23.25" customHeight="1" spans="1:7">
      <c r="A3" s="48" t="s">
        <v>1064</v>
      </c>
      <c r="B3" s="49" t="s">
        <v>1110</v>
      </c>
      <c r="C3" s="50"/>
      <c r="D3" s="51"/>
      <c r="E3" s="49" t="s">
        <v>1111</v>
      </c>
      <c r="F3" s="50"/>
      <c r="G3" s="51"/>
    </row>
    <row r="4" ht="18.75" customHeight="1" spans="1:7">
      <c r="A4" s="52"/>
      <c r="B4" s="53"/>
      <c r="C4" s="54" t="s">
        <v>1112</v>
      </c>
      <c r="D4" s="54" t="s">
        <v>1113</v>
      </c>
      <c r="E4" s="53"/>
      <c r="F4" s="54" t="s">
        <v>1112</v>
      </c>
      <c r="G4" s="54" t="s">
        <v>1113</v>
      </c>
    </row>
    <row r="5" s="45" customFormat="1" ht="22.5" customHeight="1" spans="1:7">
      <c r="A5" s="55" t="s">
        <v>1114</v>
      </c>
      <c r="B5" s="55" t="s">
        <v>1115</v>
      </c>
      <c r="C5" s="55" t="s">
        <v>1116</v>
      </c>
      <c r="D5" s="56" t="s">
        <v>1117</v>
      </c>
      <c r="E5" s="55" t="s">
        <v>1118</v>
      </c>
      <c r="F5" s="57" t="s">
        <v>1119</v>
      </c>
      <c r="G5" s="55" t="s">
        <v>1120</v>
      </c>
    </row>
    <row r="6" s="45" customFormat="1" ht="22.5" customHeight="1" spans="1:7">
      <c r="A6" s="55" t="s">
        <v>1121</v>
      </c>
      <c r="B6" s="55">
        <f>SUM(C6:D6)</f>
        <v>2.76</v>
      </c>
      <c r="C6" s="55">
        <v>0.44</v>
      </c>
      <c r="D6" s="55">
        <v>2.32</v>
      </c>
      <c r="E6" s="58">
        <f>SUM(F6:G6)</f>
        <v>2.75</v>
      </c>
      <c r="F6" s="55">
        <v>2.52</v>
      </c>
      <c r="G6" s="55">
        <v>0.23</v>
      </c>
    </row>
  </sheetData>
  <mergeCells count="4">
    <mergeCell ref="A1:G1"/>
    <mergeCell ref="B3:D3"/>
    <mergeCell ref="E3:G3"/>
    <mergeCell ref="A3:A4"/>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1"/>
  <sheetViews>
    <sheetView workbookViewId="0">
      <selection activeCell="E10" sqref="E10"/>
    </sheetView>
  </sheetViews>
  <sheetFormatPr defaultColWidth="9" defaultRowHeight="13.5" outlineLevelCol="1"/>
  <cols>
    <col min="1" max="1" width="41.225" style="35" customWidth="1"/>
    <col min="2" max="2" width="27.8916666666667" style="35" customWidth="1"/>
    <col min="3" max="16384" width="9" style="35"/>
  </cols>
  <sheetData>
    <row r="1" ht="35.4" customHeight="1" spans="1:2">
      <c r="A1" s="36" t="s">
        <v>78</v>
      </c>
      <c r="B1" s="36"/>
    </row>
    <row r="2" ht="19.8" customHeight="1" spans="2:2">
      <c r="B2" s="37" t="s">
        <v>130</v>
      </c>
    </row>
    <row r="3" s="33" customFormat="1" ht="21" customHeight="1" spans="1:2">
      <c r="A3" s="38" t="s">
        <v>1122</v>
      </c>
      <c r="B3" s="39" t="s">
        <v>1123</v>
      </c>
    </row>
    <row r="4" s="34" customFormat="1" ht="25.2" customHeight="1" spans="1:2">
      <c r="A4" s="40" t="s">
        <v>1124</v>
      </c>
      <c r="B4" s="41">
        <v>25510</v>
      </c>
    </row>
    <row r="5" s="34" customFormat="1" ht="25.2" customHeight="1" spans="1:2">
      <c r="A5" s="40" t="s">
        <v>1125</v>
      </c>
      <c r="B5" s="41">
        <v>25510</v>
      </c>
    </row>
    <row r="6" s="34" customFormat="1" ht="25.2" customHeight="1" spans="1:2">
      <c r="A6" s="40" t="s">
        <v>1126</v>
      </c>
      <c r="B6" s="41">
        <v>20688</v>
      </c>
    </row>
    <row r="7" s="34" customFormat="1" ht="25.2" customHeight="1" spans="1:2">
      <c r="A7" s="42" t="s">
        <v>1127</v>
      </c>
      <c r="B7" s="41">
        <v>12890</v>
      </c>
    </row>
    <row r="8" s="34" customFormat="1" ht="25.2" customHeight="1" spans="1:2">
      <c r="A8" s="42" t="s">
        <v>1128</v>
      </c>
      <c r="B8" s="41">
        <v>7798</v>
      </c>
    </row>
    <row r="9" s="34" customFormat="1" ht="25.2" customHeight="1" spans="1:2">
      <c r="A9" s="40" t="s">
        <v>1129</v>
      </c>
      <c r="B9" s="43"/>
    </row>
    <row r="10" s="34" customFormat="1" ht="25.2" customHeight="1" spans="1:2">
      <c r="A10" s="40" t="s">
        <v>1130</v>
      </c>
      <c r="B10" s="44">
        <v>10</v>
      </c>
    </row>
    <row r="11" s="34" customFormat="1" ht="25.2" customHeight="1" spans="1:2">
      <c r="A11" s="40" t="s">
        <v>1131</v>
      </c>
      <c r="B11" s="43">
        <v>3.23</v>
      </c>
    </row>
  </sheetData>
  <mergeCells count="1">
    <mergeCell ref="A1:B1"/>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87"/>
  <sheetViews>
    <sheetView showZeros="0" workbookViewId="0">
      <selection activeCell="E12" sqref="E12"/>
    </sheetView>
  </sheetViews>
  <sheetFormatPr defaultColWidth="9" defaultRowHeight="13.5" outlineLevelCol="7"/>
  <cols>
    <col min="1" max="1" width="10.6666666666667" style="6" customWidth="1"/>
    <col min="2" max="2" width="19.775" style="7" customWidth="1"/>
    <col min="3" max="3" width="14.4416666666667" style="6" customWidth="1"/>
    <col min="4" max="4" width="13" style="6" customWidth="1"/>
    <col min="5" max="5" width="18.1083333333333" style="6" customWidth="1"/>
    <col min="6" max="6" width="13" style="6" customWidth="1"/>
    <col min="7" max="7" width="13" style="8" customWidth="1"/>
    <col min="8" max="8" width="14.775" style="6" customWidth="1"/>
    <col min="9" max="16384" width="9" style="9"/>
  </cols>
  <sheetData>
    <row r="1" s="1" customFormat="1" ht="42" customHeight="1" spans="1:8">
      <c r="A1" s="10" t="s">
        <v>1132</v>
      </c>
      <c r="B1" s="10"/>
      <c r="C1" s="10"/>
      <c r="D1" s="10"/>
      <c r="E1" s="10"/>
      <c r="F1" s="10"/>
      <c r="G1" s="10"/>
      <c r="H1" s="10"/>
    </row>
    <row r="2" s="2" customFormat="1" ht="27" customHeight="1" spans="2:8">
      <c r="B2" s="11"/>
      <c r="C2" s="11"/>
      <c r="D2" s="11"/>
      <c r="E2" s="11"/>
      <c r="F2" s="11"/>
      <c r="G2" s="12"/>
      <c r="H2" s="13" t="s">
        <v>130</v>
      </c>
    </row>
    <row r="3" s="3" customFormat="1" ht="30" customHeight="1" spans="1:8">
      <c r="A3" s="14" t="s">
        <v>1133</v>
      </c>
      <c r="B3" s="15" t="s">
        <v>1134</v>
      </c>
      <c r="C3" s="15" t="s">
        <v>1135</v>
      </c>
      <c r="D3" s="15" t="s">
        <v>1136</v>
      </c>
      <c r="E3" s="15" t="s">
        <v>1137</v>
      </c>
      <c r="F3" s="15" t="s">
        <v>1138</v>
      </c>
      <c r="G3" s="16" t="s">
        <v>1139</v>
      </c>
      <c r="H3" s="15" t="s">
        <v>1140</v>
      </c>
    </row>
    <row r="4" s="4" customFormat="1" ht="54" customHeight="1" spans="1:8">
      <c r="A4" s="17" t="s">
        <v>1121</v>
      </c>
      <c r="B4" s="18" t="s">
        <v>1141</v>
      </c>
      <c r="C4" s="19" t="s">
        <v>1142</v>
      </c>
      <c r="D4" s="20" t="s">
        <v>1143</v>
      </c>
      <c r="E4" s="20" t="s">
        <v>1143</v>
      </c>
      <c r="F4" s="21" t="s">
        <v>1113</v>
      </c>
      <c r="G4" s="22">
        <v>1000</v>
      </c>
      <c r="H4" s="23" t="s">
        <v>1144</v>
      </c>
    </row>
    <row r="5" s="4" customFormat="1" ht="62.1" customHeight="1" spans="1:8">
      <c r="A5" s="17" t="s">
        <v>1121</v>
      </c>
      <c r="B5" s="18" t="s">
        <v>1145</v>
      </c>
      <c r="C5" s="19" t="s">
        <v>1142</v>
      </c>
      <c r="D5" s="20" t="s">
        <v>1143</v>
      </c>
      <c r="E5" s="20" t="s">
        <v>1143</v>
      </c>
      <c r="F5" s="21" t="s">
        <v>1113</v>
      </c>
      <c r="G5" s="22">
        <v>1000</v>
      </c>
      <c r="H5" s="23" t="s">
        <v>1144</v>
      </c>
    </row>
    <row r="6" s="4" customFormat="1" ht="54" customHeight="1" spans="1:8">
      <c r="A6" s="17" t="s">
        <v>1121</v>
      </c>
      <c r="B6" s="24" t="s">
        <v>1146</v>
      </c>
      <c r="C6" s="25" t="s">
        <v>1147</v>
      </c>
      <c r="D6" s="20" t="s">
        <v>1148</v>
      </c>
      <c r="E6" s="20" t="s">
        <v>1148</v>
      </c>
      <c r="F6" s="21" t="s">
        <v>1113</v>
      </c>
      <c r="G6" s="22">
        <v>8000</v>
      </c>
      <c r="H6" s="23" t="s">
        <v>1144</v>
      </c>
    </row>
    <row r="7" s="4" customFormat="1" ht="54" customHeight="1" spans="1:8">
      <c r="A7" s="17" t="s">
        <v>1121</v>
      </c>
      <c r="B7" s="24" t="s">
        <v>1149</v>
      </c>
      <c r="C7" s="25" t="s">
        <v>1150</v>
      </c>
      <c r="D7" s="20" t="s">
        <v>1148</v>
      </c>
      <c r="E7" s="20" t="s">
        <v>1148</v>
      </c>
      <c r="F7" s="21" t="s">
        <v>1113</v>
      </c>
      <c r="G7" s="22">
        <v>9000</v>
      </c>
      <c r="H7" s="23" t="s">
        <v>1144</v>
      </c>
    </row>
    <row r="8" s="4" customFormat="1" ht="54" customHeight="1" spans="1:8">
      <c r="A8" s="17" t="s">
        <v>1121</v>
      </c>
      <c r="B8" s="24" t="s">
        <v>1151</v>
      </c>
      <c r="C8" s="25" t="s">
        <v>1152</v>
      </c>
      <c r="D8" s="20" t="s">
        <v>1153</v>
      </c>
      <c r="E8" s="20" t="s">
        <v>1153</v>
      </c>
      <c r="F8" s="21" t="s">
        <v>1113</v>
      </c>
      <c r="G8" s="22">
        <v>4200</v>
      </c>
      <c r="H8" s="23" t="s">
        <v>1144</v>
      </c>
    </row>
    <row r="9" s="4" customFormat="1" ht="54" customHeight="1" spans="1:8">
      <c r="A9" s="17" t="s">
        <v>1121</v>
      </c>
      <c r="B9" s="24" t="s">
        <v>1154</v>
      </c>
      <c r="C9" s="24" t="s">
        <v>1154</v>
      </c>
      <c r="D9" s="20" t="s">
        <v>1155</v>
      </c>
      <c r="E9" s="20" t="s">
        <v>1156</v>
      </c>
      <c r="F9" s="21" t="s">
        <v>1112</v>
      </c>
      <c r="G9" s="22">
        <v>200</v>
      </c>
      <c r="H9" s="23" t="s">
        <v>1144</v>
      </c>
    </row>
    <row r="10" s="4" customFormat="1" ht="54" customHeight="1" spans="1:8">
      <c r="A10" s="17" t="s">
        <v>1121</v>
      </c>
      <c r="B10" s="24" t="s">
        <v>1157</v>
      </c>
      <c r="C10" s="25" t="s">
        <v>1158</v>
      </c>
      <c r="D10" s="20" t="s">
        <v>1159</v>
      </c>
      <c r="E10" s="20" t="s">
        <v>1159</v>
      </c>
      <c r="F10" s="21" t="s">
        <v>1112</v>
      </c>
      <c r="G10" s="22">
        <v>4000</v>
      </c>
      <c r="H10" s="23" t="s">
        <v>1144</v>
      </c>
    </row>
    <row r="11" s="4" customFormat="1" ht="54" customHeight="1" spans="1:8">
      <c r="A11" s="17" t="s">
        <v>1121</v>
      </c>
      <c r="B11" s="24" t="s">
        <v>1160</v>
      </c>
      <c r="C11" s="25" t="s">
        <v>1161</v>
      </c>
      <c r="D11" s="20" t="s">
        <v>1162</v>
      </c>
      <c r="E11" s="20" t="s">
        <v>1162</v>
      </c>
      <c r="F11" s="21" t="s">
        <v>1112</v>
      </c>
      <c r="G11" s="22">
        <v>60</v>
      </c>
      <c r="H11" s="23" t="s">
        <v>1144</v>
      </c>
    </row>
    <row r="12" s="4" customFormat="1" ht="54" customHeight="1" spans="1:8">
      <c r="A12" s="17" t="s">
        <v>1121</v>
      </c>
      <c r="B12" s="24" t="s">
        <v>1163</v>
      </c>
      <c r="C12" s="25" t="s">
        <v>1164</v>
      </c>
      <c r="D12" s="20" t="s">
        <v>1165</v>
      </c>
      <c r="E12" s="20" t="s">
        <v>1165</v>
      </c>
      <c r="F12" s="21" t="s">
        <v>1112</v>
      </c>
      <c r="G12" s="22">
        <v>120</v>
      </c>
      <c r="H12" s="23" t="s">
        <v>1144</v>
      </c>
    </row>
    <row r="13" s="4" customFormat="1" ht="54" hidden="1" customHeight="1" spans="1:8">
      <c r="A13" s="17"/>
      <c r="B13" s="24" t="s">
        <v>1157</v>
      </c>
      <c r="C13" s="25"/>
      <c r="D13" s="26"/>
      <c r="E13" s="25"/>
      <c r="F13" s="21"/>
      <c r="G13" s="27"/>
      <c r="H13" s="28"/>
    </row>
    <row r="14" s="4" customFormat="1" ht="54" hidden="1" customHeight="1" spans="1:8">
      <c r="A14" s="17"/>
      <c r="B14" s="24" t="s">
        <v>1160</v>
      </c>
      <c r="C14" s="25"/>
      <c r="D14" s="26"/>
      <c r="E14" s="25"/>
      <c r="F14" s="21"/>
      <c r="G14" s="27"/>
      <c r="H14" s="28"/>
    </row>
    <row r="15" s="4" customFormat="1" ht="54" hidden="1" customHeight="1" spans="1:8">
      <c r="A15" s="17"/>
      <c r="B15" s="24" t="s">
        <v>1163</v>
      </c>
      <c r="C15" s="25"/>
      <c r="D15" s="26"/>
      <c r="E15" s="25"/>
      <c r="F15" s="21"/>
      <c r="G15" s="27"/>
      <c r="H15" s="28"/>
    </row>
    <row r="16" s="4" customFormat="1" ht="54" customHeight="1" spans="1:8">
      <c r="A16" s="29" t="s">
        <v>735</v>
      </c>
      <c r="B16" s="30"/>
      <c r="C16" s="30"/>
      <c r="D16" s="31"/>
      <c r="E16" s="25"/>
      <c r="F16" s="21"/>
      <c r="G16" s="27">
        <f>SUM(G4:G15)</f>
        <v>27580</v>
      </c>
      <c r="H16" s="28"/>
    </row>
    <row r="17" s="5" customFormat="1" ht="54" customHeight="1" spans="1:8">
      <c r="A17" s="32" t="s">
        <v>1166</v>
      </c>
      <c r="B17" s="32"/>
      <c r="C17" s="32"/>
      <c r="D17" s="32"/>
      <c r="E17" s="32"/>
      <c r="F17" s="32"/>
      <c r="G17" s="32"/>
      <c r="H17" s="32"/>
    </row>
    <row r="18" ht="24" customHeight="1"/>
    <row r="19" s="6" customFormat="1" ht="24" customHeight="1" spans="2:7">
      <c r="B19" s="7"/>
      <c r="G19" s="8"/>
    </row>
    <row r="20" s="6" customFormat="1" ht="24" customHeight="1" spans="2:7">
      <c r="B20" s="7"/>
      <c r="G20" s="8"/>
    </row>
    <row r="21" s="6" customFormat="1" ht="24" customHeight="1" spans="2:7">
      <c r="B21" s="7"/>
      <c r="G21" s="8"/>
    </row>
    <row r="22" s="6" customFormat="1" ht="24" customHeight="1" spans="2:7">
      <c r="B22" s="7"/>
      <c r="G22" s="8"/>
    </row>
    <row r="23" s="6" customFormat="1" ht="24" customHeight="1" spans="2:7">
      <c r="B23" s="7"/>
      <c r="G23" s="8"/>
    </row>
    <row r="24" s="6" customFormat="1" ht="24" customHeight="1" spans="2:7">
      <c r="B24" s="7"/>
      <c r="G24" s="8"/>
    </row>
    <row r="25" s="6" customFormat="1" ht="24" customHeight="1" spans="2:7">
      <c r="B25" s="7"/>
      <c r="G25" s="8"/>
    </row>
    <row r="26" s="6" customFormat="1" ht="24" customHeight="1" spans="2:7">
      <c r="B26" s="7"/>
      <c r="G26" s="8"/>
    </row>
    <row r="27" s="6" customFormat="1" ht="24" customHeight="1" spans="2:7">
      <c r="B27" s="7"/>
      <c r="G27" s="8"/>
    </row>
    <row r="28" s="6" customFormat="1" ht="24" customHeight="1" spans="2:7">
      <c r="B28" s="7"/>
      <c r="G28" s="8"/>
    </row>
    <row r="29" s="6" customFormat="1" ht="24" customHeight="1" spans="2:7">
      <c r="B29" s="7"/>
      <c r="G29" s="8"/>
    </row>
    <row r="30" s="6" customFormat="1" ht="24" customHeight="1" spans="2:7">
      <c r="B30" s="7"/>
      <c r="G30" s="8"/>
    </row>
    <row r="31" s="6" customFormat="1" ht="24" customHeight="1" spans="2:7">
      <c r="B31" s="7"/>
      <c r="G31" s="8"/>
    </row>
    <row r="32" s="6" customFormat="1" ht="24" customHeight="1" spans="2:7">
      <c r="B32" s="7"/>
      <c r="G32" s="8"/>
    </row>
    <row r="33" s="6" customFormat="1" ht="24" customHeight="1" spans="2:7">
      <c r="B33" s="7"/>
      <c r="G33" s="8"/>
    </row>
    <row r="34" s="6" customFormat="1" ht="24" customHeight="1" spans="2:7">
      <c r="B34" s="7"/>
      <c r="G34" s="8"/>
    </row>
    <row r="35" s="6" customFormat="1" ht="24" customHeight="1" spans="2:7">
      <c r="B35" s="7"/>
      <c r="G35" s="8"/>
    </row>
    <row r="36" s="6" customFormat="1" ht="24" customHeight="1" spans="2:7">
      <c r="B36" s="7"/>
      <c r="G36" s="8"/>
    </row>
    <row r="37" s="6" customFormat="1" ht="24" customHeight="1" spans="2:7">
      <c r="B37" s="7"/>
      <c r="G37" s="8"/>
    </row>
    <row r="38" s="6" customFormat="1" ht="24" customHeight="1" spans="2:7">
      <c r="B38" s="7"/>
      <c r="G38" s="8"/>
    </row>
    <row r="39" s="6" customFormat="1" ht="24" customHeight="1" spans="2:7">
      <c r="B39" s="7"/>
      <c r="G39" s="8"/>
    </row>
    <row r="40" s="6" customFormat="1" ht="24" customHeight="1" spans="2:7">
      <c r="B40" s="7"/>
      <c r="G40" s="8"/>
    </row>
    <row r="41" s="6" customFormat="1" ht="24" customHeight="1" spans="2:7">
      <c r="B41" s="7"/>
      <c r="G41" s="8"/>
    </row>
    <row r="42" s="6" customFormat="1" ht="24" customHeight="1" spans="2:7">
      <c r="B42" s="7"/>
      <c r="G42" s="8"/>
    </row>
    <row r="43" s="6" customFormat="1" ht="24" customHeight="1" spans="2:7">
      <c r="B43" s="7"/>
      <c r="G43" s="8"/>
    </row>
    <row r="44" s="6" customFormat="1" ht="24" customHeight="1" spans="2:7">
      <c r="B44" s="7"/>
      <c r="G44" s="8"/>
    </row>
    <row r="45" s="6" customFormat="1" ht="24" customHeight="1" spans="2:7">
      <c r="B45" s="7"/>
      <c r="G45" s="8"/>
    </row>
    <row r="46" s="6" customFormat="1" ht="24" customHeight="1" spans="2:7">
      <c r="B46" s="7"/>
      <c r="G46" s="8"/>
    </row>
    <row r="47" s="6" customFormat="1" ht="24" customHeight="1" spans="2:7">
      <c r="B47" s="7"/>
      <c r="G47" s="8"/>
    </row>
    <row r="48" s="6" customFormat="1" ht="24" customHeight="1" spans="2:7">
      <c r="B48" s="7"/>
      <c r="G48" s="8"/>
    </row>
    <row r="49" s="6" customFormat="1" ht="24" customHeight="1" spans="2:7">
      <c r="B49" s="7"/>
      <c r="G49" s="8"/>
    </row>
    <row r="50" s="6" customFormat="1" ht="24" customHeight="1" spans="2:7">
      <c r="B50" s="7"/>
      <c r="G50" s="8"/>
    </row>
    <row r="51" s="6" customFormat="1" ht="24" customHeight="1" spans="2:7">
      <c r="B51" s="7"/>
      <c r="G51" s="8"/>
    </row>
    <row r="52" s="6" customFormat="1" ht="24" customHeight="1" spans="2:7">
      <c r="B52" s="7"/>
      <c r="G52" s="8"/>
    </row>
    <row r="53" s="6" customFormat="1" ht="24" customHeight="1" spans="2:7">
      <c r="B53" s="7"/>
      <c r="G53" s="8"/>
    </row>
    <row r="54" s="6" customFormat="1" ht="24" customHeight="1" spans="2:7">
      <c r="B54" s="7"/>
      <c r="G54" s="8"/>
    </row>
    <row r="55" s="6" customFormat="1" ht="24" customHeight="1" spans="2:7">
      <c r="B55" s="7"/>
      <c r="G55" s="8"/>
    </row>
    <row r="56" s="6" customFormat="1" ht="24" customHeight="1" spans="2:7">
      <c r="B56" s="7"/>
      <c r="G56" s="8"/>
    </row>
    <row r="57" s="6" customFormat="1" ht="24" customHeight="1" spans="2:7">
      <c r="B57" s="7"/>
      <c r="G57" s="8"/>
    </row>
    <row r="58" s="6" customFormat="1" ht="24" customHeight="1" spans="2:7">
      <c r="B58" s="7"/>
      <c r="G58" s="8"/>
    </row>
    <row r="59" s="6" customFormat="1" ht="24" customHeight="1" spans="2:7">
      <c r="B59" s="7"/>
      <c r="G59" s="8"/>
    </row>
    <row r="60" s="6" customFormat="1" ht="24" customHeight="1" spans="2:7">
      <c r="B60" s="7"/>
      <c r="G60" s="8"/>
    </row>
    <row r="61" s="6" customFormat="1" ht="24" customHeight="1" spans="2:7">
      <c r="B61" s="7"/>
      <c r="G61" s="8"/>
    </row>
    <row r="62" s="6" customFormat="1" ht="24" customHeight="1" spans="2:7">
      <c r="B62" s="7"/>
      <c r="G62" s="8"/>
    </row>
    <row r="63" s="6" customFormat="1" ht="24" customHeight="1" spans="2:7">
      <c r="B63" s="7"/>
      <c r="G63" s="8"/>
    </row>
    <row r="64" s="6" customFormat="1" ht="24" customHeight="1" spans="2:7">
      <c r="B64" s="7"/>
      <c r="G64" s="8"/>
    </row>
    <row r="65" s="6" customFormat="1" ht="24" customHeight="1" spans="2:7">
      <c r="B65" s="7"/>
      <c r="G65" s="8"/>
    </row>
    <row r="66" s="6" customFormat="1" ht="24" customHeight="1" spans="2:7">
      <c r="B66" s="7"/>
      <c r="G66" s="8"/>
    </row>
    <row r="67" s="6" customFormat="1" ht="24" customHeight="1" spans="2:7">
      <c r="B67" s="7"/>
      <c r="G67" s="8"/>
    </row>
    <row r="68" s="6" customFormat="1" ht="24" customHeight="1" spans="2:7">
      <c r="B68" s="7"/>
      <c r="G68" s="8"/>
    </row>
    <row r="69" s="6" customFormat="1" ht="24" customHeight="1" spans="2:7">
      <c r="B69" s="7"/>
      <c r="G69" s="8"/>
    </row>
    <row r="70" s="6" customFormat="1" ht="24" customHeight="1" spans="2:7">
      <c r="B70" s="7"/>
      <c r="G70" s="8"/>
    </row>
    <row r="71" s="6" customFormat="1" ht="24" customHeight="1" spans="2:7">
      <c r="B71" s="7"/>
      <c r="G71" s="8"/>
    </row>
    <row r="72" s="6" customFormat="1" ht="24" customHeight="1" spans="2:7">
      <c r="B72" s="7"/>
      <c r="G72" s="8"/>
    </row>
    <row r="73" s="6" customFormat="1" ht="24" customHeight="1" spans="2:7">
      <c r="B73" s="7"/>
      <c r="G73" s="8"/>
    </row>
    <row r="74" s="6" customFormat="1" ht="24" customHeight="1" spans="2:7">
      <c r="B74" s="7"/>
      <c r="G74" s="8"/>
    </row>
    <row r="75" s="6" customFormat="1" ht="24" customHeight="1" spans="2:7">
      <c r="B75" s="7"/>
      <c r="G75" s="8"/>
    </row>
    <row r="76" s="6" customFormat="1" ht="24" customHeight="1" spans="2:7">
      <c r="B76" s="7"/>
      <c r="G76" s="8"/>
    </row>
    <row r="77" s="6" customFormat="1" ht="24" customHeight="1" spans="2:7">
      <c r="B77" s="7"/>
      <c r="G77" s="8"/>
    </row>
    <row r="78" s="6" customFormat="1" ht="24" customHeight="1" spans="2:7">
      <c r="B78" s="7"/>
      <c r="G78" s="8"/>
    </row>
    <row r="79" s="6" customFormat="1" ht="24" customHeight="1" spans="2:7">
      <c r="B79" s="7"/>
      <c r="G79" s="8"/>
    </row>
    <row r="80" s="6" customFormat="1" ht="24" customHeight="1" spans="2:7">
      <c r="B80" s="7"/>
      <c r="G80" s="8"/>
    </row>
    <row r="81" s="6" customFormat="1" ht="24" customHeight="1" spans="2:7">
      <c r="B81" s="7"/>
      <c r="G81" s="8"/>
    </row>
    <row r="82" s="6" customFormat="1" ht="24" customHeight="1" spans="2:7">
      <c r="B82" s="7"/>
      <c r="G82" s="8"/>
    </row>
    <row r="83" s="6" customFormat="1" ht="24" customHeight="1" spans="2:7">
      <c r="B83" s="7"/>
      <c r="G83" s="8"/>
    </row>
    <row r="84" s="6" customFormat="1" ht="24" customHeight="1" spans="2:7">
      <c r="B84" s="7"/>
      <c r="G84" s="8"/>
    </row>
    <row r="85" s="6" customFormat="1" ht="24" customHeight="1" spans="2:7">
      <c r="B85" s="7"/>
      <c r="G85" s="8"/>
    </row>
    <row r="86" s="6" customFormat="1" ht="24" customHeight="1" spans="2:7">
      <c r="B86" s="7"/>
      <c r="G86" s="8"/>
    </row>
    <row r="87" s="6" customFormat="1" ht="24" customHeight="1" spans="2:7">
      <c r="B87" s="7"/>
      <c r="G87" s="8"/>
    </row>
  </sheetData>
  <mergeCells count="3">
    <mergeCell ref="A1:H1"/>
    <mergeCell ref="A16:D16"/>
    <mergeCell ref="A17:H17"/>
  </mergeCells>
  <printOptions horizontalCentered="1"/>
  <pageMargins left="0.590551181102362" right="0.590551181102362" top="0.393700787401575" bottom="0.590551181102362" header="0.590551181102362" footer="0.393700787401575"/>
  <pageSetup paperSize="9" scale="97" firstPageNumber="0" orientation="landscape" blackAndWhite="1" useFirstPageNumber="1"/>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42</vt:i4>
      </vt:variant>
    </vt:vector>
  </HeadingPairs>
  <TitlesOfParts>
    <vt:vector size="42" baseType="lpstr">
      <vt:lpstr>决算表目录</vt:lpstr>
      <vt:lpstr>一般预算收入决算表</vt:lpstr>
      <vt:lpstr>一般预算支出决算表</vt:lpstr>
      <vt:lpstr>一般平衡表</vt:lpstr>
      <vt:lpstr>经济分类决算表</vt:lpstr>
      <vt:lpstr>基本支出经济分类决算表 </vt:lpstr>
      <vt:lpstr>一般预算收入决算表 (本级)</vt:lpstr>
      <vt:lpstr>一般预算支出决算表 (本级)</vt:lpstr>
      <vt:lpstr>一般平衡表 (本级)</vt:lpstr>
      <vt:lpstr>经济分类决算表 (本级)</vt:lpstr>
      <vt:lpstr>基本支出经济分类决算表  (本级)</vt:lpstr>
      <vt:lpstr>41上级对市县补助</vt:lpstr>
      <vt:lpstr>05-对下补助分项目</vt:lpstr>
      <vt:lpstr>基金收入决算表</vt:lpstr>
      <vt:lpstr>基金支出决算表</vt:lpstr>
      <vt:lpstr>基金平衡表</vt:lpstr>
      <vt:lpstr>基金收入决算表 (本级)</vt:lpstr>
      <vt:lpstr>基金支出决算表 (本级)</vt:lpstr>
      <vt:lpstr>基金平衡表 (本级)</vt:lpstr>
      <vt:lpstr>54-上级对市县基金补助</vt:lpstr>
      <vt:lpstr>13-对下基金补助</vt:lpstr>
      <vt:lpstr>07-预算内基本建设</vt:lpstr>
      <vt:lpstr>本级重大政府投资项目表</vt:lpstr>
      <vt:lpstr>国有资本经营预算</vt:lpstr>
      <vt:lpstr>区本级国有资本经营预算收入</vt:lpstr>
      <vt:lpstr>区本级国有资本经营预算支出</vt:lpstr>
      <vt:lpstr>国有资本经营预算 (本级)</vt:lpstr>
      <vt:lpstr>对下国有资本经营预算转移支付</vt:lpstr>
      <vt:lpstr>社会保险基金收入</vt:lpstr>
      <vt:lpstr>社会保险基金支出</vt:lpstr>
      <vt:lpstr>社会保险基金收支平衡表</vt:lpstr>
      <vt:lpstr>5-一般债务余额 </vt:lpstr>
      <vt:lpstr>10-专项债务余额</vt:lpstr>
      <vt:lpstr>33-债务汇总</vt:lpstr>
      <vt:lpstr>34-分地区汇总</vt:lpstr>
      <vt:lpstr>债务变动情况表</vt:lpstr>
      <vt:lpstr>债券发行、还本付息决算数</vt:lpstr>
      <vt:lpstr>分地区政府债务十年到期情况表</vt:lpstr>
      <vt:lpstr>地方政府债务相关情况表</vt:lpstr>
      <vt:lpstr>2021年地方政府债券发行情况表</vt:lpstr>
      <vt:lpstr>本级地方政府专项债务表</vt:lpstr>
      <vt:lpstr>本级政府债券使用情况表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雷静</dc:creator>
  <cp:lastModifiedBy>admin</cp:lastModifiedBy>
  <dcterms:created xsi:type="dcterms:W3CDTF">2016-08-16T08:31:00Z</dcterms:created>
  <cp:lastPrinted>2022-08-18T00:32:00Z</cp:lastPrinted>
  <dcterms:modified xsi:type="dcterms:W3CDTF">2023-10-06T14:59:39Z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47753D0DF9CF467E9A08CC5EE56E23B7</vt:lpwstr>
  </property>
  <property fmtid="{D5CDD505-2E9C-101B-9397-08002B2CF9AE}" pid="3" name="KSOProductBuildVer">
    <vt:lpwstr>2052-11.8.6.11825</vt:lpwstr>
  </property>
</Properties>
</file>