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70" windowHeight="12540"/>
  </bookViews>
  <sheets>
    <sheet name="镇村 (2)" sheetId="15" r:id="rId1"/>
  </sheets>
  <definedNames>
    <definedName name="_xlnm._FilterDatabase" localSheetId="0" hidden="1">'镇村 (2)'!$A$5:$W$43</definedName>
    <definedName name="_xlnm.Print_Titles" localSheetId="0">'镇村 (2)'!$2:$4</definedName>
  </definedNames>
  <calcPr calcId="144525"/>
</workbook>
</file>

<file path=xl/sharedStrings.xml><?xml version="1.0" encoding="utf-8"?>
<sst xmlns="http://schemas.openxmlformats.org/spreadsheetml/2006/main" count="600" uniqueCount="288">
  <si>
    <t>附件1-2</t>
  </si>
  <si>
    <t>仁和区2022年巩固脱贫攻坚成果与乡村振兴有效衔接资金项目计划表</t>
  </si>
  <si>
    <t>序号</t>
  </si>
  <si>
    <t>县</t>
  </si>
  <si>
    <t>乡</t>
  </si>
  <si>
    <t>村</t>
  </si>
  <si>
    <t>项目类型</t>
  </si>
  <si>
    <t>项目子类型</t>
  </si>
  <si>
    <t>项目名称</t>
  </si>
  <si>
    <t>项目建设内容</t>
  </si>
  <si>
    <t>简要效益</t>
  </si>
  <si>
    <t>建设年度</t>
  </si>
  <si>
    <t>其中：财政专项扶贫资金(万元)</t>
  </si>
  <si>
    <t>整合资金</t>
  </si>
  <si>
    <t>上年结余</t>
  </si>
  <si>
    <t>自筹（含以劳折资）</t>
  </si>
  <si>
    <t>资金类别</t>
  </si>
  <si>
    <t>建设方式</t>
  </si>
  <si>
    <t>技术主管单位</t>
  </si>
  <si>
    <t>项目管理部门</t>
  </si>
  <si>
    <t>项目预算总投资（万元）</t>
  </si>
  <si>
    <t>合计</t>
  </si>
  <si>
    <t>中央资金</t>
  </si>
  <si>
    <t>省级资金</t>
  </si>
  <si>
    <t>市级资金</t>
  </si>
  <si>
    <t xml:space="preserve">区本级资金 </t>
  </si>
  <si>
    <t>中省资金项目</t>
  </si>
  <si>
    <t>总计</t>
  </si>
  <si>
    <t>仁和区</t>
  </si>
  <si>
    <t>平地镇</t>
  </si>
  <si>
    <t>白拉古村</t>
  </si>
  <si>
    <t>产业项目</t>
  </si>
  <si>
    <t>产业设施配套</t>
  </si>
  <si>
    <t>白拉古粮经产业园水源配套工程</t>
  </si>
  <si>
    <t>跃进水库到白拉古村三棵桩至花桥水库，架设219无缝钢管10.362千米，修建110千瓦提灌站1坐，配套电力设施，修建200方蓄水池1口、500立方蓄水池1口。为白拉古1200亩粮经产业园提供用水保障。</t>
  </si>
  <si>
    <t>项目实施后，可以直接解决白拉古村三个村民小组1200余亩耕地灌溉用水问题，增加灌溉能力，改良土壤，增大复种面积，并结合进行的农作物产品结构调整，使粮经作物单产较大幅度增加，种植成本大幅度降低，预计可增加粮食、水果、蔬菜作物等共计产量 3000吨，新增产值1500 万元，同步辐射灌区内6000余亩核桃、板栗产业的用水问题。直接为灌区内255户1076人（其中脱贫户9户36人，低保户4户12人）人均年增收800元以上。</t>
  </si>
  <si>
    <t>巩固脱贫成果和乡村振兴</t>
  </si>
  <si>
    <t>区水利局</t>
  </si>
  <si>
    <t>区乡村振兴局</t>
  </si>
  <si>
    <t>大龙潭乡</t>
  </si>
  <si>
    <t>大龙潭村</t>
  </si>
  <si>
    <t>大龙潭村复合产业园管道渠系建设项目</t>
  </si>
  <si>
    <t>项目覆盖总面积2500亩。其中火龙果100亩、芒果2000亩、蔬菜200亩、烤烟200亩。需采用DN250螺旋焊管管道直接从东山坡1000m³水池引水，主管道长2316m，1#输水干管管道长1217米，设计管径DN150,；2#输水干管管道长4447m，设计管径DN150，3#管道长2343m，设计管径DN150。沿线共布设分支管5条，管道总长8233m，设计管径DN125～DN100。</t>
  </si>
  <si>
    <t>该项目直接受益农户252户885人，其中脱贫户80户326人。监测户1户2人。项目建成后能使产业：总面积2500亩，平均每人增收848元。其中火龙果100亩平均每亩增收500元。芒果2000亩平均每亩增收500元。蔬菜200亩平均每亩增收2000元。烤烟200亩平均每亩增收1000元.</t>
  </si>
  <si>
    <t>啊喇乡</t>
  </si>
  <si>
    <t>啊喇村</t>
  </si>
  <si>
    <t>仁和区2022年啊喇乡啊喇社区水稻产业园配套基础设施项目-啊喇村水淌田西大沟尾段水利设施项目</t>
  </si>
  <si>
    <t>从水淌田水库取水，从起查喇崖子脚经界牌垭口接原有管道输水至白沙坡总长5560米，其中前段新建DN450螺旋焊管（壁厚6mm）长3000米，尾端新建DN350螺旋焊管（壁厚6mm）长2560米，新建输水支管DN100镀锌钢管（壁厚4mm）长780米，沿线设放水口、闸阀及水表。</t>
  </si>
  <si>
    <t>涉及2个村6个村民小组，起查喇村大村组、迤巴拉组，啊喇村啊喇组、营盘组、联合组、麻地组。灌溉面积：1800亩。项目建成后将解决啊喇村、起查喇村2个村380户、1705人（其中脱贫户125户、400人）1800余亩土地生产用水，为两村的粮食、蔬菜产业提供用水保障。</t>
  </si>
  <si>
    <t>少数民族发展、巩固脱贫成果和乡村振兴</t>
  </si>
  <si>
    <t>区民宗局</t>
  </si>
  <si>
    <t>仁和区2022年啊喇乡啊喇社区水稻产业园配套基础设施项目-啊喇村小村水库放水沟渠整治工程</t>
  </si>
  <si>
    <t>从已建小村水库放水涵洞已建DN219钢管取水，新建输水管道长3800米，采用DN150镀锌钢管（壁厚4mm），沿线设放水口、闸阀及水表。</t>
  </si>
  <si>
    <t>涉及1个村4个村民小组，啊喇村田边组、啊喇组、营盘组、麻地组。灌溉面积：800亩。项目建成后将解决沿线200余户760余人（其中脱贫户75户）、800亩土地生产用水。</t>
  </si>
  <si>
    <t>起查喇村</t>
  </si>
  <si>
    <t>产业水利配套设施</t>
  </si>
  <si>
    <t>仁和区2022年啊喇乡啊喇社区水稻产业园配套基础设施项目-起查喇村那峨组生产供水管道延伸项目</t>
  </si>
  <si>
    <t>从起查喇小村蚂蟥箐已建管道尾端采用DN150镀锌管（壁厚4.0mm）长4930米延伸至上那峨已建100m³水池内，沿线设放水口、闸阀及水表。新建支管1766m采用DN40镀锌管（壁厚3.5mm）。</t>
  </si>
  <si>
    <t>涉及1个村2个村民小组，起查喇村小村组、那峨组。灌溉面积930亩。项目建成后将解决起查喇村小村组至那峨组片区800亩土地生产用水，有利于保障啊喇香米种植用水，发展“鱼稻共生”生态水稻种植，提升品质。</t>
  </si>
  <si>
    <t>前进镇</t>
  </si>
  <si>
    <t>高峰村</t>
  </si>
  <si>
    <t>休闲农业与乡村旅游</t>
  </si>
  <si>
    <t>前进镇高峰村农文旅建设项目</t>
  </si>
  <si>
    <t>1.从丁木花区域沿沟修建人行步道至光明花海区域，全长约3.5公里，同步建设休息亭；2.在丁木花区域林下修建人行步道，约800米，铺设透水砖，建设栏杆；3.在丁木花上方种植约600平方米。</t>
  </si>
  <si>
    <t>项目建设后将提升高峰村旅游基础设施，提高接待能力，吸引更多的游客,促进村集体经济和农户增收致富。预计可吸引游客2万人/年，受益人口为168户818人，（其中贫困户51户214人）可使农户增收350元/人.年。</t>
  </si>
  <si>
    <t>区文广旅局</t>
  </si>
  <si>
    <t>同德镇</t>
  </si>
  <si>
    <t>共和村</t>
  </si>
  <si>
    <t>其他</t>
  </si>
  <si>
    <t>同德镇共和村回子庙山坪塘整治工程</t>
  </si>
  <si>
    <t>拆除冲砂涵洞首段3米，采用钢筋砼浇筑，并更换放水设施，加设斜拉闸及启闭房；培土加固现有坝坡，使其达设计规范；前坝坡采用防渗土工布防渗，并安装8cm后六棱预制防浪板；后坝坡采用风化料回填，并修整块石棱体；清除库区淤泥，保障库容量；硬化抢险道路245米。</t>
  </si>
  <si>
    <t>该山坪塘整治后可改善回子庙组及铺子房组200亩农业生产灌溉，及回子庙组55户167人饮水问题；抢险道路硬化后，可改善回子庙组55户167人出行，及回子庙向土城片区150亩农业生产运输条件。</t>
  </si>
  <si>
    <t>双河村</t>
  </si>
  <si>
    <t>种植养殖加工服务</t>
  </si>
  <si>
    <t>同德镇双河村双河口组农产品集散地</t>
  </si>
  <si>
    <t>1建设硬化400平方米场地2.搭建500平方米钢架棚3.配套建设50千瓦光伏发电设施。</t>
  </si>
  <si>
    <t>解决周边175户695人群众销售农产品无场地问题以及农户销售渠道问题。集中销后人均收入可增收200元。其中受益脱贫户76户。</t>
  </si>
  <si>
    <t>区住建局</t>
  </si>
  <si>
    <t>马拉所村</t>
  </si>
  <si>
    <t>同德镇马拉所村青花梨示范基地建设项目</t>
  </si>
  <si>
    <t>1.成立专业合作社；2.入园景观打造；3.在原有路基上修建6米宽进出场道路350米；4.排管沟渠建设600米、新建积水塘1座；5.土地改造开台100亩，引进优质青花梨5500株、林下经济花卉。6.自筹资金土壤改良100亩</t>
  </si>
  <si>
    <t>本项目实施后，马拉所村65户200余人受益，其中脱贫户5户21人，受益农户人均年增收500元以上，提高农户的收入，同时促进马拉所村集体经济增收。</t>
  </si>
  <si>
    <t>区农业农村局、区文广旅局、区交通局</t>
  </si>
  <si>
    <t>布德镇</t>
  </si>
  <si>
    <t>中心村</t>
  </si>
  <si>
    <t>布德镇中心村莲藕基地打造</t>
  </si>
  <si>
    <t>1.对核心区的82.4亩土地进行土地整理2.建生产步道1930.15米3.设成品晾晒亭8座（方形，占地4米*4米，高2.8-3米）4.实施水、电等附属设施系统。</t>
  </si>
  <si>
    <t>该项目建成后，将形成以观赏荷花、体验餐饮为主，兼顾游客摸鱼、钓虾、亲子农事体验，打造近郊休闲体验和亲子活动新去处。该项目建成后，直接受益人口约500人，人均预计可增收2000余元。</t>
  </si>
  <si>
    <t>区旅游局、区农业农村局</t>
  </si>
  <si>
    <t>民政村</t>
  </si>
  <si>
    <t>布德镇民政村回龙湾集散地</t>
  </si>
  <si>
    <t>项目总占地面积约1300平方米，新建一个集农产品包装、晒坝、仓储为一体的集散地。其中仓库及附属设施约600平方米，晒坝约700平方米。</t>
  </si>
  <si>
    <t>该项目建成后，能有效解决周边群众农产品的交易、运输、储存难的问题。直接受益农户267户1157人，其中脱贫户64户。预计增加总收入70余万元，人均增加收入600余元。</t>
  </si>
  <si>
    <t>老村子村</t>
  </si>
  <si>
    <t>村基础设施</t>
  </si>
  <si>
    <t>产业路</t>
  </si>
  <si>
    <t>布德镇老村子村麻地组陈宗梅家至罗绍权家产业道路硬化项目</t>
  </si>
  <si>
    <t>麻地组陈宗梅家至罗绍权家产业道路硬化770米，路基宽4米（含水沟），路面宽3米。</t>
  </si>
  <si>
    <t>受益人数36户188人，其中脱贫户10户46人，解决群众日常出行和农产品交易。</t>
  </si>
  <si>
    <t>区交通局</t>
  </si>
  <si>
    <t>福田镇</t>
  </si>
  <si>
    <t>塘坝村</t>
  </si>
  <si>
    <t>印子山芒果产业园提灌站改造项目</t>
  </si>
  <si>
    <t>新增配置2套11kw水泵控制系统，一套泵站自动控制系统，一套远程控制系统，一套无线远程视频监控系统；新配套安装潜水泵2台，功率11kw 扬程100m 流量25m3/h；配置二套90kw变频控制柜，一套泵站自动控制系统，一套远程控制系统，一套无线远程视频监控系统，拆除原水泵及泵房管道，新安装两台卧式式多级离心泵（MD46-50*8额定功率90kw，流量50m3/h，扬程380米）。安装315kva变压器1台，架空绝缘铝导线1800米。发电系统检测维修，线缆跟换，新配套2套水泵控制系统升级改造，对提灌站已建硬件设备及提水管线进行维修养护等内容。</t>
  </si>
  <si>
    <t>该项目的实施，可以有效解决印子山芒果产业园200余户、8000余亩芒果用水不足问题，其中精准脱贫户8户、320亩。提升印子山芒果产业园产值效益。按照2021年平均亩产量1000斤左右来估算，提灌站投入使用后，平均亩产量能达到1500斤，增加户均经济收入约1000元。增加集体经济收入约8000元。</t>
  </si>
  <si>
    <t>少数民族发展</t>
  </si>
  <si>
    <t>务本乡</t>
  </si>
  <si>
    <t>大火山村</t>
  </si>
  <si>
    <t>务本乡大火山村大黑山小石林旅游开发</t>
  </si>
  <si>
    <t>1.建设公厕1座，面积约30平米。2.对小石林下垭口约200米道路进行硬化改造。3.修建生态停车场1处约200平方米。4.安装景点标识标牌。</t>
  </si>
  <si>
    <t>建成后将有效开发大黑山小石林等核心景观，并完善配套旅游设施，形成乌拉村桃花沟—大黑山电视塔—小石林一日游旅游线路，吸引游客近郊旅游、就地消费，促进当地农副产品销售，惠及群众167户876人,其中惠及脱贫户68户304人。项目建成后人均增加收入800-1000元。</t>
  </si>
  <si>
    <t>生猪养殖畜圈改造</t>
  </si>
  <si>
    <t>拟对38户脱贫养殖户每户建设10立方米粪污收集池，每户补助5000元</t>
  </si>
  <si>
    <t>建成后将进一步完善农村禽畜排污收集设施，有效改善农村人居环境，降低畜禽病害率，脱贫户38户。预计每户可增加养殖收入1000元。</t>
  </si>
  <si>
    <t>区农业农村局、区乡村振兴局</t>
  </si>
  <si>
    <t>太平乡</t>
  </si>
  <si>
    <t>灰嘎村</t>
  </si>
  <si>
    <t>产业发展</t>
  </si>
  <si>
    <t>产业道路</t>
  </si>
  <si>
    <t>太平乡灰嘎村河口组产业道路硬化项目</t>
  </si>
  <si>
    <t>原有路面上硬化道路1公里，路基宽4米，路面宽3米，16cm砂砾石稳定层，硬化路面厚18cm，设30cm×40cm内侧排水沟及挡护设施。</t>
  </si>
  <si>
    <t>可解决河口组11户51人（其中建档户1户2人）的出行及500余亩芒果产品运输难、劳作不便的问题，项目的实施可以改善村民的生活生产环境，促进产业发展，提高农民的生活水平。</t>
  </si>
  <si>
    <t>红岩村</t>
  </si>
  <si>
    <t>生活条件改善</t>
  </si>
  <si>
    <t>解决安全饮水</t>
  </si>
  <si>
    <t>太平乡红岩村灰力苏组人饮管网架设</t>
  </si>
  <si>
    <t>架设人饮管网，主管道采用DN80钢管2.8公里，支管道采用DN50钢管0.7公里。</t>
  </si>
  <si>
    <t>解决86户344人（其中脱贫户7户16人），饮水难问题，确保群众饮水安全。</t>
  </si>
  <si>
    <t>大田镇</t>
  </si>
  <si>
    <t>小啊喇村</t>
  </si>
  <si>
    <t xml:space="preserve">大田镇小啊喇村樱花谷升级改造项目（二期） </t>
  </si>
  <si>
    <t>1.新建30千瓦提灌站，配套200m³高位水池及管道；2.新建管理用房及公厕60㎡；3.新增道路扩宽1100㎡（班庄湖入口扩宽、沿线道路扩宽）；4.樱花沟景观打造（景观小品、地被绿化、垃圾桶、拍照打卡点等）；5.山坪塘景观打造（瀑布景观、戏水区、沙池、凉亭、环湖步道、垂钓台等）；6.村民投工投劳（河道清淤、土地整理、毛石材料、樱花树补种）</t>
  </si>
  <si>
    <t>通过实施小啊喇村樱花谷升级项目，能有序预计推动小啊喇村第三产业的发展，预计旅游人数达5万余人，旅游收入增加100余万元，还可以提供部分村民就业机会，带动全村257户973人增产增收。</t>
  </si>
  <si>
    <t>区文广旅局、区住建局</t>
  </si>
  <si>
    <t>中坝乡</t>
  </si>
  <si>
    <t>学房村</t>
  </si>
  <si>
    <t>中坝乡学房村学房村产业道路硬化项目</t>
  </si>
  <si>
    <t>1.建设新房子林家弯机耕道859米，3米宽。2.建设蘑菇坝机耕道236米，3米宽。3.建设新房子乌家田沟渠1300米，30*40宽。</t>
  </si>
  <si>
    <t>建成后村集体经济每年增收15万元，全村538户1976人受益。</t>
  </si>
  <si>
    <t>区交通局区水利局</t>
  </si>
  <si>
    <t>各乡镇</t>
  </si>
  <si>
    <t>保障类</t>
  </si>
  <si>
    <t>保障类利息</t>
  </si>
  <si>
    <t>易地搬迁贷款资金利息</t>
  </si>
  <si>
    <t>对易地搬迁贷款资金4542.43万元支付利息。</t>
  </si>
  <si>
    <t>易地扶贫搬迁贷款贴息补助</t>
  </si>
  <si>
    <t>区财政局</t>
  </si>
  <si>
    <t>乡村振兴局</t>
  </si>
  <si>
    <t>项目管理费</t>
  </si>
  <si>
    <t>项目建设管理实施费</t>
  </si>
  <si>
    <t>用于设计、评审、招标、监理、验收、公示公告、方案编制、宣传、培训等与巩固脱贫成果和乡村振兴有效衔接工作有关支出。</t>
  </si>
  <si>
    <t>大田镇乌喇么村基础设施配套项目</t>
  </si>
  <si>
    <t>硬化道路 5.063 公里；</t>
  </si>
  <si>
    <t>促进乌喇么村脱贫户共281人（其中致富带头人2人，以及脱贫感恩励志户3人，脱贫感恩奋进户5人），易返贫致贫检测对象2人，低收入28人、易地扶贫搬迁户85人、后扶移民71人增收。经过脱贫攻坚，村民思想观念发生转变，自我致富意识增强，对于务工需求较为积极。</t>
  </si>
  <si>
    <t>以工代赈</t>
  </si>
  <si>
    <t>区发改局</t>
  </si>
  <si>
    <t>区级资金项目</t>
  </si>
  <si>
    <t>保险</t>
  </si>
  <si>
    <t>防贫保</t>
  </si>
  <si>
    <t>探索新的保障机制，计划将对大龙潭村、高峰村脱贫户、监测户购买防返贫保险，进行兜底保障。</t>
  </si>
  <si>
    <t>确保脱贫户和监测户等不发生返贫现象。</t>
  </si>
  <si>
    <t>区教体局</t>
  </si>
  <si>
    <t>教育保障</t>
  </si>
  <si>
    <t>保教费</t>
  </si>
  <si>
    <t>建档立卡学前免除保教费160人。</t>
  </si>
  <si>
    <t>高中杂费、教科书费</t>
  </si>
  <si>
    <t>建档立卡高中免杂费、教科书费90人。</t>
  </si>
  <si>
    <t>中职生活补助</t>
  </si>
  <si>
    <t>建档立卡中职生活补助130人。</t>
  </si>
  <si>
    <t>本专科学助、生活补助</t>
  </si>
  <si>
    <t>建档立卡本专科学费、生活补助160人</t>
  </si>
  <si>
    <t>中职杂费</t>
  </si>
  <si>
    <t>建档立卡中职免杂费30人</t>
  </si>
  <si>
    <t>雨露计划</t>
  </si>
  <si>
    <t>2021年底国扶系统中有中职、中专、高职、大专在校学生334人。符合的建档立卡贫困学生每年补助3000元，分春、秋两季申报，申报一次1500元。</t>
  </si>
  <si>
    <t>区人社局</t>
  </si>
  <si>
    <t>养老保险</t>
  </si>
  <si>
    <t>城乡居民基本养老保险</t>
  </si>
  <si>
    <t>对全区低保对象、特困人员、返贫致贫人口、重度残疾人等困难群体、原建档立卡贫困人员中符合参加城乡居民基本养老保险的按100元/年.人的缴费标准全额代缴。代缴资金由市区两级财政共同负担，市级承担35%，区级承担65%。预计2022年帮扶人数为6000人，6000*100=60万元。（次年结算上年，按实际代缴人员结算为准）</t>
  </si>
  <si>
    <t>中职学生生活补助</t>
  </si>
  <si>
    <t>预计2022年申请人数达到80人/学期，标准为500元/人/学期。经费渠道来源：一是省对非扩权强县试点县（市）补助40%；二是市、县财政按3.5:6.5分担，其中市财政分担35%，区财政分担65%。经算，2022年度区级保障经费预计为80*500*0.6*0.65*2=3.12万元</t>
  </si>
  <si>
    <t>区医疗保障局</t>
  </si>
  <si>
    <t>医保</t>
  </si>
  <si>
    <t>城乡居民医疗保险</t>
  </si>
  <si>
    <t>对乡村振兴部门认定的防止返贫监测对象和已稳定脱贫人口参加城乡居民医疗保险，按照低档缴费标准（2022年低档380元/人）的75%定额资助参保。</t>
  </si>
  <si>
    <t>区医保局</t>
  </si>
  <si>
    <t>金额扶贫</t>
  </si>
  <si>
    <t>风险补偿金</t>
  </si>
  <si>
    <t>农业产业发展贷款风险补偿金</t>
  </si>
  <si>
    <t>乡村振兴农业产业发展贷款风险补偿金1000万元</t>
  </si>
  <si>
    <t>村公共服务</t>
  </si>
  <si>
    <t>村文化活动阵地</t>
  </si>
  <si>
    <t>高峰村文化活动阵地建设</t>
  </si>
  <si>
    <t>新建高峰村党群服务中心220平方米；新建景观亭一座42㎡；新建风雨长廊15㎡；对现有公共厕所进行升级改造；对现有村委会室内室外整体进行风貌提升，增加绿化景观工程等。</t>
  </si>
  <si>
    <t>该项目建成后，集党群服务中心、农副产品交易中心、集体经济发展中心、游客中心、群众会议中心、红白喜事中心等多位一体、多功能结合的综合阵地，受益群众168户818人（其中建档立卡脱贫户51户212人），在村域经济发展和村民稳定增收发面的引导和带动作用具有明显意义。</t>
  </si>
  <si>
    <t>区民政局</t>
  </si>
  <si>
    <t>脱贫户人居改善</t>
  </si>
  <si>
    <t>脱贫户人居改善资金</t>
  </si>
  <si>
    <t>对脱贫户影响住房安全的隐患进行整治，保障住房安全；对脱贫户住房风貌等人居环境进行改善。</t>
  </si>
  <si>
    <t>受益脱贫户2户12人，项目建成后将消除影响农户住房安全的滑坡隐患，保障住房安全；提升脱贫户人居环境质量。</t>
  </si>
  <si>
    <t>种养殖业</t>
  </si>
  <si>
    <t>脱贫户及监测对象产业发展项目</t>
  </si>
  <si>
    <t>对13个乡镇脱贫户中低收入户及监测户产业发展进行补助。</t>
  </si>
  <si>
    <t>受益脱贫户及监测对象2600户，提升脱贫户及监测对象人均收入约1100元/人。</t>
  </si>
  <si>
    <t>入户道路</t>
  </si>
  <si>
    <t>脱贫村及重点帮扶村入户路建设项目</t>
  </si>
  <si>
    <t>对前进镇高峰村5公里、啊喇乡啊喇村4.4公里、大龙潭村4公里、大田镇乌喇么村3公里、中坝大纸房村6.7公里入户道路进行建设，共计23.1公里，按照每公里5万元进行补助。</t>
  </si>
  <si>
    <t>受益1300余人，提升人居环境质量，方便出行。</t>
  </si>
  <si>
    <t>厕所改善</t>
  </si>
  <si>
    <t>脱贫户及监测户卫生厕所改造项目</t>
  </si>
  <si>
    <t>对11个乡镇26个村399户脱贫户及监测户卫生厕所进行改造，按照每户1500元进行补助。</t>
  </si>
  <si>
    <t>受益脱贫户及监测户399户，提升人居环境质量。</t>
  </si>
  <si>
    <t>大龙潭彝族乡</t>
  </si>
  <si>
    <t>裕民村</t>
  </si>
  <si>
    <t>裕民街公厕建设项目</t>
  </si>
  <si>
    <t>裕民街老粮库改造，新建公厕一座  平方米。</t>
  </si>
  <si>
    <t>改善裕民村基础条件，提升裕民村整体形象</t>
  </si>
  <si>
    <t>人居环境整治</t>
  </si>
  <si>
    <t>垃圾处理（垃圾桶采购）项目</t>
  </si>
  <si>
    <t>在高峰村重点旅游区域采购垃圾桶21个，主要设置在丁木花区域、厕所旁、爱情天梯、停车场处、石窝铺区域、光明花海区域。垃圾点位打造统一按照标准尺寸：2.5m长，1.2m宽，场地硬化采用C25砼浇筑，厚度0.1m，三边采用砖砌太高处理，高度为0.25m，垃圾亭采用成品进行制作安装，具体图样为右图所示。计划投资为5万元。</t>
  </si>
  <si>
    <t>可有效提升高峰村整体风貌和人居环境，改善辖区农户居住环境，从而达到吸引游客，增加农民收入和村级体经济发展。</t>
  </si>
  <si>
    <t>人居环境整治农村风貌打造项目</t>
  </si>
  <si>
    <t>主要完成村委会至石窝铺沿线8户农户风貌打造，主要风貌整治内容为：房屋屋面全部统一处理整治，屋内外墙面全部抹灰刷白处理，屋脊全部统一打造，屋内柱子处理粉刷。建设方式采用统一委托的方式，由一家施工单位实施，资金补助采用委托划拨的方式支付至施工单位。计划投资为16万元。</t>
  </si>
  <si>
    <t>可有效提升高峰村整体风貌和人居环境，改善辖区农户居住环境，从而达到吸引游客，增加农民收入和村级体经济发展</t>
  </si>
  <si>
    <t>人居环境整治集中区域美化亮化建设项目</t>
  </si>
  <si>
    <t>主要对李自茂户籍周边农户沿线人居环境打造项目，对沿线进行规整，栽植花草，花台按照80元/米计算，花草按照120元/平方米计算，计划投资3万元。</t>
  </si>
  <si>
    <t>产业发展基础水利设施配套建设项目</t>
  </si>
  <si>
    <t>在高峰村光明毛成林家背后区域新建1000m³蓄水池，修建蓄水池采用C25钢筋砼浇筑，壁厚25cm，高度为3.5米，直径为29米。计划投资为24万元。配套管道建设整合资金解决。</t>
  </si>
  <si>
    <t>乡村文化振兴项目</t>
  </si>
  <si>
    <t>分别实施村委会至石窝铺沿线实施15户彩画绘制工作，一是在重要节点的农户外墙绘制与农耕生产相关的特色壁画，突出民俗和产业；二是在人流量大的农户外墙绘制参与性强和可以拍照留念的3D壁画，突出旅游趣味；三是在主要视点农户外墙绘制绿水青山、蓝天白云类壁画，突出绿水青山就是金山银山理念；四是在彝族农户外墙绘制民族图腾、喜庆祥和、生产劳作类壁画，凸显高峰村彝家特色。计划投资12万元。</t>
  </si>
  <si>
    <t>“农文旅”文化展示长廊</t>
  </si>
  <si>
    <t>建设M7.5浆砌石条形基础25m³、M10砌砖护坡挡墙35.52m³、小青砖铺设120㎡；“农文旅”文化展示长廊30米，占地90㎡。周边环境整治、花卉种植（群众自筹）。</t>
  </si>
  <si>
    <t>果蔬成熟后，可作为特色农产展示区，增加特色农产品销售渠道，丰富周边农户休闲活动场所，为“一、三”产业融合打下坚实基础，农产品销售渠道拓宽，全村9个村民小组，1159户，4166人，其中党员136人、脱贫户25户77人均收益</t>
  </si>
  <si>
    <t>仁和区民族地区数字乡村建设推介项目</t>
  </si>
  <si>
    <t xml:space="preserve">通过民族博览网站对民族地区特色农副产品、特色文化、特色旅游、特色美食及民族团结进步示范村、民族传统手工艺品、非遗文化传承进行宣传推介。                                                           </t>
  </si>
  <si>
    <t>通过平台，全面展示仁和区铸牢中华民族共同体意识最新成果，围绕“吃住行游购娱”六大要素，聚合精品路线、酒店民宿、美食特产、特色村寨等内容，以图片、文稿、视频等方式全方位宣传仁和</t>
  </si>
  <si>
    <t>大龙潭乡、平地镇</t>
  </si>
  <si>
    <t xml:space="preserve">大龙潭中心学校、平地中心学校 </t>
  </si>
  <si>
    <t>仁和区非物质文化遗产传统手工技艺培育项目</t>
  </si>
  <si>
    <t xml:space="preserve">配合做好中央民委网站对非遗传统手工艺挖掘录入，对非遗文化进行宣传，大龙潭中心学校挖掘苴却石砚及龙潭绣、平地中心学校挖掘彝绣。                                                                                                                   </t>
  </si>
  <si>
    <t>进一步挖掘全区非物质文化遗产，对传统技艺的传承保护，铸牢中华民族共同体意识。</t>
  </si>
  <si>
    <t>迤沙拉村</t>
  </si>
  <si>
    <t>中国少数民族特色村寨数字化保护项目</t>
  </si>
  <si>
    <t xml:space="preserve">对迤沙拉村基础设施、农户房屋进行全方位数字化保护。                                                                                                                                </t>
  </si>
  <si>
    <t>为抢救保护好迤沙拉村的传统风貌和民族风情，保留好迤沙拉的特色民居和传统文化，保留好珍贵的特色资源。</t>
  </si>
  <si>
    <t>村委会、小学绿化项目</t>
  </si>
  <si>
    <t>对高峰村村委会周边和村小学进行绿化，绿化面积150平方米，学校外观造型整治和室内装修300平方米。</t>
  </si>
  <si>
    <t>石窝铺区域河道整治和景观打造项目</t>
  </si>
  <si>
    <t>主要完成对高峰村石窝铺区域河道整治700米，采用生态河堤治理，新建河道人行步道1000米，宽度为1.2米至20米不等，中间适当位置设置休息亭2处，新建拦水坝5处，有效使河道形成跌水景观。</t>
  </si>
  <si>
    <t>项目建成后，可与高峰村现有的农文旅景观设施串联，形成星空露营—光明花海—丁木花区—高寒蔬菜产业园—石窝铺溪景—野外训练活动基地的农文旅环线，切实改善  34户180余人（其中贫困户8户47人）的人居环境。同时，可大大增加和吸引游客游玩，促进石窝铺区域贫困户户农产品销售，帮助贫困户增收；还可通过收取卫生管理费（游客凭收据到高峰村餐饮接待点抵扣相应金额）、售卖同心锁和许愿牌等小商品、出租少数民族服饰等，促进集体经济创收。</t>
  </si>
  <si>
    <t>2022年</t>
  </si>
  <si>
    <t>集散交易点分布建设</t>
  </si>
  <si>
    <t>制作并安装钢结构、木结构临时售卖点21座，休息亭1座，制作并安装道路指示指引牌。</t>
  </si>
  <si>
    <t>项目建成后能实现高峰村大部分农副产品通过分散交易点对外销售，解决农户销售难的问题，促进村民和村集体增收。</t>
  </si>
  <si>
    <t>光伏及集散地</t>
  </si>
  <si>
    <t>新建光伏发电及农副产品集散地项目</t>
  </si>
  <si>
    <t xml:space="preserve">盘活干海子组集体闲置废弃厂房2300m2，建设1700平米分拣中心、200吨(500m3)气调库、300KW屋顶光伏。
</t>
  </si>
  <si>
    <t>项目建成后，村集体经济从2023年起每年收入23.9万元，其中光伏发电18.9万元（1KW日均发电5度，300KW年预计可发电54万度，每度电0.35元），集散中心租赁5万。</t>
  </si>
  <si>
    <t>混撒拉村</t>
  </si>
  <si>
    <t>产业基础设施</t>
  </si>
  <si>
    <t>2022年“攀西零碳示范村”农业板块项目</t>
  </si>
  <si>
    <t>展示芒果“零碳”生产技术，主要包括:标准芒果园建设示范 展示、芒果病虫害绿色防控和统防统治技术示范、水肥一体化技 术、芒果园生物质资源的利用技术、自动化控制系统等。</t>
  </si>
  <si>
    <t>1.项目建成后,项目区芒果园灌溉能力显著增强，芒果品质、产量得到进一步提高，省工、节水效益明显。参考有关经验芒果 每亩将增产100kg/亩以上，可增加收益500元;每亩节省水肥30元、节省肥料成本300元、节省农药成本100元、节省劳动用工500元以上，每亩节本增收可达930元;以上两项共实现增收1430元以上。
2.项目建成后，在园区内采用了芒果标准化种植技术、水肥 一体化技术，绿色防控技术，修剪废弃物肥料化循环利用等多项 技术，可以促进全区及周边芒果种植标准化、产业化和现代化发 展，大幅度节约资源，减少碳排放。</t>
  </si>
  <si>
    <t>总龙路沿线农户风貌打造及绿化</t>
  </si>
  <si>
    <t>1.将沿总龙路沿线凹利组、新村组、龙潭组、干海子组视野可视范围内、大村组农房风貌较差的墙面进行刷白，共1.7万余平方米；
2.将总龙路沿线凹利组、新村组、龙潭组、干海子组、大村组1.5万余平方米彩钢瓦喷绘统一灰色；
3.从凹利组至干海子组总龙路沿线砌花台，栽种观赏性花草。</t>
  </si>
  <si>
    <t>总龙路沿线视野范围内风貌明显提升，改变人居环境，提升人民群众满意度和幸福感。</t>
  </si>
  <si>
    <t>基层阵地升级改造及氛围营造项目</t>
  </si>
  <si>
    <t>1.将村委会日间照料中心、公示栏、总龙路沿线刷白区域内喷绘乡村振兴宣传内容。
2.对村委会整体风貌改造，将外墙面整体刷白，更新办公设备及公示栏，装修办公楼2号楼2层，设立独立的档案室、值班室及图书室。</t>
  </si>
  <si>
    <t>辣子哨村</t>
  </si>
  <si>
    <t>平地镇辣子哨村观音松水库至平地水库引水管道后续管网建设工程</t>
  </si>
  <si>
    <t>对原观音松引水管道末端通过新建Φ180PE管（长840米）延长至平地水库、平地水厂，平地水厂新建1口300m³封盖水池，波西水厂新建上水设施；新建彩钢瓦泵房;新建抽水泵1台（D25-50*6多级泵），新建DN150镀锌钢管，上水管长120米。</t>
  </si>
  <si>
    <t>项目直接受益农户1135户4726人，其中脱贫户244户895人。能使1135户蔬菜、特色水果、烤烟等种植产业直接增收900余万元，人均增收2000元。</t>
  </si>
  <si>
    <t>人饮项目</t>
  </si>
  <si>
    <t>人饮管道改造</t>
  </si>
  <si>
    <t>马拉所村沙地箐组自迁移民集中供水改造工程</t>
  </si>
  <si>
    <t>一、水源地安装安全护栏52米，每米（含安装费）；二、新建备用取水点水池10立方米，；三、新架设DN32PE（1.6MPa）管道1.4公里，；四、水源地上游污水管道安装200米，采用DN160PVC-U排水管。</t>
  </si>
  <si>
    <t>改善马拉所村沙地箐自迁移民安置点45户202人“人饮解困”；维护民族团结，助推社会稳定发展。</t>
  </si>
  <si>
    <t>葩地村</t>
  </si>
  <si>
    <t>产业　项目</t>
  </si>
  <si>
    <t>寒坡岭易地搬迁安置点农产品交易中心改造</t>
  </si>
  <si>
    <t>拟对现有交易中心改造装修为2间门面，设立烧烤小吃摊位、三农服务代理点、快递投放点，售卖烧烤、傈僳油茶、凉面等小吃，出售农资、代收代寄快递等。新砌墙体4处并粉护装修，安装卷帘门2处，购置烧烤设备1台、桌椅板凳，配置灭火器、排烟等消防设备，安装店招等标志标牌3处。</t>
  </si>
  <si>
    <t>建成后将更好发挥农产品交易中心效益，进一步完善安置点配套设施，丰富市场要素，更好服务群众，同时能增加就业岗位，促进群众增收。</t>
  </si>
  <si>
    <t>2023年</t>
  </si>
  <si>
    <t>垭口村</t>
  </si>
  <si>
    <t>农村基础设施</t>
  </si>
  <si>
    <t>独黄路改造提升工程</t>
  </si>
  <si>
    <t>将垭口村炭山组独黄路1.1公里土路改造提升为3.5米宽水泥路面</t>
  </si>
  <si>
    <t>该项目涉及受益群众102户，300余人，其中涉及脱贫户2户5人、监测户1户4人。项目建成后，将极大方便当地群众生产生活，促进产业增收。</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</si>
</sst>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0.00_);[Red]\(0.00\)"/>
    <numFmt numFmtId="179" formatCode="0_ "/>
    <numFmt numFmtId="180" formatCode="0_);[Red]\(0\)"/>
  </numFmts>
  <fonts count="34">
    <font>
      <sz val="11"/>
      <color theme="1"/>
      <name val="宋体"/>
      <charset val="134"/>
      <scheme val="minor"/>
    </font>
    <font>
      <b/>
      <sz val="9"/>
      <name val="宋体"/>
      <charset val="134"/>
    </font>
    <font>
      <sz val="9"/>
      <name val="宋体"/>
      <charset val="134"/>
    </font>
    <font>
      <sz val="9"/>
      <name val="宋体"/>
      <charset val="134"/>
      <scheme val="minor"/>
    </font>
    <font>
      <sz val="11"/>
      <name val="宋体"/>
      <charset val="134"/>
    </font>
    <font>
      <sz val="10"/>
      <name val="宋体"/>
      <charset val="134"/>
    </font>
    <font>
      <b/>
      <sz val="11"/>
      <name val="宋体"/>
      <charset val="134"/>
    </font>
    <font>
      <b/>
      <sz val="22"/>
      <name val="宋体"/>
      <charset val="134"/>
    </font>
    <font>
      <b/>
      <sz val="10"/>
      <name val="宋体"/>
      <charset val="134"/>
    </font>
    <font>
      <b/>
      <sz val="10"/>
      <name val="宋体"/>
      <charset val="134"/>
      <scheme val="minor"/>
    </font>
    <font>
      <b/>
      <sz val="11"/>
      <name val="宋体"/>
      <charset val="134"/>
      <scheme val="minor"/>
    </font>
    <font>
      <b/>
      <sz val="11"/>
      <color theme="1"/>
      <name val="宋体"/>
      <charset val="134"/>
      <scheme val="minor"/>
    </font>
    <font>
      <b/>
      <sz val="9"/>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8"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1" borderId="0" applyNumberFormat="0" applyBorder="0" applyAlignment="0" applyProtection="0">
      <alignment vertical="center"/>
    </xf>
    <xf numFmtId="0" fontId="20" fillId="0" borderId="10" applyNumberFormat="0" applyFill="0" applyAlignment="0" applyProtection="0">
      <alignment vertical="center"/>
    </xf>
    <xf numFmtId="0" fontId="17" fillId="12" borderId="0" applyNumberFormat="0" applyBorder="0" applyAlignment="0" applyProtection="0">
      <alignment vertical="center"/>
    </xf>
    <xf numFmtId="0" fontId="26" fillId="13" borderId="11" applyNumberFormat="0" applyAlignment="0" applyProtection="0">
      <alignment vertical="center"/>
    </xf>
    <xf numFmtId="0" fontId="27" fillId="13" borderId="7" applyNumberFormat="0" applyAlignment="0" applyProtection="0">
      <alignment vertical="center"/>
    </xf>
    <xf numFmtId="0" fontId="28" fillId="14" borderId="12"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3" fillId="0" borderId="0"/>
  </cellStyleXfs>
  <cellXfs count="10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2" borderId="0" xfId="0" applyFont="1" applyFill="1" applyAlignment="1">
      <alignmen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0" fillId="2" borderId="0" xfId="0" applyFill="1">
      <alignment vertical="center"/>
    </xf>
    <xf numFmtId="0" fontId="4" fillId="0"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vertical="center" wrapText="1"/>
    </xf>
    <xf numFmtId="176"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2" fillId="0" borderId="1" xfId="0" applyFont="1" applyFill="1" applyBorder="1" applyAlignment="1">
      <alignment vertical="center"/>
    </xf>
    <xf numFmtId="178"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2" fillId="0" borderId="6" xfId="8"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7" fontId="12" fillId="2" borderId="3" xfId="0" applyNumberFormat="1" applyFont="1" applyFill="1" applyBorder="1" applyAlignment="1">
      <alignment horizontal="center" vertical="center" wrapText="1"/>
    </xf>
    <xf numFmtId="177" fontId="12" fillId="0" borderId="1" xfId="8" applyNumberFormat="1"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1" fillId="2" borderId="1" xfId="0" applyFont="1" applyFill="1" applyBorder="1" applyAlignment="1">
      <alignment vertical="center"/>
    </xf>
    <xf numFmtId="0" fontId="12" fillId="2" borderId="1" xfId="0" applyFont="1" applyFill="1" applyBorder="1" applyAlignment="1">
      <alignment vertical="center" wrapText="1"/>
    </xf>
    <xf numFmtId="0" fontId="1" fillId="2" borderId="1" xfId="0" applyFont="1" applyFill="1" applyBorder="1" applyAlignment="1">
      <alignment vertical="center" wrapText="1"/>
    </xf>
    <xf numFmtId="0" fontId="4" fillId="2"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 xfId="0" applyFill="1" applyBorder="1" applyAlignment="1">
      <alignment horizontal="center" vertical="center"/>
    </xf>
    <xf numFmtId="179" fontId="5" fillId="0" borderId="1" xfId="0" applyNumberFormat="1"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80" fontId="5" fillId="3" borderId="1" xfId="0" applyNumberFormat="1" applyFont="1" applyFill="1" applyBorder="1" applyAlignment="1">
      <alignment horizontal="center" vertical="center" wrapText="1"/>
    </xf>
    <xf numFmtId="179" fontId="8" fillId="3"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9" fontId="13" fillId="3" borderId="1"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1"/>
  <sheetViews>
    <sheetView tabSelected="1" zoomScale="85" zoomScaleNormal="85" workbookViewId="0">
      <pane ySplit="4" topLeftCell="A65" activePane="bottomLeft" state="frozen"/>
      <selection/>
      <selection pane="bottomLeft" activeCell="A71" sqref="A71"/>
    </sheetView>
  </sheetViews>
  <sheetFormatPr defaultColWidth="9" defaultRowHeight="13.5"/>
  <cols>
    <col min="1" max="1" width="7.36666666666667" style="9" customWidth="1"/>
    <col min="2" max="2" width="7.26666666666667" style="10" customWidth="1"/>
    <col min="3" max="3" width="6.26666666666667" style="11" customWidth="1"/>
    <col min="4" max="4" width="7.63333333333333" style="11" customWidth="1"/>
    <col min="5" max="5" width="7.09166666666667" style="11" customWidth="1"/>
    <col min="6" max="6" width="9.725" style="11" customWidth="1"/>
    <col min="7" max="7" width="12.9083333333333" style="11" customWidth="1"/>
    <col min="8" max="8" width="48.725" style="12" customWidth="1"/>
    <col min="9" max="9" width="42.45" style="12" customWidth="1"/>
    <col min="10" max="10" width="6.725" style="9" customWidth="1"/>
    <col min="11" max="11" width="8.96666666666667" style="9" customWidth="1"/>
    <col min="12" max="12" width="9.725" style="9" customWidth="1"/>
    <col min="13" max="13" width="8.26666666666667" style="9" customWidth="1"/>
    <col min="14" max="14" width="8.18333333333333" style="9" customWidth="1"/>
    <col min="15" max="15" width="7.09166666666667" style="9" customWidth="1"/>
    <col min="16" max="16" width="8.81666666666667" style="9" customWidth="1"/>
    <col min="17" max="17" width="7.35" style="9" customWidth="1"/>
    <col min="18" max="18" width="6" style="9" customWidth="1"/>
    <col min="19" max="19" width="8.38333333333333" style="9" customWidth="1"/>
    <col min="20" max="20" width="8.26666666666667" style="9" customWidth="1"/>
    <col min="21" max="21" width="6.16666666666667" style="7" customWidth="1"/>
    <col min="22" max="22" width="7.36666666666667" style="13" customWidth="1"/>
    <col min="23" max="23" width="6.90833333333333" style="13" customWidth="1"/>
    <col min="24" max="16384" width="9" style="7"/>
  </cols>
  <sheetData>
    <row r="1" ht="29" customHeight="1" spans="1:20">
      <c r="A1" s="14" t="s">
        <v>0</v>
      </c>
      <c r="B1" s="15" t="s">
        <v>1</v>
      </c>
      <c r="C1" s="15"/>
      <c r="D1" s="15"/>
      <c r="E1" s="15"/>
      <c r="F1" s="15"/>
      <c r="G1" s="15"/>
      <c r="H1" s="15"/>
      <c r="I1" s="15"/>
      <c r="J1" s="15"/>
      <c r="K1" s="15"/>
      <c r="L1" s="15"/>
      <c r="M1" s="15"/>
      <c r="N1" s="15"/>
      <c r="O1" s="15"/>
      <c r="P1" s="15"/>
      <c r="Q1" s="15"/>
      <c r="R1" s="15"/>
      <c r="S1" s="15"/>
      <c r="T1" s="15"/>
    </row>
    <row r="2" s="1" customFormat="1" ht="29" customHeight="1" spans="1:23">
      <c r="A2" s="16" t="s">
        <v>2</v>
      </c>
      <c r="B2" s="17" t="s">
        <v>3</v>
      </c>
      <c r="C2" s="18" t="s">
        <v>4</v>
      </c>
      <c r="D2" s="18" t="s">
        <v>5</v>
      </c>
      <c r="E2" s="18" t="s">
        <v>6</v>
      </c>
      <c r="F2" s="18" t="s">
        <v>7</v>
      </c>
      <c r="G2" s="18" t="s">
        <v>8</v>
      </c>
      <c r="H2" s="19" t="s">
        <v>9</v>
      </c>
      <c r="I2" s="19" t="s">
        <v>10</v>
      </c>
      <c r="J2" s="19" t="s">
        <v>11</v>
      </c>
      <c r="K2" s="56"/>
      <c r="L2" s="19" t="s">
        <v>12</v>
      </c>
      <c r="M2" s="19"/>
      <c r="N2" s="19"/>
      <c r="O2" s="19"/>
      <c r="P2" s="19"/>
      <c r="Q2" s="56" t="s">
        <v>13</v>
      </c>
      <c r="R2" s="56" t="s">
        <v>14</v>
      </c>
      <c r="S2" s="56" t="s">
        <v>15</v>
      </c>
      <c r="T2" s="19" t="s">
        <v>16</v>
      </c>
      <c r="U2" s="19" t="s">
        <v>17</v>
      </c>
      <c r="V2" s="19" t="s">
        <v>18</v>
      </c>
      <c r="W2" s="19" t="s">
        <v>19</v>
      </c>
    </row>
    <row r="3" s="2" customFormat="1" ht="21" customHeight="1" spans="1:23">
      <c r="A3" s="16"/>
      <c r="B3" s="17"/>
      <c r="C3" s="18"/>
      <c r="D3" s="18"/>
      <c r="E3" s="18"/>
      <c r="F3" s="18"/>
      <c r="G3" s="18"/>
      <c r="H3" s="19"/>
      <c r="I3" s="19"/>
      <c r="J3" s="19"/>
      <c r="K3" s="56" t="s">
        <v>20</v>
      </c>
      <c r="L3" s="56" t="s">
        <v>12</v>
      </c>
      <c r="M3" s="56"/>
      <c r="N3" s="56"/>
      <c r="O3" s="56"/>
      <c r="P3" s="56"/>
      <c r="Q3" s="56"/>
      <c r="R3" s="56"/>
      <c r="S3" s="56"/>
      <c r="T3" s="19"/>
      <c r="U3" s="19"/>
      <c r="V3" s="19"/>
      <c r="W3" s="19"/>
    </row>
    <row r="4" s="2" customFormat="1" ht="45" customHeight="1" spans="1:23">
      <c r="A4" s="16"/>
      <c r="B4" s="17"/>
      <c r="C4" s="18"/>
      <c r="D4" s="18"/>
      <c r="E4" s="18"/>
      <c r="F4" s="18"/>
      <c r="G4" s="18"/>
      <c r="H4" s="19"/>
      <c r="I4" s="19"/>
      <c r="J4" s="19"/>
      <c r="K4" s="56"/>
      <c r="L4" s="56" t="s">
        <v>21</v>
      </c>
      <c r="M4" s="56" t="s">
        <v>22</v>
      </c>
      <c r="N4" s="56" t="s">
        <v>23</v>
      </c>
      <c r="O4" s="56" t="s">
        <v>24</v>
      </c>
      <c r="P4" s="56" t="s">
        <v>25</v>
      </c>
      <c r="Q4" s="56"/>
      <c r="R4" s="56"/>
      <c r="S4" s="56"/>
      <c r="T4" s="19"/>
      <c r="U4" s="19"/>
      <c r="V4" s="19"/>
      <c r="W4" s="19"/>
    </row>
    <row r="5" s="2" customFormat="1" ht="25" customHeight="1" spans="1:23">
      <c r="A5" s="16"/>
      <c r="B5" s="17"/>
      <c r="C5" s="18"/>
      <c r="D5" s="18"/>
      <c r="E5" s="18"/>
      <c r="F5" s="18"/>
      <c r="G5" s="18"/>
      <c r="H5" s="19"/>
      <c r="I5" s="19"/>
      <c r="J5" s="19"/>
      <c r="K5" s="57">
        <f>L5+Q5+S5</f>
        <v>7273.9</v>
      </c>
      <c r="L5" s="57">
        <f>L6+L29+L44+L60+L70</f>
        <v>5886.9</v>
      </c>
      <c r="M5" s="57">
        <f>M6+M29+M44+M60+M70</f>
        <v>1046</v>
      </c>
      <c r="N5" s="57">
        <f>N6+N29+N44+N60+N70</f>
        <v>2565</v>
      </c>
      <c r="O5" s="57">
        <f>O6+O29+O44+O60+O70</f>
        <v>469.9</v>
      </c>
      <c r="P5" s="57">
        <f>P6+P29+P44+P60+P70</f>
        <v>1806</v>
      </c>
      <c r="Q5" s="57">
        <f>Q6+Q29</f>
        <v>905</v>
      </c>
      <c r="R5" s="57">
        <f>R6+R29</f>
        <v>0</v>
      </c>
      <c r="S5" s="57">
        <f>S6+S29</f>
        <v>482</v>
      </c>
      <c r="T5" s="19"/>
      <c r="U5" s="19"/>
      <c r="V5" s="19"/>
      <c r="W5" s="19"/>
    </row>
    <row r="6" s="3" customFormat="1" ht="27" customHeight="1" spans="1:23">
      <c r="A6" s="20"/>
      <c r="B6" s="21" t="s">
        <v>26</v>
      </c>
      <c r="C6" s="21"/>
      <c r="D6" s="21"/>
      <c r="E6" s="21"/>
      <c r="F6" s="21"/>
      <c r="G6" s="21"/>
      <c r="H6" s="22"/>
      <c r="I6" s="22"/>
      <c r="J6" s="58" t="s">
        <v>27</v>
      </c>
      <c r="K6" s="59">
        <f t="shared" ref="K6:K20" si="0">L6+Q6+R6+S6</f>
        <v>4234</v>
      </c>
      <c r="L6" s="59">
        <f t="shared" ref="L6:L18" si="1">M6+N6+O6+P6</f>
        <v>2847</v>
      </c>
      <c r="M6" s="59">
        <f>M7+M8+M9+M10+M11+M12+M13+M14+M16+M17+M18+M19+M20+M21+M22+M23+M24+M25+M26+M27+M28</f>
        <v>839</v>
      </c>
      <c r="N6" s="59">
        <f t="shared" ref="N6:S6" si="2">N7+N8+N9+N10+N11+N12+N13+N14+N15+N16+N17+N18+N19+N20+N21+N22+N23+N24+N25+N26+N27</f>
        <v>2008</v>
      </c>
      <c r="O6" s="59">
        <f t="shared" si="2"/>
        <v>0</v>
      </c>
      <c r="P6" s="59">
        <f t="shared" si="2"/>
        <v>0</v>
      </c>
      <c r="Q6" s="59">
        <f t="shared" si="2"/>
        <v>905</v>
      </c>
      <c r="R6" s="59">
        <f t="shared" si="2"/>
        <v>0</v>
      </c>
      <c r="S6" s="59">
        <f t="shared" si="2"/>
        <v>482</v>
      </c>
      <c r="T6" s="58"/>
      <c r="U6" s="78"/>
      <c r="V6" s="79"/>
      <c r="W6" s="79"/>
    </row>
    <row r="7" s="2" customFormat="1" ht="145" customHeight="1" spans="1:23">
      <c r="A7" s="23">
        <v>1</v>
      </c>
      <c r="B7" s="17" t="s">
        <v>28</v>
      </c>
      <c r="C7" s="17" t="s">
        <v>29</v>
      </c>
      <c r="D7" s="24" t="s">
        <v>30</v>
      </c>
      <c r="E7" s="17" t="s">
        <v>31</v>
      </c>
      <c r="F7" s="17" t="s">
        <v>32</v>
      </c>
      <c r="G7" s="25" t="s">
        <v>33</v>
      </c>
      <c r="H7" s="26" t="s">
        <v>34</v>
      </c>
      <c r="I7" s="26" t="s">
        <v>35</v>
      </c>
      <c r="J7" s="19">
        <v>2022</v>
      </c>
      <c r="K7" s="60">
        <f>L7+S7+Q7</f>
        <v>432</v>
      </c>
      <c r="L7" s="61">
        <v>364</v>
      </c>
      <c r="M7" s="62"/>
      <c r="N7" s="62">
        <v>364</v>
      </c>
      <c r="O7" s="62"/>
      <c r="P7" s="63"/>
      <c r="Q7" s="16"/>
      <c r="R7" s="62"/>
      <c r="S7" s="62">
        <v>68</v>
      </c>
      <c r="T7" s="19" t="s">
        <v>36</v>
      </c>
      <c r="U7" s="80"/>
      <c r="V7" s="81" t="s">
        <v>37</v>
      </c>
      <c r="W7" s="81" t="s">
        <v>38</v>
      </c>
    </row>
    <row r="8" s="2" customFormat="1" ht="122" customHeight="1" spans="1:23">
      <c r="A8" s="23">
        <v>2</v>
      </c>
      <c r="B8" s="17" t="s">
        <v>28</v>
      </c>
      <c r="C8" s="17" t="s">
        <v>39</v>
      </c>
      <c r="D8" s="27" t="s">
        <v>40</v>
      </c>
      <c r="E8" s="17" t="s">
        <v>31</v>
      </c>
      <c r="F8" s="17" t="s">
        <v>32</v>
      </c>
      <c r="G8" s="28" t="s">
        <v>41</v>
      </c>
      <c r="H8" s="29" t="s">
        <v>42</v>
      </c>
      <c r="I8" s="26" t="s">
        <v>43</v>
      </c>
      <c r="J8" s="19">
        <v>2022</v>
      </c>
      <c r="K8" s="60">
        <f t="shared" si="0"/>
        <v>400</v>
      </c>
      <c r="L8" s="61">
        <f t="shared" si="1"/>
        <v>300</v>
      </c>
      <c r="M8" s="64"/>
      <c r="N8" s="64">
        <v>300</v>
      </c>
      <c r="O8" s="64"/>
      <c r="P8" s="64"/>
      <c r="Q8" s="64"/>
      <c r="R8" s="64"/>
      <c r="S8" s="64">
        <v>100</v>
      </c>
      <c r="T8" s="19" t="s">
        <v>36</v>
      </c>
      <c r="U8" s="80"/>
      <c r="V8" s="81" t="s">
        <v>37</v>
      </c>
      <c r="W8" s="81" t="s">
        <v>38</v>
      </c>
    </row>
    <row r="9" s="2" customFormat="1" ht="104" customHeight="1" spans="1:23">
      <c r="A9" s="23">
        <v>3</v>
      </c>
      <c r="B9" s="17" t="s">
        <v>28</v>
      </c>
      <c r="C9" s="18" t="s">
        <v>44</v>
      </c>
      <c r="D9" s="18" t="s">
        <v>45</v>
      </c>
      <c r="E9" s="17" t="s">
        <v>31</v>
      </c>
      <c r="F9" s="17" t="s">
        <v>32</v>
      </c>
      <c r="G9" s="28" t="s">
        <v>46</v>
      </c>
      <c r="H9" s="30" t="s">
        <v>47</v>
      </c>
      <c r="I9" s="30" t="s">
        <v>48</v>
      </c>
      <c r="J9" s="19">
        <v>2022</v>
      </c>
      <c r="K9" s="60">
        <f t="shared" si="0"/>
        <v>630</v>
      </c>
      <c r="L9" s="61">
        <f t="shared" si="1"/>
        <v>357</v>
      </c>
      <c r="M9" s="62">
        <v>284</v>
      </c>
      <c r="N9" s="62">
        <v>73</v>
      </c>
      <c r="O9" s="56"/>
      <c r="P9" s="56"/>
      <c r="Q9" s="56">
        <v>200</v>
      </c>
      <c r="R9" s="56"/>
      <c r="S9" s="56">
        <v>73</v>
      </c>
      <c r="T9" s="19" t="s">
        <v>49</v>
      </c>
      <c r="U9" s="80"/>
      <c r="V9" s="81" t="s">
        <v>37</v>
      </c>
      <c r="W9" s="81" t="s">
        <v>50</v>
      </c>
    </row>
    <row r="10" s="2" customFormat="1" ht="97" customHeight="1" spans="1:23">
      <c r="A10" s="23">
        <v>4</v>
      </c>
      <c r="B10" s="17" t="s">
        <v>28</v>
      </c>
      <c r="C10" s="18" t="s">
        <v>44</v>
      </c>
      <c r="D10" s="18" t="s">
        <v>45</v>
      </c>
      <c r="E10" s="17" t="s">
        <v>31</v>
      </c>
      <c r="F10" s="17" t="s">
        <v>32</v>
      </c>
      <c r="G10" s="28" t="s">
        <v>51</v>
      </c>
      <c r="H10" s="30" t="s">
        <v>52</v>
      </c>
      <c r="I10" s="30" t="s">
        <v>53</v>
      </c>
      <c r="J10" s="19">
        <v>2022</v>
      </c>
      <c r="K10" s="60">
        <f t="shared" si="0"/>
        <v>217</v>
      </c>
      <c r="L10" s="61">
        <f t="shared" si="1"/>
        <v>72</v>
      </c>
      <c r="M10" s="56"/>
      <c r="N10" s="56">
        <v>72</v>
      </c>
      <c r="O10" s="56"/>
      <c r="P10" s="56"/>
      <c r="Q10" s="56">
        <v>100</v>
      </c>
      <c r="R10" s="56"/>
      <c r="S10" s="56">
        <v>45</v>
      </c>
      <c r="T10" s="19" t="s">
        <v>36</v>
      </c>
      <c r="U10" s="80"/>
      <c r="V10" s="81" t="s">
        <v>37</v>
      </c>
      <c r="W10" s="81" t="s">
        <v>38</v>
      </c>
    </row>
    <row r="11" s="2" customFormat="1" ht="107" customHeight="1" spans="1:23">
      <c r="A11" s="23">
        <v>5</v>
      </c>
      <c r="B11" s="17" t="s">
        <v>28</v>
      </c>
      <c r="C11" s="18" t="s">
        <v>44</v>
      </c>
      <c r="D11" s="18" t="s">
        <v>54</v>
      </c>
      <c r="E11" s="17" t="s">
        <v>31</v>
      </c>
      <c r="F11" s="18" t="s">
        <v>55</v>
      </c>
      <c r="G11" s="28" t="s">
        <v>56</v>
      </c>
      <c r="H11" s="31" t="s">
        <v>57</v>
      </c>
      <c r="I11" s="26" t="s">
        <v>58</v>
      </c>
      <c r="J11" s="19">
        <v>2022</v>
      </c>
      <c r="K11" s="60">
        <f t="shared" si="0"/>
        <v>155</v>
      </c>
      <c r="L11" s="61">
        <f t="shared" si="1"/>
        <v>97</v>
      </c>
      <c r="M11" s="65"/>
      <c r="N11" s="65">
        <v>97</v>
      </c>
      <c r="O11" s="65"/>
      <c r="P11" s="65"/>
      <c r="Q11" s="65"/>
      <c r="R11" s="65"/>
      <c r="S11" s="82">
        <v>58</v>
      </c>
      <c r="T11" s="19" t="s">
        <v>36</v>
      </c>
      <c r="U11" s="80"/>
      <c r="V11" s="81" t="s">
        <v>37</v>
      </c>
      <c r="W11" s="81" t="s">
        <v>38</v>
      </c>
    </row>
    <row r="12" s="2" customFormat="1" ht="72" customHeight="1" spans="1:23">
      <c r="A12" s="23">
        <v>6</v>
      </c>
      <c r="B12" s="17" t="s">
        <v>28</v>
      </c>
      <c r="C12" s="17" t="s">
        <v>59</v>
      </c>
      <c r="D12" s="27" t="s">
        <v>60</v>
      </c>
      <c r="E12" s="17" t="s">
        <v>31</v>
      </c>
      <c r="F12" s="17" t="s">
        <v>61</v>
      </c>
      <c r="G12" s="25" t="s">
        <v>62</v>
      </c>
      <c r="H12" s="32" t="s">
        <v>63</v>
      </c>
      <c r="I12" s="26" t="s">
        <v>64</v>
      </c>
      <c r="J12" s="19">
        <v>2022</v>
      </c>
      <c r="K12" s="60">
        <f t="shared" si="0"/>
        <v>120</v>
      </c>
      <c r="L12" s="61">
        <f t="shared" si="1"/>
        <v>100</v>
      </c>
      <c r="M12" s="19"/>
      <c r="N12" s="19">
        <v>100</v>
      </c>
      <c r="O12" s="19"/>
      <c r="P12" s="19"/>
      <c r="Q12" s="19"/>
      <c r="R12" s="19"/>
      <c r="S12" s="19">
        <v>20</v>
      </c>
      <c r="T12" s="19" t="s">
        <v>36</v>
      </c>
      <c r="U12" s="80"/>
      <c r="V12" s="81" t="s">
        <v>65</v>
      </c>
      <c r="W12" s="81" t="s">
        <v>38</v>
      </c>
    </row>
    <row r="13" s="2" customFormat="1" ht="86" customHeight="1" spans="1:23">
      <c r="A13" s="23">
        <v>7</v>
      </c>
      <c r="B13" s="17" t="s">
        <v>28</v>
      </c>
      <c r="C13" s="17" t="s">
        <v>66</v>
      </c>
      <c r="D13" s="17" t="s">
        <v>67</v>
      </c>
      <c r="E13" s="17" t="s">
        <v>31</v>
      </c>
      <c r="F13" s="18" t="s">
        <v>68</v>
      </c>
      <c r="G13" s="28" t="s">
        <v>69</v>
      </c>
      <c r="H13" s="26" t="s">
        <v>70</v>
      </c>
      <c r="I13" s="26" t="s">
        <v>71</v>
      </c>
      <c r="J13" s="19">
        <v>2023</v>
      </c>
      <c r="K13" s="60">
        <f t="shared" si="0"/>
        <v>55</v>
      </c>
      <c r="L13" s="61">
        <f t="shared" si="1"/>
        <v>55</v>
      </c>
      <c r="M13" s="19"/>
      <c r="N13" s="19">
        <v>55</v>
      </c>
      <c r="O13" s="19"/>
      <c r="P13" s="19"/>
      <c r="Q13" s="19"/>
      <c r="R13" s="19"/>
      <c r="S13" s="19"/>
      <c r="T13" s="19" t="s">
        <v>36</v>
      </c>
      <c r="U13" s="80"/>
      <c r="V13" s="81" t="s">
        <v>37</v>
      </c>
      <c r="W13" s="81" t="s">
        <v>38</v>
      </c>
    </row>
    <row r="14" s="2" customFormat="1" ht="48" customHeight="1" spans="1:23">
      <c r="A14" s="23">
        <v>8</v>
      </c>
      <c r="B14" s="17" t="s">
        <v>28</v>
      </c>
      <c r="C14" s="17" t="s">
        <v>66</v>
      </c>
      <c r="D14" s="17" t="s">
        <v>72</v>
      </c>
      <c r="E14" s="17" t="s">
        <v>31</v>
      </c>
      <c r="F14" s="18" t="s">
        <v>73</v>
      </c>
      <c r="G14" s="28" t="s">
        <v>74</v>
      </c>
      <c r="H14" s="26" t="s">
        <v>75</v>
      </c>
      <c r="I14" s="26" t="s">
        <v>76</v>
      </c>
      <c r="J14" s="19">
        <v>2022</v>
      </c>
      <c r="K14" s="60">
        <f t="shared" si="0"/>
        <v>33</v>
      </c>
      <c r="L14" s="61">
        <f t="shared" si="1"/>
        <v>28</v>
      </c>
      <c r="M14" s="19"/>
      <c r="N14" s="19">
        <v>28</v>
      </c>
      <c r="O14" s="19"/>
      <c r="P14" s="19"/>
      <c r="Q14" s="19">
        <v>5</v>
      </c>
      <c r="R14" s="19"/>
      <c r="S14" s="19"/>
      <c r="T14" s="19" t="s">
        <v>36</v>
      </c>
      <c r="U14" s="80"/>
      <c r="V14" s="81" t="s">
        <v>77</v>
      </c>
      <c r="W14" s="81" t="s">
        <v>38</v>
      </c>
    </row>
    <row r="15" s="2" customFormat="1" ht="80" customHeight="1" spans="1:23">
      <c r="A15" s="23">
        <v>9</v>
      </c>
      <c r="B15" s="17" t="s">
        <v>28</v>
      </c>
      <c r="C15" s="17" t="s">
        <v>66</v>
      </c>
      <c r="D15" s="17" t="s">
        <v>78</v>
      </c>
      <c r="E15" s="17" t="s">
        <v>31</v>
      </c>
      <c r="F15" s="17" t="s">
        <v>61</v>
      </c>
      <c r="G15" s="17" t="s">
        <v>79</v>
      </c>
      <c r="H15" s="26" t="s">
        <v>80</v>
      </c>
      <c r="I15" s="26" t="s">
        <v>81</v>
      </c>
      <c r="J15" s="19">
        <v>2022</v>
      </c>
      <c r="K15" s="60">
        <f t="shared" si="0"/>
        <v>122</v>
      </c>
      <c r="L15" s="61">
        <f t="shared" si="1"/>
        <v>97</v>
      </c>
      <c r="M15" s="19"/>
      <c r="N15" s="19">
        <v>97</v>
      </c>
      <c r="O15" s="19"/>
      <c r="P15" s="19"/>
      <c r="Q15" s="19"/>
      <c r="R15" s="19"/>
      <c r="S15" s="19">
        <v>25</v>
      </c>
      <c r="T15" s="19" t="s">
        <v>36</v>
      </c>
      <c r="U15" s="80"/>
      <c r="V15" s="81" t="s">
        <v>82</v>
      </c>
      <c r="W15" s="81" t="s">
        <v>38</v>
      </c>
    </row>
    <row r="16" s="2" customFormat="1" ht="75" customHeight="1" spans="1:23">
      <c r="A16" s="23">
        <v>10</v>
      </c>
      <c r="B16" s="17" t="s">
        <v>28</v>
      </c>
      <c r="C16" s="24" t="s">
        <v>83</v>
      </c>
      <c r="D16" s="24" t="s">
        <v>84</v>
      </c>
      <c r="E16" s="17" t="s">
        <v>31</v>
      </c>
      <c r="F16" s="17" t="s">
        <v>61</v>
      </c>
      <c r="G16" s="28" t="s">
        <v>85</v>
      </c>
      <c r="H16" s="29" t="s">
        <v>86</v>
      </c>
      <c r="I16" s="66" t="s">
        <v>87</v>
      </c>
      <c r="J16" s="16">
        <v>2022</v>
      </c>
      <c r="K16" s="60">
        <f t="shared" si="0"/>
        <v>480</v>
      </c>
      <c r="L16" s="61">
        <f t="shared" si="1"/>
        <v>80</v>
      </c>
      <c r="M16" s="16"/>
      <c r="N16" s="16">
        <v>80</v>
      </c>
      <c r="O16" s="16"/>
      <c r="P16" s="16"/>
      <c r="Q16" s="16">
        <v>400</v>
      </c>
      <c r="R16" s="16"/>
      <c r="S16" s="16"/>
      <c r="T16" s="19" t="s">
        <v>36</v>
      </c>
      <c r="U16" s="80"/>
      <c r="V16" s="83" t="s">
        <v>88</v>
      </c>
      <c r="W16" s="81" t="s">
        <v>38</v>
      </c>
    </row>
    <row r="17" s="2" customFormat="1" ht="69" customHeight="1" spans="1:23">
      <c r="A17" s="23">
        <v>11</v>
      </c>
      <c r="B17" s="17" t="s">
        <v>28</v>
      </c>
      <c r="C17" s="17" t="s">
        <v>83</v>
      </c>
      <c r="D17" s="17" t="s">
        <v>89</v>
      </c>
      <c r="E17" s="17" t="s">
        <v>31</v>
      </c>
      <c r="F17" s="18" t="s">
        <v>73</v>
      </c>
      <c r="G17" s="28" t="s">
        <v>90</v>
      </c>
      <c r="H17" s="26" t="s">
        <v>91</v>
      </c>
      <c r="I17" s="66" t="s">
        <v>92</v>
      </c>
      <c r="J17" s="19">
        <v>2022</v>
      </c>
      <c r="K17" s="60">
        <f t="shared" si="0"/>
        <v>139</v>
      </c>
      <c r="L17" s="61">
        <f t="shared" si="1"/>
        <v>119</v>
      </c>
      <c r="M17" s="19"/>
      <c r="N17" s="19">
        <v>119</v>
      </c>
      <c r="O17" s="19"/>
      <c r="P17" s="19"/>
      <c r="Q17" s="19"/>
      <c r="R17" s="19"/>
      <c r="S17" s="19">
        <v>20</v>
      </c>
      <c r="T17" s="19" t="s">
        <v>36</v>
      </c>
      <c r="U17" s="80"/>
      <c r="V17" s="81" t="s">
        <v>77</v>
      </c>
      <c r="W17" s="81" t="s">
        <v>38</v>
      </c>
    </row>
    <row r="18" s="2" customFormat="1" ht="71" customHeight="1" spans="1:23">
      <c r="A18" s="23">
        <v>12</v>
      </c>
      <c r="B18" s="17" t="s">
        <v>28</v>
      </c>
      <c r="C18" s="17" t="s">
        <v>83</v>
      </c>
      <c r="D18" s="17" t="s">
        <v>93</v>
      </c>
      <c r="E18" s="17" t="s">
        <v>94</v>
      </c>
      <c r="F18" s="18" t="s">
        <v>95</v>
      </c>
      <c r="G18" s="28" t="s">
        <v>96</v>
      </c>
      <c r="H18" s="29" t="s">
        <v>97</v>
      </c>
      <c r="I18" s="66" t="s">
        <v>98</v>
      </c>
      <c r="J18" s="16">
        <v>2022</v>
      </c>
      <c r="K18" s="60">
        <f t="shared" si="0"/>
        <v>53</v>
      </c>
      <c r="L18" s="61">
        <f t="shared" si="1"/>
        <v>50</v>
      </c>
      <c r="M18" s="16"/>
      <c r="N18" s="16">
        <v>50</v>
      </c>
      <c r="O18" s="16"/>
      <c r="P18" s="16"/>
      <c r="Q18" s="16"/>
      <c r="R18" s="16"/>
      <c r="S18" s="16">
        <v>3</v>
      </c>
      <c r="T18" s="19" t="s">
        <v>36</v>
      </c>
      <c r="U18" s="80"/>
      <c r="V18" s="81" t="s">
        <v>99</v>
      </c>
      <c r="W18" s="81" t="s">
        <v>38</v>
      </c>
    </row>
    <row r="19" s="2" customFormat="1" ht="184" customHeight="1" spans="1:23">
      <c r="A19" s="23">
        <v>13</v>
      </c>
      <c r="B19" s="17" t="s">
        <v>28</v>
      </c>
      <c r="C19" s="17" t="s">
        <v>100</v>
      </c>
      <c r="D19" s="17" t="s">
        <v>101</v>
      </c>
      <c r="E19" s="17" t="s">
        <v>31</v>
      </c>
      <c r="F19" s="17" t="s">
        <v>32</v>
      </c>
      <c r="G19" s="28" t="s">
        <v>102</v>
      </c>
      <c r="H19" s="26" t="s">
        <v>103</v>
      </c>
      <c r="I19" s="26" t="s">
        <v>104</v>
      </c>
      <c r="J19" s="19">
        <v>2022</v>
      </c>
      <c r="K19" s="60">
        <f t="shared" si="0"/>
        <v>80</v>
      </c>
      <c r="L19" s="61">
        <v>80</v>
      </c>
      <c r="M19" s="19"/>
      <c r="N19" s="19">
        <v>80</v>
      </c>
      <c r="O19" s="19"/>
      <c r="P19" s="19"/>
      <c r="Q19" s="19"/>
      <c r="R19" s="19"/>
      <c r="S19" s="19"/>
      <c r="T19" s="19" t="s">
        <v>105</v>
      </c>
      <c r="U19" s="80"/>
      <c r="V19" s="81" t="s">
        <v>37</v>
      </c>
      <c r="W19" s="81" t="s">
        <v>50</v>
      </c>
    </row>
    <row r="20" s="2" customFormat="1" ht="102" customHeight="1" spans="1:23">
      <c r="A20" s="23">
        <v>14</v>
      </c>
      <c r="B20" s="17" t="s">
        <v>28</v>
      </c>
      <c r="C20" s="17" t="s">
        <v>106</v>
      </c>
      <c r="D20" s="17" t="s">
        <v>107</v>
      </c>
      <c r="E20" s="17" t="s">
        <v>31</v>
      </c>
      <c r="F20" s="17" t="s">
        <v>61</v>
      </c>
      <c r="G20" s="25" t="s">
        <v>108</v>
      </c>
      <c r="H20" s="33" t="s">
        <v>109</v>
      </c>
      <c r="I20" s="26" t="s">
        <v>110</v>
      </c>
      <c r="J20" s="19">
        <v>2022</v>
      </c>
      <c r="K20" s="60">
        <f t="shared" si="0"/>
        <v>68</v>
      </c>
      <c r="L20" s="61">
        <f>M20+N20+O20+P20</f>
        <v>68</v>
      </c>
      <c r="M20" s="19"/>
      <c r="N20" s="19">
        <v>68</v>
      </c>
      <c r="O20" s="19"/>
      <c r="P20" s="19"/>
      <c r="Q20" s="19"/>
      <c r="R20" s="19"/>
      <c r="S20" s="19"/>
      <c r="T20" s="19" t="s">
        <v>36</v>
      </c>
      <c r="U20" s="80"/>
      <c r="V20" s="81" t="s">
        <v>65</v>
      </c>
      <c r="W20" s="81" t="s">
        <v>38</v>
      </c>
    </row>
    <row r="21" s="2" customFormat="1" ht="52" customHeight="1" spans="1:23">
      <c r="A21" s="23">
        <v>15</v>
      </c>
      <c r="B21" s="17" t="s">
        <v>28</v>
      </c>
      <c r="C21" s="17" t="s">
        <v>106</v>
      </c>
      <c r="D21" s="17" t="s">
        <v>107</v>
      </c>
      <c r="E21" s="17" t="s">
        <v>31</v>
      </c>
      <c r="F21" s="18" t="s">
        <v>73</v>
      </c>
      <c r="G21" s="28" t="s">
        <v>111</v>
      </c>
      <c r="H21" s="33" t="s">
        <v>112</v>
      </c>
      <c r="I21" s="26" t="s">
        <v>113</v>
      </c>
      <c r="J21" s="19">
        <v>2022</v>
      </c>
      <c r="K21" s="61">
        <f>L21+S21</f>
        <v>19</v>
      </c>
      <c r="L21" s="61">
        <v>19</v>
      </c>
      <c r="M21" s="19"/>
      <c r="N21" s="19">
        <v>19</v>
      </c>
      <c r="O21" s="19"/>
      <c r="P21" s="19"/>
      <c r="Q21" s="19"/>
      <c r="R21" s="19"/>
      <c r="S21" s="19"/>
      <c r="T21" s="19" t="s">
        <v>36</v>
      </c>
      <c r="U21" s="80"/>
      <c r="V21" s="81" t="s">
        <v>114</v>
      </c>
      <c r="W21" s="81" t="s">
        <v>38</v>
      </c>
    </row>
    <row r="22" s="2" customFormat="1" ht="74" customHeight="1" spans="1:23">
      <c r="A22" s="23">
        <v>16</v>
      </c>
      <c r="B22" s="17" t="s">
        <v>28</v>
      </c>
      <c r="C22" s="34" t="s">
        <v>115</v>
      </c>
      <c r="D22" s="17" t="s">
        <v>116</v>
      </c>
      <c r="E22" s="17" t="s">
        <v>117</v>
      </c>
      <c r="F22" s="17" t="s">
        <v>118</v>
      </c>
      <c r="G22" s="34" t="s">
        <v>119</v>
      </c>
      <c r="H22" s="26" t="s">
        <v>120</v>
      </c>
      <c r="I22" s="26" t="s">
        <v>121</v>
      </c>
      <c r="J22" s="19">
        <v>2022</v>
      </c>
      <c r="K22" s="60">
        <f t="shared" ref="K22:K27" si="3">L22+Q22+R22+S22</f>
        <v>61</v>
      </c>
      <c r="L22" s="61">
        <f t="shared" ref="L22:L28" si="4">M22+N22+O22+P22</f>
        <v>56</v>
      </c>
      <c r="M22" s="19"/>
      <c r="N22" s="19">
        <v>56</v>
      </c>
      <c r="O22" s="19"/>
      <c r="P22" s="19"/>
      <c r="Q22" s="19"/>
      <c r="R22" s="19"/>
      <c r="S22" s="19">
        <v>5</v>
      </c>
      <c r="T22" s="19" t="s">
        <v>36</v>
      </c>
      <c r="U22" s="80"/>
      <c r="V22" s="81" t="s">
        <v>99</v>
      </c>
      <c r="W22" s="81" t="s">
        <v>38</v>
      </c>
    </row>
    <row r="23" s="2" customFormat="1" ht="50" customHeight="1" spans="1:23">
      <c r="A23" s="23">
        <v>17</v>
      </c>
      <c r="B23" s="17" t="s">
        <v>28</v>
      </c>
      <c r="C23" s="17" t="s">
        <v>115</v>
      </c>
      <c r="D23" s="17" t="s">
        <v>122</v>
      </c>
      <c r="E23" s="17" t="s">
        <v>123</v>
      </c>
      <c r="F23" s="17" t="s">
        <v>124</v>
      </c>
      <c r="G23" s="25" t="s">
        <v>125</v>
      </c>
      <c r="H23" s="26" t="s">
        <v>126</v>
      </c>
      <c r="I23" s="26" t="s">
        <v>127</v>
      </c>
      <c r="J23" s="19">
        <v>2022</v>
      </c>
      <c r="K23" s="60">
        <f t="shared" si="3"/>
        <v>65</v>
      </c>
      <c r="L23" s="61">
        <f t="shared" si="4"/>
        <v>60</v>
      </c>
      <c r="M23" s="19"/>
      <c r="N23" s="19">
        <v>60</v>
      </c>
      <c r="O23" s="19"/>
      <c r="P23" s="19"/>
      <c r="Q23" s="19"/>
      <c r="R23" s="19"/>
      <c r="S23" s="19">
        <v>5</v>
      </c>
      <c r="T23" s="19" t="s">
        <v>36</v>
      </c>
      <c r="U23" s="80"/>
      <c r="V23" s="81" t="s">
        <v>37</v>
      </c>
      <c r="W23" s="81" t="s">
        <v>38</v>
      </c>
    </row>
    <row r="24" s="2" customFormat="1" ht="105" customHeight="1" spans="1:23">
      <c r="A24" s="23">
        <v>18</v>
      </c>
      <c r="B24" s="17" t="s">
        <v>28</v>
      </c>
      <c r="C24" s="17" t="s">
        <v>128</v>
      </c>
      <c r="D24" s="17" t="s">
        <v>129</v>
      </c>
      <c r="E24" s="17" t="s">
        <v>31</v>
      </c>
      <c r="F24" s="17" t="s">
        <v>61</v>
      </c>
      <c r="G24" s="28" t="s">
        <v>130</v>
      </c>
      <c r="H24" s="30" t="s">
        <v>131</v>
      </c>
      <c r="I24" s="26" t="s">
        <v>132</v>
      </c>
      <c r="J24" s="19">
        <v>2022</v>
      </c>
      <c r="K24" s="60">
        <f t="shared" si="3"/>
        <v>440</v>
      </c>
      <c r="L24" s="61">
        <f t="shared" si="4"/>
        <v>180</v>
      </c>
      <c r="M24" s="65"/>
      <c r="N24" s="65">
        <v>180</v>
      </c>
      <c r="O24" s="65"/>
      <c r="P24" s="65"/>
      <c r="Q24" s="65">
        <v>200</v>
      </c>
      <c r="R24" s="65"/>
      <c r="S24" s="65">
        <v>60</v>
      </c>
      <c r="T24" s="19" t="s">
        <v>36</v>
      </c>
      <c r="U24" s="80"/>
      <c r="V24" s="81" t="s">
        <v>133</v>
      </c>
      <c r="W24" s="81" t="s">
        <v>38</v>
      </c>
    </row>
    <row r="25" s="2" customFormat="1" ht="45" customHeight="1" spans="1:23">
      <c r="A25" s="23">
        <v>19</v>
      </c>
      <c r="B25" s="28" t="s">
        <v>28</v>
      </c>
      <c r="C25" s="28" t="s">
        <v>134</v>
      </c>
      <c r="D25" s="28" t="s">
        <v>135</v>
      </c>
      <c r="E25" s="17" t="s">
        <v>94</v>
      </c>
      <c r="F25" s="17" t="s">
        <v>118</v>
      </c>
      <c r="G25" s="25" t="s">
        <v>136</v>
      </c>
      <c r="H25" s="26" t="s">
        <v>137</v>
      </c>
      <c r="I25" s="67" t="s">
        <v>138</v>
      </c>
      <c r="J25" s="19">
        <v>2022</v>
      </c>
      <c r="K25" s="60">
        <f t="shared" si="3"/>
        <v>90</v>
      </c>
      <c r="L25" s="61">
        <f t="shared" si="4"/>
        <v>90</v>
      </c>
      <c r="M25" s="19"/>
      <c r="N25" s="19">
        <v>90</v>
      </c>
      <c r="O25" s="19"/>
      <c r="P25" s="19"/>
      <c r="Q25" s="19"/>
      <c r="R25" s="19"/>
      <c r="S25" s="19"/>
      <c r="T25" s="19" t="s">
        <v>36</v>
      </c>
      <c r="U25" s="80"/>
      <c r="V25" s="81" t="s">
        <v>139</v>
      </c>
      <c r="W25" s="81" t="s">
        <v>38</v>
      </c>
    </row>
    <row r="26" s="4" customFormat="1" ht="42" customHeight="1" spans="1:23">
      <c r="A26" s="23">
        <v>20</v>
      </c>
      <c r="B26" s="35" t="s">
        <v>140</v>
      </c>
      <c r="C26" s="28" t="s">
        <v>28</v>
      </c>
      <c r="D26" s="28"/>
      <c r="E26" s="36" t="s">
        <v>141</v>
      </c>
      <c r="F26" s="35" t="s">
        <v>142</v>
      </c>
      <c r="G26" s="35" t="s">
        <v>143</v>
      </c>
      <c r="H26" s="26" t="s">
        <v>144</v>
      </c>
      <c r="I26" s="68"/>
      <c r="J26" s="65">
        <v>2022</v>
      </c>
      <c r="K26" s="60">
        <f t="shared" si="3"/>
        <v>160</v>
      </c>
      <c r="L26" s="61">
        <f t="shared" si="4"/>
        <v>160</v>
      </c>
      <c r="M26" s="69">
        <v>160</v>
      </c>
      <c r="N26" s="69"/>
      <c r="O26" s="69"/>
      <c r="P26" s="69"/>
      <c r="Q26" s="69"/>
      <c r="R26" s="69"/>
      <c r="S26" s="69"/>
      <c r="T26" s="19" t="s">
        <v>145</v>
      </c>
      <c r="U26" s="80"/>
      <c r="V26" s="81" t="s">
        <v>146</v>
      </c>
      <c r="W26" s="81" t="s">
        <v>146</v>
      </c>
    </row>
    <row r="27" s="5" customFormat="1" ht="42" customHeight="1" spans="1:23">
      <c r="A27" s="23">
        <v>21</v>
      </c>
      <c r="B27" s="35" t="s">
        <v>28</v>
      </c>
      <c r="C27" s="37" t="s">
        <v>147</v>
      </c>
      <c r="D27" s="17"/>
      <c r="E27" s="17" t="s">
        <v>148</v>
      </c>
      <c r="F27" s="17"/>
      <c r="G27" s="17" t="s">
        <v>149</v>
      </c>
      <c r="H27" s="38" t="s">
        <v>150</v>
      </c>
      <c r="I27" s="68"/>
      <c r="J27" s="65">
        <v>2022</v>
      </c>
      <c r="K27" s="60">
        <f t="shared" si="3"/>
        <v>23</v>
      </c>
      <c r="L27" s="61">
        <f t="shared" si="4"/>
        <v>23</v>
      </c>
      <c r="M27" s="61">
        <v>3</v>
      </c>
      <c r="N27" s="61">
        <v>20</v>
      </c>
      <c r="O27" s="61"/>
      <c r="P27" s="61"/>
      <c r="Q27" s="61"/>
      <c r="R27" s="61"/>
      <c r="S27" s="61"/>
      <c r="T27" s="19" t="s">
        <v>36</v>
      </c>
      <c r="U27" s="80"/>
      <c r="V27" s="84" t="s">
        <v>38</v>
      </c>
      <c r="W27" s="81" t="s">
        <v>38</v>
      </c>
    </row>
    <row r="28" s="5" customFormat="1" ht="81" spans="1:23">
      <c r="A28" s="23">
        <v>22</v>
      </c>
      <c r="B28" s="35" t="s">
        <v>28</v>
      </c>
      <c r="C28" s="37" t="s">
        <v>128</v>
      </c>
      <c r="D28" s="17"/>
      <c r="E28" s="17" t="s">
        <v>94</v>
      </c>
      <c r="F28" s="17" t="s">
        <v>68</v>
      </c>
      <c r="G28" s="17" t="s">
        <v>151</v>
      </c>
      <c r="H28" s="38" t="s">
        <v>152</v>
      </c>
      <c r="I28" s="68" t="s">
        <v>153</v>
      </c>
      <c r="J28" s="65">
        <v>2022</v>
      </c>
      <c r="K28" s="61">
        <v>395</v>
      </c>
      <c r="L28" s="61">
        <f t="shared" si="4"/>
        <v>392</v>
      </c>
      <c r="M28" s="61">
        <v>392</v>
      </c>
      <c r="N28" s="61"/>
      <c r="O28" s="61"/>
      <c r="P28" s="61"/>
      <c r="Q28" s="61"/>
      <c r="R28" s="61"/>
      <c r="S28" s="61"/>
      <c r="T28" s="19" t="s">
        <v>154</v>
      </c>
      <c r="U28" s="80"/>
      <c r="V28" s="84" t="s">
        <v>155</v>
      </c>
      <c r="W28" s="81" t="s">
        <v>155</v>
      </c>
    </row>
    <row r="29" s="3" customFormat="1" ht="27" customHeight="1" spans="1:23">
      <c r="A29" s="20"/>
      <c r="B29" s="39" t="s">
        <v>156</v>
      </c>
      <c r="C29" s="40"/>
      <c r="D29" s="40"/>
      <c r="E29" s="40"/>
      <c r="F29" s="40"/>
      <c r="G29" s="40"/>
      <c r="H29" s="40"/>
      <c r="I29" s="70"/>
      <c r="J29" s="71"/>
      <c r="K29" s="72">
        <f t="shared" ref="K29:K45" si="5">L29+Q29+R29+S29</f>
        <v>1806</v>
      </c>
      <c r="L29" s="72">
        <f t="shared" ref="L29:L45" si="6">M29+N29+O29+P29</f>
        <v>1806</v>
      </c>
      <c r="M29" s="72">
        <v>0</v>
      </c>
      <c r="N29" s="72">
        <v>0</v>
      </c>
      <c r="O29" s="72">
        <v>0</v>
      </c>
      <c r="P29" s="72">
        <f>SUM(P30:P43)</f>
        <v>1806</v>
      </c>
      <c r="Q29" s="72">
        <v>0</v>
      </c>
      <c r="R29" s="72">
        <v>0</v>
      </c>
      <c r="S29" s="72">
        <v>0</v>
      </c>
      <c r="T29" s="58"/>
      <c r="U29" s="85"/>
      <c r="V29" s="86"/>
      <c r="W29" s="87"/>
    </row>
    <row r="30" s="2" customFormat="1" ht="34" customHeight="1" spans="1:23">
      <c r="A30" s="23">
        <v>23</v>
      </c>
      <c r="B30" s="35" t="s">
        <v>28</v>
      </c>
      <c r="C30" s="35"/>
      <c r="D30" s="35"/>
      <c r="E30" s="35" t="s">
        <v>141</v>
      </c>
      <c r="F30" s="17" t="s">
        <v>157</v>
      </c>
      <c r="G30" s="17" t="s">
        <v>158</v>
      </c>
      <c r="H30" s="38" t="s">
        <v>159</v>
      </c>
      <c r="I30" s="38" t="s">
        <v>160</v>
      </c>
      <c r="J30" s="65">
        <v>2022</v>
      </c>
      <c r="K30" s="60">
        <f t="shared" si="5"/>
        <v>80</v>
      </c>
      <c r="L30" s="61">
        <f t="shared" si="6"/>
        <v>80</v>
      </c>
      <c r="M30" s="61"/>
      <c r="N30" s="61"/>
      <c r="O30" s="61"/>
      <c r="P30" s="61">
        <v>80</v>
      </c>
      <c r="Q30" s="61"/>
      <c r="R30" s="61"/>
      <c r="S30" s="61"/>
      <c r="T30" s="19" t="s">
        <v>36</v>
      </c>
      <c r="U30" s="80"/>
      <c r="V30" s="81" t="s">
        <v>38</v>
      </c>
      <c r="W30" s="81" t="s">
        <v>38</v>
      </c>
    </row>
    <row r="31" s="2" customFormat="1" ht="27" customHeight="1" spans="1:23">
      <c r="A31" s="23">
        <v>24</v>
      </c>
      <c r="B31" s="35" t="s">
        <v>161</v>
      </c>
      <c r="C31" s="35"/>
      <c r="D31" s="35"/>
      <c r="E31" s="35" t="s">
        <v>141</v>
      </c>
      <c r="F31" s="35" t="s">
        <v>162</v>
      </c>
      <c r="G31" s="35" t="s">
        <v>163</v>
      </c>
      <c r="H31" s="38" t="s">
        <v>164</v>
      </c>
      <c r="I31" s="68"/>
      <c r="J31" s="65">
        <v>2022</v>
      </c>
      <c r="K31" s="60">
        <f t="shared" si="5"/>
        <v>6</v>
      </c>
      <c r="L31" s="61">
        <f t="shared" si="6"/>
        <v>6</v>
      </c>
      <c r="M31" s="73"/>
      <c r="N31" s="73"/>
      <c r="O31" s="73"/>
      <c r="P31" s="73">
        <v>6</v>
      </c>
      <c r="Q31" s="73"/>
      <c r="R31" s="73"/>
      <c r="S31" s="73"/>
      <c r="T31" s="19" t="s">
        <v>36</v>
      </c>
      <c r="U31" s="80"/>
      <c r="V31" s="81" t="s">
        <v>161</v>
      </c>
      <c r="W31" s="81" t="s">
        <v>161</v>
      </c>
    </row>
    <row r="32" s="2" customFormat="1" ht="31" customHeight="1" spans="1:23">
      <c r="A32" s="23">
        <v>25</v>
      </c>
      <c r="B32" s="35" t="s">
        <v>161</v>
      </c>
      <c r="C32" s="35"/>
      <c r="D32" s="35"/>
      <c r="E32" s="35" t="s">
        <v>141</v>
      </c>
      <c r="F32" s="35" t="s">
        <v>162</v>
      </c>
      <c r="G32" s="35" t="s">
        <v>165</v>
      </c>
      <c r="H32" s="38" t="s">
        <v>166</v>
      </c>
      <c r="I32" s="68"/>
      <c r="J32" s="65">
        <v>2022</v>
      </c>
      <c r="K32" s="60">
        <f t="shared" si="5"/>
        <v>5</v>
      </c>
      <c r="L32" s="61">
        <f t="shared" si="6"/>
        <v>5</v>
      </c>
      <c r="M32" s="73"/>
      <c r="N32" s="73"/>
      <c r="O32" s="73"/>
      <c r="P32" s="73">
        <v>5</v>
      </c>
      <c r="Q32" s="73"/>
      <c r="R32" s="73"/>
      <c r="S32" s="73"/>
      <c r="T32" s="19" t="s">
        <v>36</v>
      </c>
      <c r="U32" s="80"/>
      <c r="V32" s="81" t="s">
        <v>161</v>
      </c>
      <c r="W32" s="81" t="s">
        <v>161</v>
      </c>
    </row>
    <row r="33" s="2" customFormat="1" ht="31" customHeight="1" spans="1:23">
      <c r="A33" s="23">
        <v>26</v>
      </c>
      <c r="B33" s="35" t="s">
        <v>161</v>
      </c>
      <c r="C33" s="35"/>
      <c r="D33" s="35"/>
      <c r="E33" s="35" t="s">
        <v>141</v>
      </c>
      <c r="F33" s="35" t="s">
        <v>162</v>
      </c>
      <c r="G33" s="35" t="s">
        <v>167</v>
      </c>
      <c r="H33" s="38" t="s">
        <v>168</v>
      </c>
      <c r="I33" s="68"/>
      <c r="J33" s="65">
        <v>2022</v>
      </c>
      <c r="K33" s="60">
        <f t="shared" si="5"/>
        <v>4</v>
      </c>
      <c r="L33" s="61">
        <f t="shared" si="6"/>
        <v>4</v>
      </c>
      <c r="M33" s="73"/>
      <c r="N33" s="73"/>
      <c r="O33" s="73"/>
      <c r="P33" s="73">
        <v>4</v>
      </c>
      <c r="Q33" s="73"/>
      <c r="R33" s="73"/>
      <c r="S33" s="73"/>
      <c r="T33" s="19" t="s">
        <v>36</v>
      </c>
      <c r="U33" s="80"/>
      <c r="V33" s="81" t="s">
        <v>161</v>
      </c>
      <c r="W33" s="81" t="s">
        <v>161</v>
      </c>
    </row>
    <row r="34" s="2" customFormat="1" ht="28" customHeight="1" spans="1:23">
      <c r="A34" s="23">
        <v>27</v>
      </c>
      <c r="B34" s="35" t="s">
        <v>161</v>
      </c>
      <c r="C34" s="35"/>
      <c r="D34" s="35"/>
      <c r="E34" s="35" t="s">
        <v>141</v>
      </c>
      <c r="F34" s="35" t="s">
        <v>162</v>
      </c>
      <c r="G34" s="35" t="s">
        <v>169</v>
      </c>
      <c r="H34" s="38" t="s">
        <v>170</v>
      </c>
      <c r="I34" s="68"/>
      <c r="J34" s="65">
        <v>2022</v>
      </c>
      <c r="K34" s="60">
        <f t="shared" si="5"/>
        <v>16</v>
      </c>
      <c r="L34" s="61">
        <f t="shared" si="6"/>
        <v>16</v>
      </c>
      <c r="M34" s="73"/>
      <c r="N34" s="73"/>
      <c r="O34" s="73"/>
      <c r="P34" s="73">
        <v>16</v>
      </c>
      <c r="Q34" s="73"/>
      <c r="R34" s="73"/>
      <c r="S34" s="73"/>
      <c r="T34" s="19" t="s">
        <v>36</v>
      </c>
      <c r="U34" s="80"/>
      <c r="V34" s="81" t="s">
        <v>161</v>
      </c>
      <c r="W34" s="81" t="s">
        <v>161</v>
      </c>
    </row>
    <row r="35" s="2" customFormat="1" ht="36" customHeight="1" spans="1:23">
      <c r="A35" s="23">
        <v>28</v>
      </c>
      <c r="B35" s="35" t="s">
        <v>161</v>
      </c>
      <c r="C35" s="35"/>
      <c r="D35" s="35"/>
      <c r="E35" s="35" t="s">
        <v>141</v>
      </c>
      <c r="F35" s="35" t="s">
        <v>162</v>
      </c>
      <c r="G35" s="35" t="s">
        <v>171</v>
      </c>
      <c r="H35" s="38" t="s">
        <v>172</v>
      </c>
      <c r="I35" s="68"/>
      <c r="J35" s="65">
        <v>2022</v>
      </c>
      <c r="K35" s="60">
        <f t="shared" si="5"/>
        <v>2</v>
      </c>
      <c r="L35" s="61">
        <f t="shared" si="6"/>
        <v>2</v>
      </c>
      <c r="M35" s="73"/>
      <c r="N35" s="73"/>
      <c r="O35" s="73"/>
      <c r="P35" s="73">
        <v>2</v>
      </c>
      <c r="Q35" s="73"/>
      <c r="R35" s="73"/>
      <c r="S35" s="73"/>
      <c r="T35" s="19" t="s">
        <v>36</v>
      </c>
      <c r="U35" s="80"/>
      <c r="V35" s="81" t="s">
        <v>161</v>
      </c>
      <c r="W35" s="81" t="s">
        <v>161</v>
      </c>
    </row>
    <row r="36" s="2" customFormat="1" ht="56" customHeight="1" spans="1:23">
      <c r="A36" s="23">
        <v>29</v>
      </c>
      <c r="B36" s="35" t="s">
        <v>38</v>
      </c>
      <c r="C36" s="35"/>
      <c r="D36" s="35"/>
      <c r="E36" s="35" t="s">
        <v>141</v>
      </c>
      <c r="F36" s="35" t="s">
        <v>162</v>
      </c>
      <c r="G36" s="35" t="s">
        <v>173</v>
      </c>
      <c r="H36" s="38" t="s">
        <v>174</v>
      </c>
      <c r="I36" s="68"/>
      <c r="J36" s="65">
        <v>2022</v>
      </c>
      <c r="K36" s="60">
        <f t="shared" si="5"/>
        <v>99.88</v>
      </c>
      <c r="L36" s="61">
        <f t="shared" si="6"/>
        <v>99.88</v>
      </c>
      <c r="M36" s="73"/>
      <c r="N36" s="73"/>
      <c r="O36" s="73"/>
      <c r="P36" s="73">
        <v>99.88</v>
      </c>
      <c r="Q36" s="73"/>
      <c r="R36" s="73"/>
      <c r="S36" s="73"/>
      <c r="T36" s="19" t="s">
        <v>36</v>
      </c>
      <c r="U36" s="80"/>
      <c r="V36" s="81" t="s">
        <v>38</v>
      </c>
      <c r="W36" s="81" t="s">
        <v>38</v>
      </c>
    </row>
    <row r="37" s="2" customFormat="1" ht="112" customHeight="1" spans="1:23">
      <c r="A37" s="23">
        <v>30</v>
      </c>
      <c r="B37" s="35" t="s">
        <v>175</v>
      </c>
      <c r="C37" s="35"/>
      <c r="D37" s="35"/>
      <c r="E37" s="35" t="s">
        <v>141</v>
      </c>
      <c r="F37" s="35" t="s">
        <v>176</v>
      </c>
      <c r="G37" s="35" t="s">
        <v>177</v>
      </c>
      <c r="H37" s="41" t="s">
        <v>178</v>
      </c>
      <c r="I37" s="68"/>
      <c r="J37" s="65">
        <v>2022</v>
      </c>
      <c r="K37" s="60">
        <f t="shared" si="5"/>
        <v>60</v>
      </c>
      <c r="L37" s="61">
        <f t="shared" si="6"/>
        <v>60</v>
      </c>
      <c r="M37" s="73"/>
      <c r="N37" s="73"/>
      <c r="O37" s="73"/>
      <c r="P37" s="73">
        <v>60</v>
      </c>
      <c r="Q37" s="73"/>
      <c r="R37" s="73"/>
      <c r="S37" s="73"/>
      <c r="T37" s="19" t="s">
        <v>36</v>
      </c>
      <c r="U37" s="80"/>
      <c r="V37" s="81" t="s">
        <v>175</v>
      </c>
      <c r="W37" s="81" t="s">
        <v>175</v>
      </c>
    </row>
    <row r="38" s="2" customFormat="1" ht="89" customHeight="1" spans="1:23">
      <c r="A38" s="23">
        <v>31</v>
      </c>
      <c r="B38" s="35" t="s">
        <v>175</v>
      </c>
      <c r="C38" s="35"/>
      <c r="D38" s="35"/>
      <c r="E38" s="35" t="s">
        <v>141</v>
      </c>
      <c r="F38" s="35" t="s">
        <v>162</v>
      </c>
      <c r="G38" s="35" t="s">
        <v>179</v>
      </c>
      <c r="H38" s="42" t="s">
        <v>180</v>
      </c>
      <c r="I38" s="68"/>
      <c r="J38" s="65">
        <v>2022</v>
      </c>
      <c r="K38" s="60">
        <f t="shared" si="5"/>
        <v>3.12</v>
      </c>
      <c r="L38" s="61">
        <f t="shared" si="6"/>
        <v>3.12</v>
      </c>
      <c r="M38" s="73"/>
      <c r="N38" s="73"/>
      <c r="O38" s="73"/>
      <c r="P38" s="73">
        <v>3.12</v>
      </c>
      <c r="Q38" s="73"/>
      <c r="R38" s="73"/>
      <c r="S38" s="73"/>
      <c r="T38" s="19" t="s">
        <v>36</v>
      </c>
      <c r="U38" s="80"/>
      <c r="V38" s="81" t="s">
        <v>175</v>
      </c>
      <c r="W38" s="81" t="s">
        <v>175</v>
      </c>
    </row>
    <row r="39" s="4" customFormat="1" ht="61" customHeight="1" spans="1:23">
      <c r="A39" s="23">
        <v>32</v>
      </c>
      <c r="B39" s="35" t="s">
        <v>181</v>
      </c>
      <c r="C39" s="35"/>
      <c r="D39" s="35"/>
      <c r="E39" s="35" t="s">
        <v>141</v>
      </c>
      <c r="F39" s="35" t="s">
        <v>182</v>
      </c>
      <c r="G39" s="35" t="s">
        <v>183</v>
      </c>
      <c r="H39" s="42" t="s">
        <v>184</v>
      </c>
      <c r="I39" s="68"/>
      <c r="J39" s="65">
        <v>2022</v>
      </c>
      <c r="K39" s="60">
        <f t="shared" si="5"/>
        <v>80</v>
      </c>
      <c r="L39" s="61">
        <f t="shared" si="6"/>
        <v>80</v>
      </c>
      <c r="M39" s="73"/>
      <c r="N39" s="73"/>
      <c r="O39" s="73"/>
      <c r="P39" s="73">
        <v>80</v>
      </c>
      <c r="Q39" s="73"/>
      <c r="R39" s="73"/>
      <c r="S39" s="73"/>
      <c r="T39" s="19" t="s">
        <v>36</v>
      </c>
      <c r="U39" s="80"/>
      <c r="V39" s="81" t="s">
        <v>185</v>
      </c>
      <c r="W39" s="81" t="s">
        <v>185</v>
      </c>
    </row>
    <row r="40" s="2" customFormat="1" ht="57" customHeight="1" spans="1:23">
      <c r="A40" s="23">
        <v>33</v>
      </c>
      <c r="B40" s="35" t="s">
        <v>38</v>
      </c>
      <c r="C40" s="37"/>
      <c r="D40" s="17"/>
      <c r="E40" s="17" t="s">
        <v>148</v>
      </c>
      <c r="F40" s="17"/>
      <c r="G40" s="17"/>
      <c r="H40" s="38" t="s">
        <v>150</v>
      </c>
      <c r="I40" s="68"/>
      <c r="J40" s="65">
        <v>2022</v>
      </c>
      <c r="K40" s="60">
        <f t="shared" si="5"/>
        <v>200</v>
      </c>
      <c r="L40" s="61">
        <f t="shared" si="6"/>
        <v>200</v>
      </c>
      <c r="M40" s="61"/>
      <c r="N40" s="61"/>
      <c r="O40" s="61"/>
      <c r="P40" s="61">
        <v>200</v>
      </c>
      <c r="Q40" s="61"/>
      <c r="R40" s="61"/>
      <c r="S40" s="61"/>
      <c r="T40" s="19" t="s">
        <v>36</v>
      </c>
      <c r="U40" s="80"/>
      <c r="V40" s="84" t="s">
        <v>38</v>
      </c>
      <c r="W40" s="81" t="s">
        <v>38</v>
      </c>
    </row>
    <row r="41" s="2" customFormat="1" ht="45" customHeight="1" spans="1:23">
      <c r="A41" s="23">
        <v>34</v>
      </c>
      <c r="B41" s="27" t="s">
        <v>146</v>
      </c>
      <c r="C41" s="17"/>
      <c r="D41" s="27"/>
      <c r="E41" s="17" t="s">
        <v>186</v>
      </c>
      <c r="F41" s="18" t="s">
        <v>187</v>
      </c>
      <c r="G41" s="28" t="s">
        <v>188</v>
      </c>
      <c r="H41" s="26" t="s">
        <v>189</v>
      </c>
      <c r="I41" s="26"/>
      <c r="J41" s="19">
        <v>2022</v>
      </c>
      <c r="K41" s="61">
        <f t="shared" si="5"/>
        <v>1000</v>
      </c>
      <c r="L41" s="61">
        <f t="shared" si="6"/>
        <v>1000</v>
      </c>
      <c r="M41" s="19"/>
      <c r="N41" s="19"/>
      <c r="O41" s="19"/>
      <c r="P41" s="19">
        <v>1000</v>
      </c>
      <c r="Q41" s="19"/>
      <c r="R41" s="19"/>
      <c r="S41" s="19"/>
      <c r="T41" s="19" t="s">
        <v>36</v>
      </c>
      <c r="U41" s="80"/>
      <c r="V41" s="81" t="s">
        <v>146</v>
      </c>
      <c r="W41" s="81" t="s">
        <v>146</v>
      </c>
    </row>
    <row r="42" s="2" customFormat="1" ht="112" customHeight="1" spans="1:23">
      <c r="A42" s="23">
        <v>35</v>
      </c>
      <c r="B42" s="27" t="s">
        <v>28</v>
      </c>
      <c r="C42" s="17" t="s">
        <v>59</v>
      </c>
      <c r="D42" s="27" t="s">
        <v>60</v>
      </c>
      <c r="E42" s="17" t="s">
        <v>190</v>
      </c>
      <c r="F42" s="17" t="s">
        <v>191</v>
      </c>
      <c r="G42" s="17" t="s">
        <v>192</v>
      </c>
      <c r="H42" s="26" t="s">
        <v>193</v>
      </c>
      <c r="I42" s="26" t="s">
        <v>194</v>
      </c>
      <c r="J42" s="65">
        <v>2022</v>
      </c>
      <c r="K42" s="61">
        <f t="shared" si="5"/>
        <v>235</v>
      </c>
      <c r="L42" s="61">
        <f t="shared" si="6"/>
        <v>235</v>
      </c>
      <c r="M42" s="19"/>
      <c r="N42" s="19"/>
      <c r="O42" s="19"/>
      <c r="P42" s="19">
        <v>235</v>
      </c>
      <c r="Q42" s="16"/>
      <c r="R42" s="16"/>
      <c r="S42" s="16"/>
      <c r="T42" s="19" t="s">
        <v>36</v>
      </c>
      <c r="U42" s="80"/>
      <c r="V42" s="81" t="s">
        <v>77</v>
      </c>
      <c r="W42" s="81" t="s">
        <v>195</v>
      </c>
    </row>
    <row r="43" ht="60" customHeight="1" spans="1:23">
      <c r="A43" s="23">
        <v>36</v>
      </c>
      <c r="B43" s="17" t="s">
        <v>28</v>
      </c>
      <c r="C43" s="34" t="s">
        <v>106</v>
      </c>
      <c r="D43" s="17" t="s">
        <v>107</v>
      </c>
      <c r="E43" s="34" t="s">
        <v>123</v>
      </c>
      <c r="F43" s="17" t="s">
        <v>196</v>
      </c>
      <c r="G43" s="34" t="s">
        <v>197</v>
      </c>
      <c r="H43" s="26" t="s">
        <v>198</v>
      </c>
      <c r="I43" s="26" t="s">
        <v>199</v>
      </c>
      <c r="J43" s="32">
        <v>2022</v>
      </c>
      <c r="K43" s="32">
        <f t="shared" si="5"/>
        <v>15</v>
      </c>
      <c r="L43" s="32">
        <f t="shared" si="6"/>
        <v>15</v>
      </c>
      <c r="M43" s="26"/>
      <c r="N43" s="32"/>
      <c r="O43" s="26"/>
      <c r="P43" s="32">
        <v>15</v>
      </c>
      <c r="Q43" s="26"/>
      <c r="R43" s="32"/>
      <c r="S43" s="26"/>
      <c r="T43" s="19" t="s">
        <v>36</v>
      </c>
      <c r="U43" s="26"/>
      <c r="V43" s="81" t="s">
        <v>38</v>
      </c>
      <c r="W43" s="81" t="s">
        <v>38</v>
      </c>
    </row>
    <row r="44" s="6" customFormat="1" ht="41" customHeight="1" spans="1:23">
      <c r="A44" s="20"/>
      <c r="B44" s="21"/>
      <c r="C44" s="43"/>
      <c r="D44" s="21"/>
      <c r="E44" s="43"/>
      <c r="F44" s="21"/>
      <c r="G44" s="44"/>
      <c r="H44" s="45"/>
      <c r="I44" s="74" t="s">
        <v>21</v>
      </c>
      <c r="J44" s="22"/>
      <c r="K44" s="75">
        <f t="shared" ref="K44:P44" si="7">SUM(K45:K59)</f>
        <v>764</v>
      </c>
      <c r="L44" s="75">
        <f t="shared" si="7"/>
        <v>764</v>
      </c>
      <c r="M44" s="75">
        <f t="shared" si="7"/>
        <v>207</v>
      </c>
      <c r="N44" s="75">
        <f t="shared" si="7"/>
        <v>557</v>
      </c>
      <c r="O44" s="75">
        <f t="shared" si="7"/>
        <v>0</v>
      </c>
      <c r="P44" s="75">
        <f t="shared" si="7"/>
        <v>0</v>
      </c>
      <c r="Q44" s="45"/>
      <c r="R44" s="22"/>
      <c r="S44" s="45"/>
      <c r="T44" s="58"/>
      <c r="U44" s="45"/>
      <c r="V44" s="87"/>
      <c r="W44" s="87"/>
    </row>
    <row r="45" s="2" customFormat="1" ht="29" customHeight="1" spans="1:23">
      <c r="A45" s="46">
        <v>37</v>
      </c>
      <c r="B45" s="17" t="s">
        <v>28</v>
      </c>
      <c r="C45" s="46" t="s">
        <v>140</v>
      </c>
      <c r="D45" s="46"/>
      <c r="E45" s="46" t="s">
        <v>31</v>
      </c>
      <c r="F45" s="46" t="s">
        <v>200</v>
      </c>
      <c r="G45" s="47" t="s">
        <v>201</v>
      </c>
      <c r="H45" s="48" t="s">
        <v>202</v>
      </c>
      <c r="I45" s="46" t="s">
        <v>203</v>
      </c>
      <c r="J45" s="19">
        <v>2022</v>
      </c>
      <c r="K45" s="57">
        <f t="shared" ref="K45:K48" si="8">L45</f>
        <v>400</v>
      </c>
      <c r="L45" s="56">
        <f t="shared" ref="L45:L59" si="9">M45+N45</f>
        <v>400</v>
      </c>
      <c r="M45" s="56"/>
      <c r="N45" s="56">
        <v>400</v>
      </c>
      <c r="O45" s="63"/>
      <c r="P45" s="63"/>
      <c r="Q45" s="63"/>
      <c r="R45" s="63"/>
      <c r="S45" s="63"/>
      <c r="T45" s="63"/>
      <c r="U45" s="63"/>
      <c r="V45" s="63"/>
      <c r="W45" s="63"/>
    </row>
    <row r="46" s="2" customFormat="1" ht="27" customHeight="1" spans="1:23">
      <c r="A46" s="46">
        <v>38</v>
      </c>
      <c r="B46" s="17" t="s">
        <v>28</v>
      </c>
      <c r="C46" s="46" t="s">
        <v>140</v>
      </c>
      <c r="D46" s="46"/>
      <c r="E46" s="46" t="s">
        <v>123</v>
      </c>
      <c r="F46" s="46" t="s">
        <v>204</v>
      </c>
      <c r="G46" s="47" t="s">
        <v>205</v>
      </c>
      <c r="H46" s="48" t="s">
        <v>206</v>
      </c>
      <c r="I46" s="46" t="s">
        <v>207</v>
      </c>
      <c r="J46" s="19">
        <v>2022</v>
      </c>
      <c r="K46" s="57">
        <f t="shared" si="8"/>
        <v>115.5</v>
      </c>
      <c r="L46" s="56">
        <f t="shared" si="9"/>
        <v>115.5</v>
      </c>
      <c r="M46" s="56">
        <v>60</v>
      </c>
      <c r="N46" s="56">
        <v>55.5</v>
      </c>
      <c r="O46" s="63"/>
      <c r="P46" s="63"/>
      <c r="Q46" s="63"/>
      <c r="R46" s="63"/>
      <c r="S46" s="63"/>
      <c r="T46" s="63"/>
      <c r="U46" s="63"/>
      <c r="V46" s="63"/>
      <c r="W46" s="63"/>
    </row>
    <row r="47" s="2" customFormat="1" ht="31" customHeight="1" spans="1:23">
      <c r="A47" s="46">
        <v>39</v>
      </c>
      <c r="B47" s="17" t="s">
        <v>28</v>
      </c>
      <c r="C47" s="46" t="s">
        <v>140</v>
      </c>
      <c r="D47" s="46"/>
      <c r="E47" s="46" t="s">
        <v>123</v>
      </c>
      <c r="F47" s="46" t="s">
        <v>208</v>
      </c>
      <c r="G47" s="47" t="s">
        <v>209</v>
      </c>
      <c r="H47" s="48" t="s">
        <v>210</v>
      </c>
      <c r="I47" s="46" t="s">
        <v>211</v>
      </c>
      <c r="J47" s="19">
        <v>2022</v>
      </c>
      <c r="K47" s="57">
        <f t="shared" si="8"/>
        <v>59.85</v>
      </c>
      <c r="L47" s="56">
        <f t="shared" si="9"/>
        <v>59.85</v>
      </c>
      <c r="M47" s="56">
        <v>59.85</v>
      </c>
      <c r="N47" s="56"/>
      <c r="O47" s="63"/>
      <c r="P47" s="63"/>
      <c r="Q47" s="63"/>
      <c r="R47" s="63"/>
      <c r="S47" s="63"/>
      <c r="T47" s="63"/>
      <c r="U47" s="63"/>
      <c r="V47" s="63"/>
      <c r="W47" s="63"/>
    </row>
    <row r="48" s="2" customFormat="1" ht="28" customHeight="1" spans="1:23">
      <c r="A48" s="46">
        <v>40</v>
      </c>
      <c r="B48" s="17" t="s">
        <v>28</v>
      </c>
      <c r="C48" s="46" t="s">
        <v>212</v>
      </c>
      <c r="D48" s="46" t="s">
        <v>213</v>
      </c>
      <c r="E48" s="46" t="s">
        <v>94</v>
      </c>
      <c r="F48" s="46" t="s">
        <v>68</v>
      </c>
      <c r="G48" s="47" t="s">
        <v>214</v>
      </c>
      <c r="H48" s="48" t="s">
        <v>215</v>
      </c>
      <c r="I48" s="46" t="s">
        <v>216</v>
      </c>
      <c r="J48" s="19">
        <v>2022</v>
      </c>
      <c r="K48" s="57">
        <f t="shared" si="8"/>
        <v>25</v>
      </c>
      <c r="L48" s="56">
        <f t="shared" si="9"/>
        <v>25</v>
      </c>
      <c r="M48" s="56"/>
      <c r="N48" s="56">
        <v>25</v>
      </c>
      <c r="O48" s="63"/>
      <c r="P48" s="63"/>
      <c r="Q48" s="63"/>
      <c r="R48" s="63"/>
      <c r="S48" s="63"/>
      <c r="T48" s="63"/>
      <c r="U48" s="63"/>
      <c r="V48" s="63"/>
      <c r="W48" s="63"/>
    </row>
    <row r="49" s="7" customFormat="1" ht="51" customHeight="1" spans="1:23">
      <c r="A49" s="46">
        <v>41</v>
      </c>
      <c r="B49" s="17" t="s">
        <v>28</v>
      </c>
      <c r="C49" s="46" t="s">
        <v>59</v>
      </c>
      <c r="D49" s="46" t="s">
        <v>60</v>
      </c>
      <c r="E49" s="46" t="s">
        <v>123</v>
      </c>
      <c r="F49" s="46" t="s">
        <v>217</v>
      </c>
      <c r="G49" s="46" t="s">
        <v>218</v>
      </c>
      <c r="H49" s="48" t="s">
        <v>219</v>
      </c>
      <c r="I49" s="46" t="s">
        <v>220</v>
      </c>
      <c r="J49" s="19">
        <v>2022</v>
      </c>
      <c r="K49" s="57">
        <v>5</v>
      </c>
      <c r="L49" s="56">
        <f t="shared" si="9"/>
        <v>5</v>
      </c>
      <c r="M49" s="76"/>
      <c r="N49" s="76">
        <v>5</v>
      </c>
      <c r="O49" s="77"/>
      <c r="P49" s="77"/>
      <c r="Q49" s="77"/>
      <c r="R49" s="77"/>
      <c r="S49" s="77"/>
      <c r="T49" s="77"/>
      <c r="U49" s="77"/>
      <c r="V49" s="77"/>
      <c r="W49" s="77"/>
    </row>
    <row r="50" s="7" customFormat="1" ht="54" customHeight="1" spans="1:23">
      <c r="A50" s="46">
        <v>42</v>
      </c>
      <c r="B50" s="17" t="s">
        <v>28</v>
      </c>
      <c r="C50" s="46" t="s">
        <v>59</v>
      </c>
      <c r="D50" s="46" t="s">
        <v>60</v>
      </c>
      <c r="E50" s="46" t="s">
        <v>123</v>
      </c>
      <c r="F50" s="46" t="s">
        <v>217</v>
      </c>
      <c r="G50" s="46" t="s">
        <v>221</v>
      </c>
      <c r="H50" s="48" t="s">
        <v>222</v>
      </c>
      <c r="I50" s="46" t="s">
        <v>223</v>
      </c>
      <c r="J50" s="17">
        <v>2022</v>
      </c>
      <c r="K50" s="57">
        <f t="shared" ref="K50:K59" si="10">L50</f>
        <v>16</v>
      </c>
      <c r="L50" s="56">
        <f t="shared" si="9"/>
        <v>16</v>
      </c>
      <c r="M50" s="17"/>
      <c r="N50" s="17">
        <v>16</v>
      </c>
      <c r="O50" s="77"/>
      <c r="P50" s="77"/>
      <c r="Q50" s="77"/>
      <c r="R50" s="77"/>
      <c r="S50" s="77"/>
      <c r="T50" s="77"/>
      <c r="U50" s="77"/>
      <c r="V50" s="77"/>
      <c r="W50" s="77"/>
    </row>
    <row r="51" s="7" customFormat="1" ht="43" customHeight="1" spans="1:23">
      <c r="A51" s="46">
        <v>43</v>
      </c>
      <c r="B51" s="17" t="s">
        <v>28</v>
      </c>
      <c r="C51" s="46" t="s">
        <v>59</v>
      </c>
      <c r="D51" s="46" t="s">
        <v>60</v>
      </c>
      <c r="E51" s="46" t="s">
        <v>123</v>
      </c>
      <c r="F51" s="46" t="s">
        <v>217</v>
      </c>
      <c r="G51" s="46" t="s">
        <v>224</v>
      </c>
      <c r="H51" s="48" t="s">
        <v>225</v>
      </c>
      <c r="I51" s="46" t="s">
        <v>223</v>
      </c>
      <c r="J51" s="17">
        <v>2022</v>
      </c>
      <c r="K51" s="57">
        <f t="shared" si="10"/>
        <v>3</v>
      </c>
      <c r="L51" s="56">
        <f t="shared" si="9"/>
        <v>3</v>
      </c>
      <c r="M51" s="17"/>
      <c r="N51" s="17">
        <v>3</v>
      </c>
      <c r="O51" s="77"/>
      <c r="P51" s="77"/>
      <c r="Q51" s="77"/>
      <c r="R51" s="77"/>
      <c r="S51" s="77"/>
      <c r="T51" s="77"/>
      <c r="U51" s="77"/>
      <c r="V51" s="77"/>
      <c r="W51" s="77"/>
    </row>
    <row r="52" s="7" customFormat="1" ht="41" customHeight="1" spans="1:23">
      <c r="A52" s="46">
        <v>44</v>
      </c>
      <c r="B52" s="17" t="s">
        <v>28</v>
      </c>
      <c r="C52" s="46" t="s">
        <v>59</v>
      </c>
      <c r="D52" s="46" t="s">
        <v>60</v>
      </c>
      <c r="E52" s="46" t="s">
        <v>31</v>
      </c>
      <c r="F52" s="46" t="s">
        <v>32</v>
      </c>
      <c r="G52" s="46" t="s">
        <v>226</v>
      </c>
      <c r="H52" s="48" t="s">
        <v>227</v>
      </c>
      <c r="I52" s="46" t="s">
        <v>220</v>
      </c>
      <c r="J52" s="17">
        <v>2022</v>
      </c>
      <c r="K52" s="57">
        <f t="shared" si="10"/>
        <v>24</v>
      </c>
      <c r="L52" s="56">
        <f t="shared" si="9"/>
        <v>24</v>
      </c>
      <c r="M52" s="17"/>
      <c r="N52" s="17">
        <v>24</v>
      </c>
      <c r="O52" s="77"/>
      <c r="P52" s="77"/>
      <c r="Q52" s="77"/>
      <c r="R52" s="77"/>
      <c r="S52" s="77"/>
      <c r="T52" s="77"/>
      <c r="U52" s="77"/>
      <c r="V52" s="77"/>
      <c r="W52" s="77"/>
    </row>
    <row r="53" s="7" customFormat="1" ht="63" customHeight="1" spans="1:23">
      <c r="A53" s="46">
        <v>45</v>
      </c>
      <c r="B53" s="17" t="s">
        <v>28</v>
      </c>
      <c r="C53" s="46" t="s">
        <v>59</v>
      </c>
      <c r="D53" s="46" t="s">
        <v>60</v>
      </c>
      <c r="E53" s="46" t="s">
        <v>123</v>
      </c>
      <c r="F53" s="46" t="s">
        <v>217</v>
      </c>
      <c r="G53" s="46" t="s">
        <v>228</v>
      </c>
      <c r="H53" s="48" t="s">
        <v>229</v>
      </c>
      <c r="I53" s="46" t="s">
        <v>223</v>
      </c>
      <c r="J53" s="17">
        <v>2022</v>
      </c>
      <c r="K53" s="57">
        <f t="shared" si="10"/>
        <v>12</v>
      </c>
      <c r="L53" s="56">
        <f t="shared" si="9"/>
        <v>12</v>
      </c>
      <c r="M53" s="17"/>
      <c r="N53" s="17">
        <v>12</v>
      </c>
      <c r="O53" s="77"/>
      <c r="P53" s="77"/>
      <c r="Q53" s="77"/>
      <c r="R53" s="77"/>
      <c r="S53" s="77"/>
      <c r="T53" s="77"/>
      <c r="U53" s="77"/>
      <c r="V53" s="77"/>
      <c r="W53" s="77"/>
    </row>
    <row r="54" s="7" customFormat="1" ht="77" customHeight="1" spans="1:23">
      <c r="A54" s="46">
        <v>46</v>
      </c>
      <c r="B54" s="17" t="s">
        <v>28</v>
      </c>
      <c r="C54" s="46" t="s">
        <v>66</v>
      </c>
      <c r="D54" s="46" t="s">
        <v>67</v>
      </c>
      <c r="E54" s="46" t="s">
        <v>31</v>
      </c>
      <c r="F54" s="46" t="s">
        <v>61</v>
      </c>
      <c r="G54" s="46" t="s">
        <v>230</v>
      </c>
      <c r="H54" s="48" t="s">
        <v>231</v>
      </c>
      <c r="I54" s="48" t="s">
        <v>232</v>
      </c>
      <c r="J54" s="17">
        <v>2022</v>
      </c>
      <c r="K54" s="57">
        <f t="shared" si="10"/>
        <v>34.15</v>
      </c>
      <c r="L54" s="56">
        <f t="shared" si="9"/>
        <v>34.15</v>
      </c>
      <c r="M54" s="17">
        <v>34.15</v>
      </c>
      <c r="N54" s="17"/>
      <c r="O54" s="77"/>
      <c r="P54" s="77"/>
      <c r="Q54" s="77"/>
      <c r="R54" s="77"/>
      <c r="S54" s="77"/>
      <c r="T54" s="77"/>
      <c r="U54" s="77"/>
      <c r="V54" s="77"/>
      <c r="W54" s="77"/>
    </row>
    <row r="55" s="7" customFormat="1" ht="66" customHeight="1" spans="1:23">
      <c r="A55" s="46">
        <v>47</v>
      </c>
      <c r="B55" s="17" t="s">
        <v>28</v>
      </c>
      <c r="C55" s="46" t="s">
        <v>28</v>
      </c>
      <c r="D55" s="46"/>
      <c r="E55" s="46" t="s">
        <v>31</v>
      </c>
      <c r="F55" s="46" t="s">
        <v>68</v>
      </c>
      <c r="G55" s="46" t="s">
        <v>233</v>
      </c>
      <c r="H55" s="48" t="s">
        <v>234</v>
      </c>
      <c r="I55" s="46" t="s">
        <v>235</v>
      </c>
      <c r="J55" s="17">
        <v>2022</v>
      </c>
      <c r="K55" s="57">
        <f t="shared" si="10"/>
        <v>15</v>
      </c>
      <c r="L55" s="56">
        <f t="shared" si="9"/>
        <v>15</v>
      </c>
      <c r="M55" s="17">
        <v>15</v>
      </c>
      <c r="N55" s="17"/>
      <c r="O55" s="77"/>
      <c r="P55" s="77"/>
      <c r="Q55" s="77"/>
      <c r="R55" s="77"/>
      <c r="S55" s="77"/>
      <c r="T55" s="77"/>
      <c r="U55" s="77"/>
      <c r="V55" s="77"/>
      <c r="W55" s="77"/>
    </row>
    <row r="56" s="7" customFormat="1" ht="48" spans="1:23">
      <c r="A56" s="46">
        <v>48</v>
      </c>
      <c r="B56" s="17" t="s">
        <v>28</v>
      </c>
      <c r="C56" s="46" t="s">
        <v>236</v>
      </c>
      <c r="D56" s="46" t="s">
        <v>237</v>
      </c>
      <c r="E56" s="46" t="s">
        <v>31</v>
      </c>
      <c r="F56" s="46" t="s">
        <v>68</v>
      </c>
      <c r="G56" s="46" t="s">
        <v>238</v>
      </c>
      <c r="H56" s="48" t="s">
        <v>239</v>
      </c>
      <c r="I56" s="46" t="s">
        <v>240</v>
      </c>
      <c r="J56" s="17">
        <v>2022</v>
      </c>
      <c r="K56" s="57">
        <f t="shared" si="10"/>
        <v>5</v>
      </c>
      <c r="L56" s="56">
        <f t="shared" si="9"/>
        <v>5</v>
      </c>
      <c r="M56" s="17">
        <v>5</v>
      </c>
      <c r="N56" s="17"/>
      <c r="O56" s="77"/>
      <c r="P56" s="77"/>
      <c r="Q56" s="77"/>
      <c r="R56" s="77"/>
      <c r="S56" s="77"/>
      <c r="T56" s="77"/>
      <c r="U56" s="77"/>
      <c r="V56" s="77"/>
      <c r="W56" s="77"/>
    </row>
    <row r="57" s="7" customFormat="1" ht="42" customHeight="1" spans="1:23">
      <c r="A57" s="46">
        <v>49</v>
      </c>
      <c r="B57" s="17" t="s">
        <v>28</v>
      </c>
      <c r="C57" s="46" t="s">
        <v>29</v>
      </c>
      <c r="D57" s="46" t="s">
        <v>241</v>
      </c>
      <c r="E57" s="46" t="s">
        <v>94</v>
      </c>
      <c r="F57" s="46" t="s">
        <v>68</v>
      </c>
      <c r="G57" s="46" t="s">
        <v>242</v>
      </c>
      <c r="H57" s="48" t="s">
        <v>243</v>
      </c>
      <c r="I57" s="46" t="s">
        <v>244</v>
      </c>
      <c r="J57" s="17">
        <v>2022</v>
      </c>
      <c r="K57" s="57">
        <f t="shared" si="10"/>
        <v>25</v>
      </c>
      <c r="L57" s="56">
        <f t="shared" si="9"/>
        <v>25</v>
      </c>
      <c r="M57" s="17">
        <v>25</v>
      </c>
      <c r="N57" s="17"/>
      <c r="O57" s="77"/>
      <c r="P57" s="77"/>
      <c r="Q57" s="77"/>
      <c r="R57" s="77"/>
      <c r="S57" s="77"/>
      <c r="T57" s="77"/>
      <c r="U57" s="77"/>
      <c r="V57" s="77"/>
      <c r="W57" s="77"/>
    </row>
    <row r="58" s="7" customFormat="1" ht="38" customHeight="1" spans="1:23">
      <c r="A58" s="46">
        <v>50</v>
      </c>
      <c r="B58" s="17" t="s">
        <v>28</v>
      </c>
      <c r="C58" s="46" t="s">
        <v>59</v>
      </c>
      <c r="D58" s="46" t="s">
        <v>60</v>
      </c>
      <c r="E58" s="46" t="s">
        <v>31</v>
      </c>
      <c r="F58" s="46" t="s">
        <v>61</v>
      </c>
      <c r="G58" s="46" t="s">
        <v>245</v>
      </c>
      <c r="H58" s="48" t="s">
        <v>246</v>
      </c>
      <c r="I58" s="46"/>
      <c r="J58" s="17">
        <v>2022</v>
      </c>
      <c r="K58" s="57">
        <f t="shared" si="10"/>
        <v>8</v>
      </c>
      <c r="L58" s="56">
        <f t="shared" si="9"/>
        <v>8</v>
      </c>
      <c r="M58" s="17">
        <v>8</v>
      </c>
      <c r="N58" s="17"/>
      <c r="O58" s="77"/>
      <c r="P58" s="77"/>
      <c r="Q58" s="77"/>
      <c r="R58" s="77"/>
      <c r="S58" s="77"/>
      <c r="T58" s="77"/>
      <c r="U58" s="77"/>
      <c r="V58" s="77"/>
      <c r="W58" s="77"/>
    </row>
    <row r="59" s="7" customFormat="1" ht="30" customHeight="1" spans="1:23">
      <c r="A59" s="46">
        <v>51</v>
      </c>
      <c r="B59" s="17" t="s">
        <v>28</v>
      </c>
      <c r="C59" s="46" t="s">
        <v>134</v>
      </c>
      <c r="D59" s="46" t="s">
        <v>135</v>
      </c>
      <c r="E59" s="46" t="s">
        <v>31</v>
      </c>
      <c r="F59" s="46" t="s">
        <v>32</v>
      </c>
      <c r="G59" s="46" t="s">
        <v>136</v>
      </c>
      <c r="H59" s="49" t="s">
        <v>137</v>
      </c>
      <c r="I59" s="49" t="s">
        <v>138</v>
      </c>
      <c r="J59" s="76">
        <v>2022</v>
      </c>
      <c r="K59" s="57">
        <f t="shared" si="10"/>
        <v>16.5</v>
      </c>
      <c r="L59" s="56">
        <f t="shared" si="9"/>
        <v>16.5</v>
      </c>
      <c r="M59" s="17"/>
      <c r="N59" s="17">
        <v>16.5</v>
      </c>
      <c r="O59" s="77"/>
      <c r="P59" s="77"/>
      <c r="Q59" s="77"/>
      <c r="R59" s="77"/>
      <c r="S59" s="77"/>
      <c r="T59" s="77"/>
      <c r="U59" s="77"/>
      <c r="V59" s="77"/>
      <c r="W59" s="77"/>
    </row>
    <row r="60" s="8" customFormat="1" ht="30" customHeight="1" spans="1:23">
      <c r="A60" s="50"/>
      <c r="B60" s="21"/>
      <c r="C60" s="51"/>
      <c r="D60" s="51"/>
      <c r="E60" s="51"/>
      <c r="F60" s="51"/>
      <c r="G60" s="51"/>
      <c r="H60" s="52"/>
      <c r="I60" s="52"/>
      <c r="J60" s="50" t="s">
        <v>21</v>
      </c>
      <c r="K60" s="59">
        <f t="shared" ref="K60:P60" si="11">SUM(K61:K69)</f>
        <v>729.9</v>
      </c>
      <c r="L60" s="59">
        <f t="shared" si="11"/>
        <v>369.9</v>
      </c>
      <c r="M60" s="59">
        <f t="shared" si="11"/>
        <v>0</v>
      </c>
      <c r="N60" s="59">
        <f t="shared" si="11"/>
        <v>0</v>
      </c>
      <c r="O60" s="59">
        <f t="shared" si="11"/>
        <v>369.9</v>
      </c>
      <c r="P60" s="59">
        <f t="shared" si="11"/>
        <v>0</v>
      </c>
      <c r="Q60" s="88"/>
      <c r="R60" s="88"/>
      <c r="S60" s="88"/>
      <c r="T60" s="88"/>
      <c r="U60" s="88"/>
      <c r="V60" s="88"/>
      <c r="W60" s="88"/>
    </row>
    <row r="61" ht="135" spans="1:23">
      <c r="A61" s="53">
        <v>52</v>
      </c>
      <c r="B61" s="17" t="s">
        <v>28</v>
      </c>
      <c r="C61" s="53" t="s">
        <v>59</v>
      </c>
      <c r="D61" s="53" t="s">
        <v>60</v>
      </c>
      <c r="E61" s="53" t="s">
        <v>31</v>
      </c>
      <c r="F61" s="53" t="s">
        <v>61</v>
      </c>
      <c r="G61" s="53" t="s">
        <v>247</v>
      </c>
      <c r="H61" s="54" t="s">
        <v>248</v>
      </c>
      <c r="I61" s="54" t="s">
        <v>249</v>
      </c>
      <c r="J61" s="56" t="s">
        <v>250</v>
      </c>
      <c r="K61" s="56">
        <f t="shared" ref="K61:K69" si="12">L61+Q61+R61</f>
        <v>100</v>
      </c>
      <c r="L61" s="56">
        <f t="shared" ref="L61:L68" si="13">M61+N61+O61+P61</f>
        <v>100</v>
      </c>
      <c r="M61" s="56"/>
      <c r="N61" s="56"/>
      <c r="O61" s="56">
        <v>100</v>
      </c>
      <c r="P61" s="56"/>
      <c r="Q61" s="56"/>
      <c r="R61" s="56"/>
      <c r="S61" s="89"/>
      <c r="T61" s="53" t="s">
        <v>36</v>
      </c>
      <c r="U61" s="77"/>
      <c r="V61" s="90"/>
      <c r="W61" s="90"/>
    </row>
    <row r="62" ht="40.5" spans="1:23">
      <c r="A62" s="53">
        <v>53</v>
      </c>
      <c r="B62" s="17" t="s">
        <v>28</v>
      </c>
      <c r="C62" s="53" t="s">
        <v>59</v>
      </c>
      <c r="D62" s="53" t="s">
        <v>60</v>
      </c>
      <c r="E62" s="53" t="s">
        <v>31</v>
      </c>
      <c r="F62" s="53" t="s">
        <v>61</v>
      </c>
      <c r="G62" s="53" t="s">
        <v>251</v>
      </c>
      <c r="H62" s="54" t="s">
        <v>252</v>
      </c>
      <c r="I62" s="54" t="s">
        <v>253</v>
      </c>
      <c r="J62" s="56" t="s">
        <v>250</v>
      </c>
      <c r="K62" s="56">
        <f t="shared" si="12"/>
        <v>20</v>
      </c>
      <c r="L62" s="56">
        <f t="shared" si="13"/>
        <v>20</v>
      </c>
      <c r="M62" s="56"/>
      <c r="N62" s="56"/>
      <c r="O62" s="56">
        <v>20</v>
      </c>
      <c r="P62" s="56"/>
      <c r="Q62" s="56"/>
      <c r="R62" s="56"/>
      <c r="S62" s="89"/>
      <c r="T62" s="53" t="s">
        <v>36</v>
      </c>
      <c r="U62" s="77"/>
      <c r="V62" s="90"/>
      <c r="W62" s="90"/>
    </row>
    <row r="63" ht="54" spans="1:23">
      <c r="A63" s="53">
        <v>54</v>
      </c>
      <c r="B63" s="17" t="s">
        <v>28</v>
      </c>
      <c r="C63" s="53" t="s">
        <v>39</v>
      </c>
      <c r="D63" s="53" t="s">
        <v>40</v>
      </c>
      <c r="E63" s="53" t="s">
        <v>31</v>
      </c>
      <c r="F63" s="53" t="s">
        <v>254</v>
      </c>
      <c r="G63" s="53" t="s">
        <v>255</v>
      </c>
      <c r="H63" s="53" t="s">
        <v>256</v>
      </c>
      <c r="I63" s="53" t="s">
        <v>257</v>
      </c>
      <c r="J63" s="53" t="s">
        <v>250</v>
      </c>
      <c r="K63" s="53">
        <v>410</v>
      </c>
      <c r="L63" s="53">
        <v>50</v>
      </c>
      <c r="M63" s="53"/>
      <c r="N63" s="53"/>
      <c r="O63" s="56">
        <v>50</v>
      </c>
      <c r="P63" s="53">
        <v>0</v>
      </c>
      <c r="Q63" s="53">
        <v>360</v>
      </c>
      <c r="R63" s="56"/>
      <c r="S63" s="89"/>
      <c r="T63" s="53" t="s">
        <v>36</v>
      </c>
      <c r="U63" s="77"/>
      <c r="V63" s="90"/>
      <c r="W63" s="90"/>
    </row>
    <row r="64" ht="162" spans="1:23">
      <c r="A64" s="53">
        <v>55</v>
      </c>
      <c r="B64" s="17" t="s">
        <v>28</v>
      </c>
      <c r="C64" s="55" t="s">
        <v>212</v>
      </c>
      <c r="D64" s="53" t="s">
        <v>258</v>
      </c>
      <c r="E64" s="53" t="s">
        <v>31</v>
      </c>
      <c r="F64" s="53" t="s">
        <v>259</v>
      </c>
      <c r="G64" s="53" t="s">
        <v>260</v>
      </c>
      <c r="H64" s="53" t="s">
        <v>261</v>
      </c>
      <c r="I64" s="54" t="s">
        <v>262</v>
      </c>
      <c r="J64" s="56" t="s">
        <v>250</v>
      </c>
      <c r="K64" s="56">
        <f t="shared" si="12"/>
        <v>55</v>
      </c>
      <c r="L64" s="56">
        <f t="shared" si="13"/>
        <v>55</v>
      </c>
      <c r="M64" s="56"/>
      <c r="N64" s="56"/>
      <c r="O64" s="56">
        <v>55</v>
      </c>
      <c r="P64" s="56"/>
      <c r="Q64" s="56"/>
      <c r="R64" s="56"/>
      <c r="S64" s="89"/>
      <c r="T64" s="53" t="s">
        <v>36</v>
      </c>
      <c r="U64" s="77"/>
      <c r="V64" s="90"/>
      <c r="W64" s="90"/>
    </row>
    <row r="65" ht="94.5" spans="1:23">
      <c r="A65" s="53">
        <v>56</v>
      </c>
      <c r="B65" s="17" t="s">
        <v>28</v>
      </c>
      <c r="C65" s="55" t="s">
        <v>212</v>
      </c>
      <c r="D65" s="91" t="s">
        <v>40</v>
      </c>
      <c r="E65" s="55" t="s">
        <v>123</v>
      </c>
      <c r="F65" s="53" t="s">
        <v>217</v>
      </c>
      <c r="G65" s="53" t="s">
        <v>263</v>
      </c>
      <c r="H65" s="54" t="s">
        <v>264</v>
      </c>
      <c r="I65" s="98" t="s">
        <v>265</v>
      </c>
      <c r="J65" s="56" t="s">
        <v>250</v>
      </c>
      <c r="K65" s="56">
        <f t="shared" si="12"/>
        <v>89</v>
      </c>
      <c r="L65" s="56">
        <f t="shared" si="13"/>
        <v>89</v>
      </c>
      <c r="M65" s="56"/>
      <c r="N65" s="56"/>
      <c r="O65" s="56">
        <v>89</v>
      </c>
      <c r="P65" s="56"/>
      <c r="Q65" s="56"/>
      <c r="R65" s="56"/>
      <c r="S65" s="89"/>
      <c r="T65" s="53" t="s">
        <v>36</v>
      </c>
      <c r="U65" s="77"/>
      <c r="V65" s="90"/>
      <c r="W65" s="90"/>
    </row>
    <row r="66" ht="67.5" spans="1:23">
      <c r="A66" s="53">
        <v>57</v>
      </c>
      <c r="B66" s="17" t="s">
        <v>28</v>
      </c>
      <c r="C66" s="55" t="s">
        <v>212</v>
      </c>
      <c r="D66" s="91" t="s">
        <v>40</v>
      </c>
      <c r="E66" s="55" t="s">
        <v>123</v>
      </c>
      <c r="F66" s="53" t="s">
        <v>217</v>
      </c>
      <c r="G66" s="53" t="s">
        <v>266</v>
      </c>
      <c r="H66" s="54" t="s">
        <v>267</v>
      </c>
      <c r="I66" s="99"/>
      <c r="J66" s="56" t="s">
        <v>250</v>
      </c>
      <c r="K66" s="56">
        <f t="shared" si="12"/>
        <v>11</v>
      </c>
      <c r="L66" s="56">
        <f t="shared" si="13"/>
        <v>11</v>
      </c>
      <c r="M66" s="56"/>
      <c r="N66" s="56"/>
      <c r="O66" s="56">
        <v>11</v>
      </c>
      <c r="P66" s="56"/>
      <c r="Q66" s="56"/>
      <c r="R66" s="56"/>
      <c r="S66" s="89"/>
      <c r="T66" s="53" t="s">
        <v>36</v>
      </c>
      <c r="U66" s="77"/>
      <c r="V66" s="90"/>
      <c r="W66" s="90"/>
    </row>
    <row r="67" ht="67.5" spans="1:23">
      <c r="A67" s="53">
        <v>58</v>
      </c>
      <c r="B67" s="17" t="s">
        <v>28</v>
      </c>
      <c r="C67" s="53" t="s">
        <v>29</v>
      </c>
      <c r="D67" s="53" t="s">
        <v>268</v>
      </c>
      <c r="E67" s="53" t="s">
        <v>31</v>
      </c>
      <c r="F67" s="53" t="s">
        <v>32</v>
      </c>
      <c r="G67" s="53" t="s">
        <v>269</v>
      </c>
      <c r="H67" s="54" t="s">
        <v>270</v>
      </c>
      <c r="I67" s="54" t="s">
        <v>271</v>
      </c>
      <c r="J67" s="56" t="s">
        <v>250</v>
      </c>
      <c r="K67" s="56">
        <f t="shared" si="12"/>
        <v>33</v>
      </c>
      <c r="L67" s="56">
        <f t="shared" si="13"/>
        <v>33</v>
      </c>
      <c r="M67" s="56"/>
      <c r="N67" s="56"/>
      <c r="O67" s="56">
        <v>33</v>
      </c>
      <c r="P67" s="56"/>
      <c r="Q67" s="56"/>
      <c r="R67" s="56"/>
      <c r="S67" s="89"/>
      <c r="T67" s="53" t="s">
        <v>36</v>
      </c>
      <c r="U67" s="77"/>
      <c r="V67" s="90"/>
      <c r="W67" s="90"/>
    </row>
    <row r="68" ht="54" spans="1:23">
      <c r="A68" s="53">
        <v>59</v>
      </c>
      <c r="B68" s="17" t="s">
        <v>28</v>
      </c>
      <c r="C68" s="53" t="s">
        <v>66</v>
      </c>
      <c r="D68" s="53" t="s">
        <v>78</v>
      </c>
      <c r="E68" s="53" t="s">
        <v>272</v>
      </c>
      <c r="F68" s="53" t="s">
        <v>273</v>
      </c>
      <c r="G68" s="53" t="s">
        <v>274</v>
      </c>
      <c r="H68" s="54" t="s">
        <v>275</v>
      </c>
      <c r="I68" s="54" t="s">
        <v>276</v>
      </c>
      <c r="J68" s="56" t="s">
        <v>250</v>
      </c>
      <c r="K68" s="56">
        <f t="shared" si="12"/>
        <v>5</v>
      </c>
      <c r="L68" s="56">
        <f t="shared" si="13"/>
        <v>5</v>
      </c>
      <c r="M68" s="56"/>
      <c r="N68" s="56"/>
      <c r="O68" s="56">
        <v>5</v>
      </c>
      <c r="P68" s="56"/>
      <c r="Q68" s="56"/>
      <c r="R68" s="56"/>
      <c r="S68" s="89"/>
      <c r="T68" s="53" t="s">
        <v>36</v>
      </c>
      <c r="U68" s="77"/>
      <c r="V68" s="90"/>
      <c r="W68" s="90"/>
    </row>
    <row r="69" ht="81" spans="1:23">
      <c r="A69" s="53">
        <v>60</v>
      </c>
      <c r="B69" s="17" t="s">
        <v>28</v>
      </c>
      <c r="C69" s="53" t="s">
        <v>106</v>
      </c>
      <c r="D69" s="54" t="s">
        <v>277</v>
      </c>
      <c r="E69" s="54" t="s">
        <v>278</v>
      </c>
      <c r="F69" s="53" t="s">
        <v>32</v>
      </c>
      <c r="G69" s="54" t="s">
        <v>279</v>
      </c>
      <c r="H69" s="92" t="s">
        <v>280</v>
      </c>
      <c r="I69" s="54" t="s">
        <v>281</v>
      </c>
      <c r="J69" s="56" t="s">
        <v>282</v>
      </c>
      <c r="K69" s="56">
        <f t="shared" si="12"/>
        <v>6.9</v>
      </c>
      <c r="L69" s="56">
        <f>M69+N69+O69</f>
        <v>6.9</v>
      </c>
      <c r="M69" s="56"/>
      <c r="N69" s="56"/>
      <c r="O69" s="56">
        <v>6.9</v>
      </c>
      <c r="P69" s="54"/>
      <c r="Q69" s="54"/>
      <c r="R69" s="54"/>
      <c r="S69" s="89"/>
      <c r="T69" s="53" t="s">
        <v>36</v>
      </c>
      <c r="U69" s="77"/>
      <c r="V69" s="90"/>
      <c r="W69" s="90"/>
    </row>
    <row r="70" s="8" customFormat="1" ht="43" customHeight="1" spans="1:23">
      <c r="A70" s="93"/>
      <c r="B70" s="21"/>
      <c r="C70" s="94"/>
      <c r="D70" s="94"/>
      <c r="E70" s="94"/>
      <c r="F70" s="94"/>
      <c r="G70" s="94"/>
      <c r="H70" s="52"/>
      <c r="I70" s="52"/>
      <c r="J70" s="93" t="s">
        <v>21</v>
      </c>
      <c r="K70" s="93">
        <v>100</v>
      </c>
      <c r="L70" s="93">
        <v>100</v>
      </c>
      <c r="M70" s="93"/>
      <c r="N70" s="93"/>
      <c r="O70" s="93">
        <v>100</v>
      </c>
      <c r="P70" s="93"/>
      <c r="Q70" s="93"/>
      <c r="R70" s="93"/>
      <c r="S70" s="93"/>
      <c r="T70" s="93"/>
      <c r="U70" s="88"/>
      <c r="V70" s="102"/>
      <c r="W70" s="102"/>
    </row>
    <row r="71" s="9" customFormat="1" ht="36" spans="1:23">
      <c r="A71" s="95">
        <v>61</v>
      </c>
      <c r="B71" s="17" t="s">
        <v>28</v>
      </c>
      <c r="C71" s="96" t="s">
        <v>283</v>
      </c>
      <c r="D71" s="96" t="s">
        <v>106</v>
      </c>
      <c r="E71" s="96" t="s">
        <v>283</v>
      </c>
      <c r="F71" s="97" t="s">
        <v>284</v>
      </c>
      <c r="G71" s="96" t="s">
        <v>285</v>
      </c>
      <c r="H71" s="96" t="s">
        <v>286</v>
      </c>
      <c r="I71" s="96" t="s">
        <v>287</v>
      </c>
      <c r="J71" s="96">
        <v>2023</v>
      </c>
      <c r="K71" s="97">
        <v>100</v>
      </c>
      <c r="L71" s="100">
        <v>100</v>
      </c>
      <c r="M71" s="89"/>
      <c r="N71" s="97"/>
      <c r="O71" s="97">
        <v>100</v>
      </c>
      <c r="P71" s="101"/>
      <c r="Q71" s="101"/>
      <c r="R71" s="101"/>
      <c r="S71" s="103"/>
      <c r="T71" s="104" t="s">
        <v>99</v>
      </c>
      <c r="U71" s="104" t="s">
        <v>38</v>
      </c>
      <c r="V71" s="104"/>
      <c r="W71" s="76"/>
    </row>
  </sheetData>
  <mergeCells count="24">
    <mergeCell ref="B1:T1"/>
    <mergeCell ref="L2:P2"/>
    <mergeCell ref="L3:P3"/>
    <mergeCell ref="B6:I6"/>
    <mergeCell ref="B29:I29"/>
    <mergeCell ref="A2:A4"/>
    <mergeCell ref="B2:B4"/>
    <mergeCell ref="C2:C4"/>
    <mergeCell ref="D2:D4"/>
    <mergeCell ref="E2:E4"/>
    <mergeCell ref="F2:F4"/>
    <mergeCell ref="G2:G4"/>
    <mergeCell ref="H2:H4"/>
    <mergeCell ref="I2:I4"/>
    <mergeCell ref="I65:I66"/>
    <mergeCell ref="J2:J4"/>
    <mergeCell ref="K3:K4"/>
    <mergeCell ref="Q2:Q4"/>
    <mergeCell ref="R2:R4"/>
    <mergeCell ref="S2:S4"/>
    <mergeCell ref="T2:T4"/>
    <mergeCell ref="U2:U4"/>
    <mergeCell ref="V2:V4"/>
    <mergeCell ref="W2:W4"/>
  </mergeCells>
  <pageMargins left="0.471527777777778" right="0.118055555555556" top="0.393055555555556" bottom="0.55" header="0.668055555555556" footer="0.275"/>
  <pageSetup paperSize="8" scale="8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镇村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龚兴建</dc:creator>
  <cp:lastModifiedBy>...</cp:lastModifiedBy>
  <dcterms:created xsi:type="dcterms:W3CDTF">2021-11-07T09:07:00Z</dcterms:created>
  <dcterms:modified xsi:type="dcterms:W3CDTF">2022-12-12T08:57:33Z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2154BE785EEA4C1F86B07C3BC1C38DED</vt:lpwstr>
  </property>
  <property fmtid="{D5CDD505-2E9C-101B-9397-08002B2CF9AE}" pid="3" name="KSOProductBuildVer">
    <vt:lpwstr>2052-11.1.0.12598</vt:lpwstr>
  </property>
</Properties>
</file>