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7905" firstSheet="19" activeTab="21"/>
  </bookViews>
  <sheets>
    <sheet name="2018年公共收入执行表" sheetId="1" r:id="rId1"/>
    <sheet name="2018年公共支出执行表" sheetId="2" r:id="rId2"/>
    <sheet name="2018公共平衡表" sheetId="3" r:id="rId3"/>
    <sheet name="4上级对市县补助" sheetId="4" r:id="rId4"/>
    <sheet name="2018年一般公共基本支出 " sheetId="5" r:id="rId5"/>
    <sheet name="5-一般债务余额" sheetId="6" r:id="rId6"/>
    <sheet name="13-一般债务限额分地区" sheetId="21" r:id="rId7"/>
    <sheet name="2018年基金收入执行表" sheetId="7" r:id="rId8"/>
    <sheet name="2018年基金支出执行表 " sheetId="8" r:id="rId9"/>
    <sheet name="2018基金平衡表" sheetId="9" r:id="rId10"/>
    <sheet name="上级对市县基金补助" sheetId="10" r:id="rId11"/>
    <sheet name="10-专项债务余额" sheetId="11" r:id="rId12"/>
    <sheet name="23-专项债务限额分地区" sheetId="22" r:id="rId13"/>
    <sheet name="33-债务汇总" sheetId="23" r:id="rId14"/>
    <sheet name="34-分地区限额汇总" sheetId="24" r:id="rId15"/>
    <sheet name="2018年社保基金预算表" sheetId="26" r:id="rId16"/>
    <sheet name="2018年国有资本经营预算" sheetId="25" r:id="rId17"/>
    <sheet name="2019年公共收入预算表" sheetId="12" r:id="rId18"/>
    <sheet name="2019年公共支出预算表 " sheetId="13" r:id="rId19"/>
    <sheet name="2019一般平衡" sheetId="14" r:id="rId20"/>
    <sheet name="14-省对市县补助" sheetId="15" r:id="rId21"/>
    <sheet name="2019年一般公共基本支出" sheetId="16" r:id="rId22"/>
    <sheet name="2019年基金收入预算表" sheetId="17" r:id="rId23"/>
    <sheet name="2019年基金支出预算表  " sheetId="18" r:id="rId24"/>
    <sheet name="2019基金平衡表 " sheetId="19" r:id="rId25"/>
    <sheet name="2019年国有资本经营预算" sheetId="20" r:id="rId26"/>
    <sheet name="2019年社保基金预算表" sheetId="28" r:id="rId27"/>
    <sheet name="2018年地方政府债券发行、还本付息执行数" sheetId="29" r:id="rId28"/>
    <sheet name="2018年地方政府债券使用情况表" sheetId="30" r:id="rId29"/>
    <sheet name="2019年地方政府债券（含再融资债券）发行及还本" sheetId="31" r:id="rId30"/>
    <sheet name="2019年度债券使用情况" sheetId="32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。" localSheetId="11">#REF!</definedName>
    <definedName name="。" localSheetId="20">#REF!</definedName>
    <definedName name="。" localSheetId="15">#REF!</definedName>
    <definedName name="。" localSheetId="4">#REF!</definedName>
    <definedName name="。" localSheetId="24">#REF!</definedName>
    <definedName name="。" localSheetId="18">#REF!</definedName>
    <definedName name="。" localSheetId="23">#REF!</definedName>
    <definedName name="。" localSheetId="26">#REF!</definedName>
    <definedName name="。" localSheetId="19">#REF!</definedName>
    <definedName name="。" localSheetId="5">#REF!</definedName>
    <definedName name="。" localSheetId="10">#REF!</definedName>
    <definedName name="。">#REF!</definedName>
    <definedName name="_______________A01" localSheetId="11">#REF!</definedName>
    <definedName name="_______________A01" localSheetId="6">#REF!</definedName>
    <definedName name="_______________A01" localSheetId="20">#REF!</definedName>
    <definedName name="_______________A01" localSheetId="15">#REF!</definedName>
    <definedName name="_______________A01" localSheetId="4">#REF!</definedName>
    <definedName name="_______________A01" localSheetId="24">#REF!</definedName>
    <definedName name="_______________A01" localSheetId="18">#REF!</definedName>
    <definedName name="_______________A01" localSheetId="23">#REF!</definedName>
    <definedName name="_______________A01" localSheetId="26">#REF!</definedName>
    <definedName name="_______________A01" localSheetId="19">#REF!</definedName>
    <definedName name="_______________A01" localSheetId="12">#REF!</definedName>
    <definedName name="_______________A01" localSheetId="5">#REF!</definedName>
    <definedName name="_______________A01" localSheetId="10">#REF!</definedName>
    <definedName name="_______________A01">#REF!</definedName>
    <definedName name="_______________A08" localSheetId="11">'[1]A01-1'!$A$5:$C$36</definedName>
    <definedName name="_______________A08" localSheetId="6">'[2]A01-1'!$A$5:$C$36</definedName>
    <definedName name="_______________A08" localSheetId="20">'[3]A01-1'!$A$5:$C$36</definedName>
    <definedName name="_______________A08" localSheetId="12">'[2]A01-1'!$A$5:$C$36</definedName>
    <definedName name="_______________A08" localSheetId="5">'[1]A01-1'!$A$5:$C$36</definedName>
    <definedName name="_______________A08">'[1]A01-1'!$A$5:$C$36</definedName>
    <definedName name="___1A01_" localSheetId="11">#REF!</definedName>
    <definedName name="___1A01_" localSheetId="6">#REF!</definedName>
    <definedName name="___1A01_" localSheetId="20">#REF!</definedName>
    <definedName name="___1A01_" localSheetId="15">#REF!</definedName>
    <definedName name="___1A01_" localSheetId="4">#REF!</definedName>
    <definedName name="___1A01_" localSheetId="24">#REF!</definedName>
    <definedName name="___1A01_" localSheetId="18">#REF!</definedName>
    <definedName name="___1A01_" localSheetId="23">#REF!</definedName>
    <definedName name="___1A01_" localSheetId="26">#REF!</definedName>
    <definedName name="___1A01_" localSheetId="19">#REF!</definedName>
    <definedName name="___1A01_" localSheetId="12">#REF!</definedName>
    <definedName name="___1A01_" localSheetId="5">#REF!</definedName>
    <definedName name="___1A01_" localSheetId="10">#REF!</definedName>
    <definedName name="___1A01_">#REF!</definedName>
    <definedName name="___2A08_" localSheetId="11">'[1]A01-1'!$A$5:$C$36</definedName>
    <definedName name="___2A08_" localSheetId="6">'[2]A01-1'!$A$5:$C$36</definedName>
    <definedName name="___2A08_" localSheetId="20">'[3]A01-1'!$A$5:$C$36</definedName>
    <definedName name="___2A08_" localSheetId="12">'[2]A01-1'!$A$5:$C$36</definedName>
    <definedName name="___2A08_" localSheetId="5">'[1]A01-1'!$A$5:$C$36</definedName>
    <definedName name="___2A08_">'[1]A01-1'!$A$5:$C$36</definedName>
    <definedName name="__1A01_" localSheetId="11">#REF!</definedName>
    <definedName name="__1A01_" localSheetId="6">#REF!</definedName>
    <definedName name="__1A01_" localSheetId="20">#REF!</definedName>
    <definedName name="__1A01_" localSheetId="15">#REF!</definedName>
    <definedName name="__1A01_" localSheetId="4">#REF!</definedName>
    <definedName name="__1A01_" localSheetId="24">#REF!</definedName>
    <definedName name="__1A01_" localSheetId="18">#REF!</definedName>
    <definedName name="__1A01_" localSheetId="23">#REF!</definedName>
    <definedName name="__1A01_" localSheetId="26">#REF!</definedName>
    <definedName name="__1A01_" localSheetId="19">#REF!</definedName>
    <definedName name="__1A01_" localSheetId="12">#REF!</definedName>
    <definedName name="__1A01_" localSheetId="5">#REF!</definedName>
    <definedName name="__1A01_" localSheetId="10">#REF!</definedName>
    <definedName name="__1A01_">#REF!</definedName>
    <definedName name="__2A08_" localSheetId="11">'[1]A01-1'!$A$5:$C$36</definedName>
    <definedName name="__2A08_" localSheetId="6">'[2]A01-1'!$A$5:$C$36</definedName>
    <definedName name="__2A08_" localSheetId="20">'[3]A01-1'!$A$5:$C$36</definedName>
    <definedName name="__2A08_" localSheetId="12">'[2]A01-1'!$A$5:$C$36</definedName>
    <definedName name="__2A08_" localSheetId="5">'[1]A01-1'!$A$5:$C$36</definedName>
    <definedName name="__2A08_">'[1]A01-1'!$A$5:$C$36</definedName>
    <definedName name="__A01" localSheetId="11">#REF!</definedName>
    <definedName name="__A01" localSheetId="6">#REF!</definedName>
    <definedName name="__A01" localSheetId="20">#REF!</definedName>
    <definedName name="__A01" localSheetId="15">#REF!</definedName>
    <definedName name="__A01" localSheetId="4">#REF!</definedName>
    <definedName name="__A01" localSheetId="24">#REF!</definedName>
    <definedName name="__A01" localSheetId="18">#REF!</definedName>
    <definedName name="__A01" localSheetId="23">#REF!</definedName>
    <definedName name="__A01" localSheetId="26">#REF!</definedName>
    <definedName name="__A01" localSheetId="19">#REF!</definedName>
    <definedName name="__A01" localSheetId="12">#REF!</definedName>
    <definedName name="__A01" localSheetId="5">#REF!</definedName>
    <definedName name="__A01" localSheetId="10">#REF!</definedName>
    <definedName name="__A01">#REF!</definedName>
    <definedName name="__A08" localSheetId="11">'[1]A01-1'!$A$5:$C$36</definedName>
    <definedName name="__A08" localSheetId="6">'[2]A01-1'!$A$5:$C$36</definedName>
    <definedName name="__A08" localSheetId="20">'[3]A01-1'!$A$5:$C$36</definedName>
    <definedName name="__A08" localSheetId="12">'[2]A01-1'!$A$5:$C$36</definedName>
    <definedName name="__A08" localSheetId="5">'[1]A01-1'!$A$5:$C$36</definedName>
    <definedName name="__A08">'[1]A01-1'!$A$5:$C$36</definedName>
    <definedName name="_1A01_" localSheetId="11">#REF!</definedName>
    <definedName name="_1A01_" localSheetId="6">#REF!</definedName>
    <definedName name="_1A01_" localSheetId="20">#REF!</definedName>
    <definedName name="_1A01_" localSheetId="15">#REF!</definedName>
    <definedName name="_1A01_" localSheetId="4">#REF!</definedName>
    <definedName name="_1A01_" localSheetId="24">#REF!</definedName>
    <definedName name="_1A01_" localSheetId="18">#REF!</definedName>
    <definedName name="_1A01_" localSheetId="23">#REF!</definedName>
    <definedName name="_1A01_" localSheetId="26">#REF!</definedName>
    <definedName name="_1A01_" localSheetId="19">#REF!</definedName>
    <definedName name="_1A01_" localSheetId="12">#REF!</definedName>
    <definedName name="_1A01_" localSheetId="5">#REF!</definedName>
    <definedName name="_1A01_" localSheetId="10">#REF!</definedName>
    <definedName name="_1A01_">#REF!</definedName>
    <definedName name="_2A01_" localSheetId="11">#REF!</definedName>
    <definedName name="_2A01_" localSheetId="6">#REF!</definedName>
    <definedName name="_2A01_" localSheetId="20">#REF!</definedName>
    <definedName name="_2A01_" localSheetId="15">#REF!</definedName>
    <definedName name="_2A01_" localSheetId="4">#REF!</definedName>
    <definedName name="_2A01_" localSheetId="24">#REF!</definedName>
    <definedName name="_2A01_" localSheetId="18">#REF!</definedName>
    <definedName name="_2A01_" localSheetId="23">#REF!</definedName>
    <definedName name="_2A01_" localSheetId="26">#REF!</definedName>
    <definedName name="_2A01_" localSheetId="19">#REF!</definedName>
    <definedName name="_2A01_" localSheetId="12">#REF!</definedName>
    <definedName name="_2A01_" localSheetId="5">#REF!</definedName>
    <definedName name="_2A01_" localSheetId="10">#REF!</definedName>
    <definedName name="_2A01_">#REF!</definedName>
    <definedName name="_2A08_" localSheetId="11">'[4]A01-1'!$A$5:$C$36</definedName>
    <definedName name="_2A08_" localSheetId="6">'[5]A01-1'!$A$5:$C$36</definedName>
    <definedName name="_2A08_" localSheetId="20">'[6]A01-1'!$A$5:$C$36</definedName>
    <definedName name="_2A08_" localSheetId="12">'[5]A01-1'!$A$5:$C$36</definedName>
    <definedName name="_2A08_" localSheetId="5">'[4]A01-1'!$A$5:$C$36</definedName>
    <definedName name="_2A08_">'[4]A01-1'!$A$5:$C$36</definedName>
    <definedName name="_4A08_" localSheetId="11">'[1]A01-1'!$A$5:$C$36</definedName>
    <definedName name="_4A08_" localSheetId="6">'[2]A01-1'!$A$5:$C$36</definedName>
    <definedName name="_4A08_" localSheetId="20">'[3]A01-1'!$A$5:$C$36</definedName>
    <definedName name="_4A08_" localSheetId="12">'[2]A01-1'!$A$5:$C$36</definedName>
    <definedName name="_4A08_" localSheetId="5">'[1]A01-1'!$A$5:$C$36</definedName>
    <definedName name="_4A08_">'[1]A01-1'!$A$5:$C$36</definedName>
    <definedName name="_A01" localSheetId="11">#REF!</definedName>
    <definedName name="_A01" localSheetId="6">#REF!</definedName>
    <definedName name="_A01" localSheetId="20">#REF!</definedName>
    <definedName name="_A01" localSheetId="15">#REF!</definedName>
    <definedName name="_A01" localSheetId="4">#REF!</definedName>
    <definedName name="_A01" localSheetId="24">#REF!</definedName>
    <definedName name="_A01" localSheetId="18">#REF!</definedName>
    <definedName name="_A01" localSheetId="23">#REF!</definedName>
    <definedName name="_A01" localSheetId="26">#REF!</definedName>
    <definedName name="_A01" localSheetId="19">#REF!</definedName>
    <definedName name="_A01" localSheetId="12">#REF!</definedName>
    <definedName name="_A01" localSheetId="5">#REF!</definedName>
    <definedName name="_A01" localSheetId="10">#REF!</definedName>
    <definedName name="_A01">#REF!</definedName>
    <definedName name="_A08" localSheetId="11">'[1]A01-1'!$A$5:$C$36</definedName>
    <definedName name="_A08" localSheetId="6">'[2]A01-1'!$A$5:$C$36</definedName>
    <definedName name="_A08" localSheetId="20">'[3]A01-1'!$A$5:$C$36</definedName>
    <definedName name="_A08" localSheetId="12">'[2]A01-1'!$A$5:$C$36</definedName>
    <definedName name="_A08" localSheetId="5">'[1]A01-1'!$A$5:$C$36</definedName>
    <definedName name="_A08">'[1]A01-1'!$A$5:$C$36</definedName>
    <definedName name="_xlnm._FilterDatabase" localSheetId="28" hidden="1">'2018年地方政府债券使用情况表'!$A$4:$G$7</definedName>
    <definedName name="_xlnm._FilterDatabase" localSheetId="1" hidden="1">'2018年公共支出执行表'!$A$5:$C$443</definedName>
    <definedName name="_xlnm._FilterDatabase" localSheetId="8" hidden="1">'2018年基金支出执行表 '!$A$4:$F$42</definedName>
    <definedName name="_xlnm._FilterDatabase" localSheetId="18" hidden="1">'2019年公共支出预算表 '!$A$5:$E$351</definedName>
    <definedName name="_xlnm._FilterDatabase" localSheetId="23" hidden="1">'2019年基金支出预算表  '!$A$4:$F$21</definedName>
    <definedName name="a">#N/A</definedName>
    <definedName name="aaa">#REF!</definedName>
    <definedName name="b">#N/A</definedName>
    <definedName name="d">#N/A</definedName>
    <definedName name="_xlnm.Database" localSheetId="11">#REF!</definedName>
    <definedName name="_xlnm.Database" localSheetId="6">#REF!</definedName>
    <definedName name="_xlnm.Database" localSheetId="20">#REF!</definedName>
    <definedName name="_xlnm.Database" localSheetId="15">#REF!</definedName>
    <definedName name="_xlnm.Database" localSheetId="4">#REF!</definedName>
    <definedName name="_xlnm.Database" localSheetId="24">#REF!</definedName>
    <definedName name="_xlnm.Database" localSheetId="18">#REF!</definedName>
    <definedName name="_xlnm.Database" localSheetId="23">#REF!</definedName>
    <definedName name="_xlnm.Database" localSheetId="26">#REF!</definedName>
    <definedName name="_xlnm.Database" localSheetId="19">#REF!</definedName>
    <definedName name="_xlnm.Database" localSheetId="12">#REF!</definedName>
    <definedName name="_xlnm.Database" localSheetId="5">#REF!</definedName>
    <definedName name="_xlnm.Database" localSheetId="10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2">'2018公共平衡表'!$A$1:$H$20</definedName>
    <definedName name="_xlnm.Print_Area" localSheetId="9">'2018基金平衡表'!$A$1:$H$13</definedName>
    <definedName name="_xlnm.Print_Area" localSheetId="24">'2019基金平衡表 '!$A$1:$H$13</definedName>
    <definedName name="_xlnm.Print_Area" localSheetId="17">'2019年公共收入预算表'!$A$1:$D$27</definedName>
    <definedName name="_xlnm.Print_Area" localSheetId="22">'2019年基金收入预算表'!$A$1:$D$8</definedName>
    <definedName name="_xlnm.Print_Area" localSheetId="19">'2019一般平衡'!$A$1:$H$21</definedName>
    <definedName name="_xlnm.Print_Area" hidden="1">#N/A</definedName>
    <definedName name="_xlnm.Print_Titles" localSheetId="1">'2018年公共支出执行表'!$4:5</definedName>
    <definedName name="_xlnm.Print_Titles" localSheetId="8">'2018年基金支出执行表 '!$4:5</definedName>
    <definedName name="_xlnm.Print_Titles" localSheetId="4">'2018年一般公共基本支出 '!$4:4</definedName>
    <definedName name="_xlnm.Print_Titles" localSheetId="18">'2019年公共支出预算表 '!$4:5</definedName>
    <definedName name="_xlnm.Print_Titles" localSheetId="23">'2019年基金支出预算表  '!$4:4</definedName>
    <definedName name="_xlnm.Print_Titles" localSheetId="21">'2019年一般公共基本支出'!$4:4</definedName>
    <definedName name="_xlnm.Print_Titles" hidden="1">#N/A</definedName>
    <definedName name="qsq" localSheetId="11">#REF!</definedName>
    <definedName name="qsq" localSheetId="16">#REF!</definedName>
    <definedName name="qsq" localSheetId="15">#REF!</definedName>
    <definedName name="qsq" localSheetId="4">#REF!</definedName>
    <definedName name="qsq" localSheetId="24">#REF!</definedName>
    <definedName name="qsq" localSheetId="25">#REF!</definedName>
    <definedName name="qsq" localSheetId="23">#REF!</definedName>
    <definedName name="qsq" localSheetId="26">#REF!</definedName>
    <definedName name="qsq" localSheetId="19">#REF!</definedName>
    <definedName name="qsq" localSheetId="5">#REF!</definedName>
    <definedName name="qsq">#REF!</definedName>
    <definedName name="s">#N/A</definedName>
    <definedName name="ss">#N/A</definedName>
    <definedName name="x" localSheetId="11">#REF!</definedName>
    <definedName name="x" localSheetId="16">#REF!</definedName>
    <definedName name="x" localSheetId="15">#REF!</definedName>
    <definedName name="x" localSheetId="4">#REF!</definedName>
    <definedName name="x" localSheetId="24">#REF!</definedName>
    <definedName name="x" localSheetId="18">#REF!</definedName>
    <definedName name="x" localSheetId="25">#REF!</definedName>
    <definedName name="x" localSheetId="23">#REF!</definedName>
    <definedName name="x" localSheetId="26">#REF!</definedName>
    <definedName name="x" localSheetId="19">#REF!</definedName>
    <definedName name="x" localSheetId="5">#REF!</definedName>
    <definedName name="x">#REF!</definedName>
    <definedName name="xxxx">#REF!</definedName>
    <definedName name="地区名称" localSheetId="11">#REF!</definedName>
    <definedName name="地区名称" localSheetId="6">#REF!</definedName>
    <definedName name="地区名称" localSheetId="20">#REF!</definedName>
    <definedName name="地区名称" localSheetId="15">#REF!</definedName>
    <definedName name="地区名称" localSheetId="4">#REF!</definedName>
    <definedName name="地区名称" localSheetId="24">#REF!</definedName>
    <definedName name="地区名称" localSheetId="18">#REF!</definedName>
    <definedName name="地区名称" localSheetId="23">#REF!</definedName>
    <definedName name="地区名称" localSheetId="26">#REF!</definedName>
    <definedName name="地区名称" localSheetId="19">#REF!</definedName>
    <definedName name="地区名称" localSheetId="12">#REF!</definedName>
    <definedName name="地区名称" localSheetId="5">#REF!</definedName>
    <definedName name="地区名称" localSheetId="10">#REF!</definedName>
    <definedName name="地区名称">#REF!</definedName>
    <definedName name="支出" localSheetId="11">#REF!</definedName>
    <definedName name="支出" localSheetId="6">#REF!</definedName>
    <definedName name="支出" localSheetId="20">#REF!</definedName>
    <definedName name="支出" localSheetId="15">#REF!</definedName>
    <definedName name="支出" localSheetId="4">#REF!</definedName>
    <definedName name="支出" localSheetId="24">#REF!</definedName>
    <definedName name="支出" localSheetId="18">#REF!</definedName>
    <definedName name="支出" localSheetId="23">#REF!</definedName>
    <definedName name="支出" localSheetId="26">#REF!</definedName>
    <definedName name="支出" localSheetId="19">#REF!</definedName>
    <definedName name="支出" localSheetId="12">#REF!</definedName>
    <definedName name="支出" localSheetId="5">#REF!</definedName>
    <definedName name="支出" localSheetId="10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B5" i="31"/>
  <c r="B8"/>
  <c r="B9" i="23" l="1"/>
  <c r="B10" i="24"/>
  <c r="B10" i="22"/>
  <c r="B12" i="21"/>
  <c r="D13" i="20" l="1"/>
  <c r="D11"/>
  <c r="B11"/>
  <c r="B13" s="1"/>
  <c r="G13" i="19"/>
  <c r="D13"/>
  <c r="C13"/>
  <c r="B13" s="1"/>
  <c r="F12"/>
  <c r="B12"/>
  <c r="F11"/>
  <c r="B11"/>
  <c r="H10"/>
  <c r="G10"/>
  <c r="F10"/>
  <c r="B10"/>
  <c r="F9"/>
  <c r="B9"/>
  <c r="H8"/>
  <c r="H13" s="1"/>
  <c r="B8"/>
  <c r="F7"/>
  <c r="B7"/>
  <c r="C13" i="18"/>
  <c r="C7"/>
  <c r="C6" s="1"/>
  <c r="C17" s="1"/>
  <c r="C21" s="1"/>
  <c r="D8" i="17"/>
  <c r="C8"/>
  <c r="F7"/>
  <c r="E7"/>
  <c r="B7"/>
  <c r="B6"/>
  <c r="E6" s="1"/>
  <c r="B80" i="16"/>
  <c r="B11" i="15"/>
  <c r="B6"/>
  <c r="B5" s="1"/>
  <c r="G21" i="14"/>
  <c r="C21"/>
  <c r="F19"/>
  <c r="B19"/>
  <c r="H18"/>
  <c r="F18"/>
  <c r="B18"/>
  <c r="G17"/>
  <c r="F17"/>
  <c r="B17"/>
  <c r="B16"/>
  <c r="F15"/>
  <c r="D15"/>
  <c r="C15"/>
  <c r="B15" s="1"/>
  <c r="F14"/>
  <c r="B14"/>
  <c r="H13"/>
  <c r="H21" s="1"/>
  <c r="G13"/>
  <c r="F13" s="1"/>
  <c r="B13"/>
  <c r="F11"/>
  <c r="B11"/>
  <c r="B10"/>
  <c r="B9"/>
  <c r="F8"/>
  <c r="D8"/>
  <c r="D21" s="1"/>
  <c r="C8"/>
  <c r="B8" s="1"/>
  <c r="F7"/>
  <c r="B7"/>
  <c r="D349" i="13"/>
  <c r="D348" s="1"/>
  <c r="D347"/>
  <c r="D351" s="1"/>
  <c r="F6"/>
  <c r="C27" i="12"/>
  <c r="B26"/>
  <c r="B25"/>
  <c r="B24"/>
  <c r="B23"/>
  <c r="B20" s="1"/>
  <c r="B22"/>
  <c r="B21"/>
  <c r="D20"/>
  <c r="C20"/>
  <c r="B19"/>
  <c r="B18"/>
  <c r="B17"/>
  <c r="B16"/>
  <c r="B15"/>
  <c r="B14"/>
  <c r="B13"/>
  <c r="B12"/>
  <c r="B11"/>
  <c r="B10"/>
  <c r="B9"/>
  <c r="B6" s="1"/>
  <c r="B27" s="1"/>
  <c r="B8"/>
  <c r="B7"/>
  <c r="D6"/>
  <c r="D27" s="1"/>
  <c r="C6"/>
  <c r="B5" i="10"/>
  <c r="H13" i="9"/>
  <c r="G13"/>
  <c r="F13" s="1"/>
  <c r="D13"/>
  <c r="C13"/>
  <c r="B13" s="1"/>
  <c r="F12"/>
  <c r="B12"/>
  <c r="F11"/>
  <c r="B11"/>
  <c r="F10"/>
  <c r="B10"/>
  <c r="F9"/>
  <c r="C9"/>
  <c r="B9" s="1"/>
  <c r="F8"/>
  <c r="B8"/>
  <c r="F7"/>
  <c r="B7"/>
  <c r="C42" i="8"/>
  <c r="G9" i="7"/>
  <c r="E9"/>
  <c r="D9"/>
  <c r="B9"/>
  <c r="C8"/>
  <c r="F8" s="1"/>
  <c r="F7"/>
  <c r="C7"/>
  <c r="C9" s="1"/>
  <c r="F9" s="1"/>
  <c r="B75" i="5"/>
  <c r="B80" s="1"/>
  <c r="E64"/>
  <c r="E59"/>
  <c r="E56"/>
  <c r="E50"/>
  <c r="E47"/>
  <c r="E43"/>
  <c r="E40"/>
  <c r="E36"/>
  <c r="E29"/>
  <c r="E21"/>
  <c r="E10"/>
  <c r="E5"/>
  <c r="E79" s="1"/>
  <c r="B26" i="4"/>
  <c r="B11"/>
  <c r="B6"/>
  <c r="B5" s="1"/>
  <c r="F18" i="3"/>
  <c r="H17"/>
  <c r="H20" s="1"/>
  <c r="G17"/>
  <c r="F17" s="1"/>
  <c r="B17"/>
  <c r="F16"/>
  <c r="B16"/>
  <c r="B15"/>
  <c r="B14"/>
  <c r="D13"/>
  <c r="C13"/>
  <c r="B13" s="1"/>
  <c r="F11"/>
  <c r="B11"/>
  <c r="F10"/>
  <c r="B10"/>
  <c r="G9"/>
  <c r="G20" s="1"/>
  <c r="B9"/>
  <c r="F8"/>
  <c r="D8"/>
  <c r="D20" s="1"/>
  <c r="C8"/>
  <c r="C20" s="1"/>
  <c r="F7"/>
  <c r="B7"/>
  <c r="C443" i="2"/>
  <c r="E29" i="1"/>
  <c r="B29"/>
  <c r="F28"/>
  <c r="C28"/>
  <c r="C27"/>
  <c r="F27" s="1"/>
  <c r="F26"/>
  <c r="C26"/>
  <c r="C25"/>
  <c r="C22" s="1"/>
  <c r="F22" s="1"/>
  <c r="F24"/>
  <c r="C24"/>
  <c r="C23"/>
  <c r="F23" s="1"/>
  <c r="G22"/>
  <c r="E22"/>
  <c r="D22"/>
  <c r="B22"/>
  <c r="C21"/>
  <c r="C20"/>
  <c r="F20" s="1"/>
  <c r="F19"/>
  <c r="C19"/>
  <c r="F18"/>
  <c r="C18"/>
  <c r="F17"/>
  <c r="C17"/>
  <c r="C16"/>
  <c r="F16" s="1"/>
  <c r="F15"/>
  <c r="C15"/>
  <c r="F14"/>
  <c r="C14"/>
  <c r="F13"/>
  <c r="C13"/>
  <c r="C12"/>
  <c r="F12" s="1"/>
  <c r="F11"/>
  <c r="C11"/>
  <c r="F10"/>
  <c r="C10"/>
  <c r="C9"/>
  <c r="C8"/>
  <c r="F8" s="1"/>
  <c r="G7"/>
  <c r="G29" s="1"/>
  <c r="E7"/>
  <c r="D7"/>
  <c r="D29" s="1"/>
  <c r="B7"/>
  <c r="B21" i="14" l="1"/>
  <c r="F13" i="19"/>
  <c r="F21" i="14"/>
  <c r="E8" i="17"/>
  <c r="F25" i="1"/>
  <c r="B8" i="3"/>
  <c r="B20" s="1"/>
  <c r="B8" i="17"/>
  <c r="C7" i="1"/>
  <c r="F8" i="19"/>
  <c r="F9" i="3"/>
  <c r="F20" s="1"/>
  <c r="F6" i="17"/>
  <c r="F8"/>
  <c r="C29" i="1" l="1"/>
  <c r="F29" s="1"/>
  <c r="F7"/>
</calcChain>
</file>

<file path=xl/sharedStrings.xml><?xml version="1.0" encoding="utf-8"?>
<sst xmlns="http://schemas.openxmlformats.org/spreadsheetml/2006/main" count="2080" uniqueCount="1507">
  <si>
    <t>附表1：</t>
  </si>
  <si>
    <t>2018年仁和区一般公共预算收入执行表</t>
  </si>
  <si>
    <t>单位：万元</t>
  </si>
  <si>
    <t>预算科目</t>
  </si>
  <si>
    <t>年初预算数</t>
  </si>
  <si>
    <t>实际执行数</t>
  </si>
  <si>
    <t>上年同期完成数</t>
  </si>
  <si>
    <t>合计</t>
  </si>
  <si>
    <t>其中：</t>
  </si>
  <si>
    <t>占预算</t>
  </si>
  <si>
    <t>区本级</t>
  </si>
  <si>
    <t>攀枝花钒钛园区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</si>
  <si>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</si>
  <si>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</si>
  <si>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</si>
  <si>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</si>
  <si>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</si>
  <si>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</si>
  <si>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</si>
  <si>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</si>
  <si>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</si>
  <si>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</si>
  <si>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</si>
  <si>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</si>
  <si>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</si>
  <si>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</si>
  <si>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</si>
  <si>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</si>
  <si>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</si>
  <si>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</si>
  <si>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</si>
  <si>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</si>
  <si>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政府住房基金收入</t>
    </r>
  </si>
  <si>
    <t xml:space="preserve">    其他收入</t>
  </si>
  <si>
    <t>一般公共预算收入合计</t>
  </si>
  <si>
    <t>附表2：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</si>
  <si>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8年仁和区一般公共预算支出执行表</t>
    </r>
  </si>
  <si>
    <t>编码</t>
  </si>
  <si>
    <t>预    算    科    目</t>
  </si>
  <si>
    <t>执行数</t>
  </si>
  <si>
    <t>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</si>
  <si>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</si>
  <si>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</si>
  <si>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</si>
  <si>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</si>
  <si>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</si>
  <si>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</si>
  <si>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</si>
  <si>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</si>
  <si>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</si>
  <si>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</si>
  <si>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</si>
  <si>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</si>
  <si>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</si>
  <si>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</si>
  <si>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</si>
  <si>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</si>
  <si>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统计信息事务</t>
  </si>
  <si>
    <t xml:space="preserve">      专项统计业务</t>
  </si>
  <si>
    <t xml:space="preserve">      专项普查活动</t>
  </si>
  <si>
    <t xml:space="preserve">    财政事务</t>
  </si>
  <si>
    <t xml:space="preserve">      预算改革业务</t>
  </si>
  <si>
    <t xml:space="preserve">      财政国库业务</t>
  </si>
  <si>
    <t xml:space="preserve">      信息化建设</t>
  </si>
  <si>
    <t xml:space="preserve">      财政委托业务支出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</si>
  <si>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</si>
  <si>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</si>
  <si>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</si>
  <si>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</si>
  <si>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  公务员考核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</si>
  <si>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</si>
  <si>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</si>
  <si>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</si>
  <si>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</si>
  <si>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</si>
  <si>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知识产权事务</t>
  </si>
  <si>
    <t xml:space="preserve">      专利试点和产业化推进</t>
  </si>
  <si>
    <t xml:space="preserve">    工商行政管理事务</t>
  </si>
  <si>
    <t xml:space="preserve">      工商行政管理专项</t>
  </si>
  <si>
    <t xml:space="preserve">    质量技术监督与检验检疫事务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</si>
  <si>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</si>
  <si>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</si>
  <si>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</si>
  <si>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</si>
  <si>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</si>
  <si>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</si>
  <si>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</si>
  <si>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</si>
  <si>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</si>
  <si>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</si>
  <si>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</si>
  <si>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</si>
  <si>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组织事务</t>
  </si>
  <si>
    <t xml:space="preserve">    宣传事务</t>
  </si>
  <si>
    <t xml:space="preserve">    统战事务</t>
  </si>
  <si>
    <t xml:space="preserve">    其他一般公共服务支出(款)</t>
  </si>
  <si>
    <t xml:space="preserve">      其他一般公共服务支出(项)</t>
  </si>
  <si>
    <t>二、公共安全支出</t>
  </si>
  <si>
    <t xml:space="preserve">    武装警察</t>
  </si>
  <si>
    <t xml:space="preserve">      消防</t>
  </si>
  <si>
    <t xml:space="preserve">      森林</t>
  </si>
  <si>
    <t xml:space="preserve">    公安</t>
  </si>
  <si>
    <t xml:space="preserve">      经济犯罪侦查</t>
  </si>
  <si>
    <t xml:space="preserve">      道路交通管理</t>
  </si>
  <si>
    <t xml:space="preserve">    检察</t>
  </si>
  <si>
    <t xml:space="preserve">      公诉和审判监督</t>
  </si>
  <si>
    <t xml:space="preserve">    法院</t>
  </si>
  <si>
    <t xml:space="preserve">      案件审判</t>
  </si>
  <si>
    <t xml:space="preserve">      其他法院支出</t>
  </si>
  <si>
    <t xml:space="preserve">    司法</t>
  </si>
  <si>
    <t xml:space="preserve">      法律援助</t>
  </si>
  <si>
    <t xml:space="preserve">    其他公共安全支出(款)</t>
  </si>
  <si>
    <t xml:space="preserve">      其他公共安全支出(项)</t>
  </si>
  <si>
    <t>三、教育支出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</si>
  <si>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</si>
  <si>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</si>
  <si>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</si>
  <si>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</si>
  <si>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</si>
  <si>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</si>
  <si>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</si>
  <si>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</si>
  <si>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</si>
  <si>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</si>
  <si>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中专教育</t>
  </si>
  <si>
    <t xml:space="preserve">      技校教育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</si>
  <si>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</si>
  <si>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</si>
  <si>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</si>
  <si>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</si>
  <si>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其他教育费附加安排的支出</t>
  </si>
  <si>
    <t xml:space="preserve">    其他教育支出(款)</t>
  </si>
  <si>
    <t xml:space="preserve">      其他教育支出(项)</t>
  </si>
  <si>
    <t>四、科学技术支出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</si>
  <si>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</si>
  <si>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</si>
  <si>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</si>
  <si>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</si>
  <si>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</si>
  <si>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科学技术普及</t>
  </si>
  <si>
    <t xml:space="preserve">      科普活动</t>
  </si>
  <si>
    <t xml:space="preserve">      其他科学技术普及支出</t>
  </si>
  <si>
    <t xml:space="preserve">    其他科学技术支出</t>
  </si>
  <si>
    <t xml:space="preserve">      其他科学技术支出</t>
  </si>
  <si>
    <t>五、文化体育与传媒支出</t>
  </si>
  <si>
    <t xml:space="preserve">    文化</t>
  </si>
  <si>
    <t xml:space="preserve">      群众文化</t>
  </si>
  <si>
    <t xml:space="preserve">      文化创作与保护</t>
  </si>
  <si>
    <t xml:space="preserve">      其他文化支出</t>
  </si>
  <si>
    <t xml:space="preserve">    文物</t>
  </si>
  <si>
    <t xml:space="preserve">      博物馆</t>
  </si>
  <si>
    <t xml:space="preserve">      其他文物支出</t>
  </si>
  <si>
    <t xml:space="preserve">    体育</t>
  </si>
  <si>
    <t xml:space="preserve">      体育竞赛</t>
  </si>
  <si>
    <t xml:space="preserve">      群众体育</t>
  </si>
  <si>
    <t xml:space="preserve">      其他体育支出</t>
  </si>
  <si>
    <t xml:space="preserve">    新闻出版广播影视</t>
  </si>
  <si>
    <t xml:space="preserve">      电视</t>
  </si>
  <si>
    <t xml:space="preserve">      电影</t>
  </si>
  <si>
    <t xml:space="preserve">      其他新闻出版广播影视支出</t>
  </si>
  <si>
    <t xml:space="preserve">    其他文化体育与传媒支出(款)</t>
  </si>
  <si>
    <t xml:space="preserve">      宣传文化发展专项支出</t>
  </si>
  <si>
    <t xml:space="preserve">      文化产业发展专项支出</t>
  </si>
  <si>
    <t xml:space="preserve">      其他文化体育与传媒支出(项)</t>
  </si>
  <si>
    <t>六、社会保障和就业支出</t>
  </si>
  <si>
    <t xml:space="preserve">    人力资源和社会保障管理事务</t>
  </si>
  <si>
    <t xml:space="preserve">      社会保险经办机构</t>
  </si>
  <si>
    <t xml:space="preserve">      公共就业服务和职业技能鉴定机构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</si>
  <si>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</si>
  <si>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</si>
  <si>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</si>
  <si>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</si>
  <si>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</si>
  <si>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</si>
  <si>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</si>
  <si>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</si>
  <si>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</si>
  <si>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</si>
  <si>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企业改革补助</t>
  </si>
  <si>
    <t xml:space="preserve">      其他企业改革发展补助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</si>
  <si>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</si>
  <si>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</si>
  <si>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</si>
  <si>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</si>
  <si>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</si>
  <si>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</si>
  <si>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</si>
  <si>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</si>
  <si>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</si>
  <si>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</si>
  <si>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</si>
  <si>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</si>
  <si>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</si>
  <si>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</si>
  <si>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</si>
  <si>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</si>
  <si>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</si>
  <si>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</si>
  <si>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</si>
  <si>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</si>
  <si>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</si>
  <si>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</si>
  <si>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</si>
  <si>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</si>
  <si>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</si>
  <si>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</si>
  <si>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</si>
  <si>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</si>
  <si>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</si>
  <si>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</si>
  <si>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</si>
  <si>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</si>
  <si>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</si>
  <si>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</si>
  <si>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</si>
  <si>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</si>
  <si>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其他社会保障和就业支出(款)</t>
  </si>
  <si>
    <t xml:space="preserve">      其他社会保障和就业支出(项)</t>
  </si>
  <si>
    <t>七、医疗卫生与计划生育支出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</si>
  <si>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</si>
  <si>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</si>
  <si>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</si>
  <si>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</si>
  <si>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</si>
  <si>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</si>
  <si>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</si>
  <si>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</si>
  <si>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</si>
  <si>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</si>
  <si>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</si>
  <si>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</si>
  <si>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</si>
  <si>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采供血机构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</si>
  <si>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</si>
  <si>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</si>
  <si>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</si>
  <si>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</si>
  <si>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</si>
  <si>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</si>
  <si>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</si>
  <si>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</si>
  <si>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</si>
  <si>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</si>
  <si>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</si>
  <si>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</si>
  <si>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</si>
  <si>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</si>
  <si>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</si>
  <si>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</si>
  <si>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</si>
  <si>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</si>
  <si>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</si>
  <si>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</si>
  <si>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</si>
  <si>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</si>
  <si>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其他医疗卫生与计划生育支出</t>
  </si>
  <si>
    <t xml:space="preserve">      其他医疗卫生与计划生育支出</t>
  </si>
  <si>
    <t>八、节能环保支出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</si>
  <si>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</si>
  <si>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</si>
  <si>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</si>
  <si>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其他污染防治支出</t>
  </si>
  <si>
    <t xml:space="preserve">    自然生态保护</t>
  </si>
  <si>
    <t xml:space="preserve">      生态保护</t>
  </si>
  <si>
    <t xml:space="preserve">    退耕还林</t>
  </si>
  <si>
    <t xml:space="preserve">      退耕现金</t>
  </si>
  <si>
    <t xml:space="preserve">      退耕还林粮食费用补贴</t>
  </si>
  <si>
    <t xml:space="preserve">    污染减排</t>
  </si>
  <si>
    <t xml:space="preserve">       清洁生产专项支出</t>
  </si>
  <si>
    <t xml:space="preserve">    其他节能环保支出(款)</t>
  </si>
  <si>
    <t xml:space="preserve">      其他节能环保支出(项)</t>
  </si>
  <si>
    <t>九、城乡社区支出</t>
  </si>
  <si>
    <t xml:space="preserve">    城乡社区管理事务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</si>
  <si>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</si>
  <si>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</si>
  <si>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</si>
  <si>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</si>
  <si>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</si>
  <si>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</si>
  <si>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</si>
  <si>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</si>
  <si>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</si>
  <si>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</si>
  <si>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</si>
  <si>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>十、农林水支出</t>
  </si>
  <si>
    <t xml:space="preserve">    农业</t>
  </si>
  <si>
    <t xml:space="preserve">      病虫害控制</t>
  </si>
  <si>
    <t xml:space="preserve">      农产品质量安全</t>
  </si>
  <si>
    <t xml:space="preserve">      农业行业业务管理</t>
  </si>
  <si>
    <t xml:space="preserve">      防灾救灾</t>
  </si>
  <si>
    <t xml:space="preserve">      稳定农民收入补贴</t>
  </si>
  <si>
    <t xml:space="preserve">      农业组织化与产业化经营</t>
  </si>
  <si>
    <t xml:space="preserve">      农业资源保护修复与利用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</si>
  <si>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</si>
  <si>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</si>
  <si>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</si>
  <si>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</si>
  <si>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</si>
  <si>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森林资源管理</t>
  </si>
  <si>
    <t xml:space="preserve">      森林生态效益补偿</t>
  </si>
  <si>
    <t xml:space="preserve">      林业自然保护区</t>
  </si>
  <si>
    <t xml:space="preserve">      林业执法与监督</t>
  </si>
  <si>
    <t xml:space="preserve">      林业防灾减灾</t>
  </si>
  <si>
    <t xml:space="preserve">      其他林业支出</t>
  </si>
  <si>
    <t xml:space="preserve">    水利</t>
  </si>
  <si>
    <t xml:space="preserve">      水利工程运行与维护</t>
  </si>
  <si>
    <t xml:space="preserve">      水土保持</t>
  </si>
  <si>
    <t xml:space="preserve">      防汛</t>
  </si>
  <si>
    <t xml:space="preserve">      抗旱</t>
  </si>
  <si>
    <t xml:space="preserve">      农田水利</t>
  </si>
  <si>
    <t xml:space="preserve">      其他水利支出</t>
  </si>
  <si>
    <t xml:space="preserve">    扶贫</t>
  </si>
  <si>
    <t xml:space="preserve">      农村基础设施建设</t>
  </si>
  <si>
    <t xml:space="preserve">      社会发展</t>
  </si>
  <si>
    <t xml:space="preserve">      扶贫贷款奖补和贴息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</si>
  <si>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</si>
  <si>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</si>
  <si>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</si>
  <si>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</si>
  <si>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</si>
  <si>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</si>
  <si>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</si>
  <si>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对村集体经济组织的补助</t>
  </si>
  <si>
    <t xml:space="preserve">    普惠金融发展支出</t>
  </si>
  <si>
    <t xml:space="preserve">      农业保险保费补贴</t>
  </si>
  <si>
    <t xml:space="preserve">    其他农林水事务支出(款)</t>
  </si>
  <si>
    <t xml:space="preserve">      其他农林水事务支出(项)</t>
  </si>
  <si>
    <t>十一、交通运输支出</t>
  </si>
  <si>
    <t xml:space="preserve">    公路水路运输</t>
  </si>
  <si>
    <t xml:space="preserve">      公路建设</t>
  </si>
  <si>
    <t xml:space="preserve">      公路养护</t>
  </si>
  <si>
    <t xml:space="preserve">      海事管理</t>
  </si>
  <si>
    <t xml:space="preserve">      其他公路水路运输支出</t>
  </si>
  <si>
    <t xml:space="preserve">    成品油价格改革对交通运输的补贴</t>
  </si>
  <si>
    <t xml:space="preserve">      对农村道路客运的补贴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</si>
  <si>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</si>
  <si>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</si>
  <si>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</si>
  <si>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>十二、资源勘探信息等支出</t>
  </si>
  <si>
    <t xml:space="preserve">    资源勘探开发</t>
  </si>
  <si>
    <t xml:space="preserve">      其他资源勘探业支出</t>
  </si>
  <si>
    <t xml:space="preserve">    制造业</t>
  </si>
  <si>
    <t xml:space="preserve">      其他制造业支出</t>
  </si>
  <si>
    <t xml:space="preserve">    安全生产监管</t>
  </si>
  <si>
    <t xml:space="preserve">      煤炭安全</t>
  </si>
  <si>
    <t xml:space="preserve">      其他安全生产监管支出</t>
  </si>
  <si>
    <t xml:space="preserve">    支持中小企业发展和管理支出</t>
  </si>
  <si>
    <t xml:space="preserve">      中小企业发展专项</t>
  </si>
  <si>
    <t xml:space="preserve">    其他资源勘探信息等支出(款)</t>
  </si>
  <si>
    <t xml:space="preserve">      其他资源勘探信息等支出(项)</t>
  </si>
  <si>
    <t>十三、商业服务业等支出</t>
  </si>
  <si>
    <t xml:space="preserve">    商业流通事务</t>
  </si>
  <si>
    <t xml:space="preserve">      其他商业流通事务支出</t>
  </si>
  <si>
    <t xml:space="preserve">    旅游业管理与服务支出</t>
  </si>
  <si>
    <t xml:space="preserve">      旅游宣传</t>
  </si>
  <si>
    <t xml:space="preserve">      其他旅游业管理与服务支出</t>
  </si>
  <si>
    <t xml:space="preserve">    涉外发展服务支出</t>
  </si>
  <si>
    <t xml:space="preserve">      其他涉外发展服务支出</t>
  </si>
  <si>
    <t>十四、金融支出</t>
  </si>
  <si>
    <t xml:space="preserve">    金融发展支出</t>
  </si>
  <si>
    <t xml:space="preserve">      其他金融发展支出</t>
  </si>
  <si>
    <t xml:space="preserve">    其他金融支出(款)</t>
  </si>
  <si>
    <t xml:space="preserve">      其他金融支出(项)</t>
  </si>
  <si>
    <t>十五、国土海洋气象等支出</t>
  </si>
  <si>
    <t xml:space="preserve">    国土资源事务</t>
  </si>
  <si>
    <t xml:space="preserve">      地质矿产资源利用与保护</t>
  </si>
  <si>
    <t xml:space="preserve">      其他国土资源事务支出</t>
  </si>
  <si>
    <t xml:space="preserve">    地震事务</t>
  </si>
  <si>
    <t xml:space="preserve">      地震监测</t>
  </si>
  <si>
    <t xml:space="preserve">    气象事务</t>
  </si>
  <si>
    <t xml:space="preserve">      气象事业机构</t>
  </si>
  <si>
    <t xml:space="preserve">      气象服务</t>
  </si>
  <si>
    <t xml:space="preserve">      其他气象事务支出</t>
  </si>
  <si>
    <t>十六、住房保障支出</t>
  </si>
  <si>
    <t xml:space="preserve">    保障性安居工程支出</t>
  </si>
  <si>
    <t xml:space="preserve">      棚户区改造</t>
  </si>
  <si>
    <t xml:space="preserve">      农村危房改造</t>
  </si>
  <si>
    <t xml:space="preserve">      公共租赁住房</t>
  </si>
  <si>
    <t xml:space="preserve">    住房改革支出</t>
  </si>
  <si>
    <t xml:space="preserve">      住房公积金</t>
  </si>
  <si>
    <t>十七、粮油物资储备支出</t>
  </si>
  <si>
    <t xml:space="preserve">    粮油事务</t>
  </si>
  <si>
    <t xml:space="preserve">      粮食信息统计</t>
  </si>
  <si>
    <t xml:space="preserve">      其他粮油事务支出</t>
  </si>
  <si>
    <t xml:space="preserve">    粮油储备</t>
  </si>
  <si>
    <t xml:space="preserve">      储备粮油补贴</t>
  </si>
  <si>
    <t>十八、其他支出(类)</t>
  </si>
  <si>
    <t xml:space="preserve">    其他支出(款)</t>
  </si>
  <si>
    <t xml:space="preserve">      其他支出(项)</t>
  </si>
  <si>
    <t>十九、债务付息支出</t>
  </si>
  <si>
    <t xml:space="preserve">    地方政府一般债务付息支出</t>
  </si>
  <si>
    <t xml:space="preserve">      地方政府一般债券付息支出</t>
  </si>
  <si>
    <t>二十、债务发行费用支出</t>
  </si>
  <si>
    <t xml:space="preserve">    地方政府一般债务发行费用支出</t>
  </si>
  <si>
    <t xml:space="preserve"> 一般公共预算支出合计</t>
  </si>
  <si>
    <t>附表3：</t>
  </si>
  <si>
    <t>2018年度仁和区一般公共预算收支预算平衡表</t>
  </si>
  <si>
    <t>执 行 数</t>
  </si>
  <si>
    <t>全区</t>
  </si>
  <si>
    <t>一般公共预算收入</t>
  </si>
  <si>
    <t>一般公共预算支出</t>
  </si>
  <si>
    <t>上级补助收入</t>
  </si>
  <si>
    <t>上解上级支出</t>
  </si>
  <si>
    <t xml:space="preserve">  返还性收入</t>
  </si>
  <si>
    <t>地方政府债务还本支出</t>
  </si>
  <si>
    <t xml:space="preserve">  一般性转移支付收入</t>
  </si>
  <si>
    <t xml:space="preserve">  地方政府一般债券还本支出</t>
  </si>
  <si>
    <t xml:space="preserve">  专项转移支付</t>
  </si>
  <si>
    <t>债务转贷收入</t>
  </si>
  <si>
    <t xml:space="preserve">  地方政府一般债券转贷收入</t>
  </si>
  <si>
    <t>上年结余</t>
  </si>
  <si>
    <t>调入预算稳定调节基金</t>
  </si>
  <si>
    <t>安排预算稳定调节基金</t>
  </si>
  <si>
    <t xml:space="preserve">调入资金   </t>
  </si>
  <si>
    <t>年终结余</t>
  </si>
  <si>
    <t xml:space="preserve">  其中：结转下年支出</t>
  </si>
  <si>
    <t xml:space="preserve">        净结余</t>
  </si>
  <si>
    <t>收  入  总  计</t>
  </si>
  <si>
    <t>支  出  总  计</t>
  </si>
  <si>
    <t>附表4</t>
  </si>
  <si>
    <t>2018年上级对仁和区税收返还和转移支付补助执行表</t>
  </si>
  <si>
    <t>预 算 科 目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</si>
  <si>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</si>
  <si>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</si>
  <si>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</si>
  <si>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</si>
  <si>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  均衡性转移支付收入</t>
  </si>
  <si>
    <t xml:space="preserve">    老少边穷转移支付收入</t>
  </si>
  <si>
    <t xml:space="preserve">    农村转移人口市民化转移支付收入</t>
  </si>
  <si>
    <t xml:space="preserve">    县级基本财力保障机制奖补资金收入</t>
  </si>
  <si>
    <t xml:space="preserve">    资源枯竭城市转移支付收入</t>
  </si>
  <si>
    <t xml:space="preserve">    结算补助收入</t>
  </si>
  <si>
    <t xml:space="preserve">    企业事业单位划转补助收入</t>
  </si>
  <si>
    <t xml:space="preserve">    产粮（油）大县奖励金    </t>
  </si>
  <si>
    <t xml:space="preserve">    基层公检法司转移支付收入</t>
  </si>
  <si>
    <t xml:space="preserve">    义务教育等转移支付收入</t>
  </si>
  <si>
    <t xml:space="preserve">    农村综合改革转移支付收入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</si>
  <si>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</si>
  <si>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</si>
  <si>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</si>
  <si>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</si>
  <si>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</si>
  <si>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</si>
  <si>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</si>
  <si>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</si>
  <si>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</si>
  <si>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</si>
  <si>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</si>
  <si>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</si>
  <si>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</si>
  <si>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</si>
  <si>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</si>
  <si>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</si>
  <si>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</si>
  <si>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金融</t>
    </r>
  </si>
  <si>
    <t xml:space="preserve">    国土海洋气象等</t>
  </si>
  <si>
    <t xml:space="preserve">    住房保障</t>
  </si>
  <si>
    <t xml:space="preserve">    粮油物资储备</t>
  </si>
  <si>
    <t>附表5：</t>
  </si>
  <si>
    <t>2018年仁和区一般公共预算基本支出执行表</t>
  </si>
  <si>
    <t>经济分类科目</t>
  </si>
  <si>
    <t>一、机关工资福利支出</t>
  </si>
  <si>
    <t xml:space="preserve">  机关工资福利支出</t>
  </si>
  <si>
    <t xml:space="preserve">        工资奖金津补贴</t>
  </si>
  <si>
    <t xml:space="preserve">    工资奖金津补贴</t>
  </si>
  <si>
    <t xml:space="preserve">        社会保障缴费</t>
  </si>
  <si>
    <t xml:space="preserve">    社会保障缴费</t>
  </si>
  <si>
    <t xml:space="preserve">        住房公积金</t>
  </si>
  <si>
    <t xml:space="preserve">    住房公积金</t>
  </si>
  <si>
    <t xml:space="preserve">        其他工资福利支出</t>
  </si>
  <si>
    <t xml:space="preserve">    其他工资福利支出</t>
  </si>
  <si>
    <t>二、机关商品和服务支出</t>
  </si>
  <si>
    <t xml:space="preserve">  机关商品和服务支出</t>
  </si>
  <si>
    <t xml:space="preserve">        办公经费</t>
  </si>
  <si>
    <t xml:space="preserve">    办公经费</t>
  </si>
  <si>
    <t xml:space="preserve">        会议费</t>
  </si>
  <si>
    <t xml:space="preserve">    会议费</t>
  </si>
  <si>
    <t xml:space="preserve">        培训费</t>
  </si>
  <si>
    <t xml:space="preserve">    培训费</t>
  </si>
  <si>
    <t xml:space="preserve">        专用材料购置费</t>
  </si>
  <si>
    <t xml:space="preserve">    专用材料购置费</t>
  </si>
  <si>
    <t xml:space="preserve">        委托业务费</t>
  </si>
  <si>
    <t xml:space="preserve">    委托业务费</t>
  </si>
  <si>
    <t xml:space="preserve">        公务接待费</t>
  </si>
  <si>
    <t xml:space="preserve">    公务接待费</t>
  </si>
  <si>
    <t xml:space="preserve">        因公出国（境）费用</t>
  </si>
  <si>
    <t xml:space="preserve">    因公出国(境)费用</t>
  </si>
  <si>
    <t xml:space="preserve">        公务用车运行维护费</t>
  </si>
  <si>
    <t xml:space="preserve">    公务用车运行维护费</t>
  </si>
  <si>
    <t xml:space="preserve">        维修（护）费</t>
  </si>
  <si>
    <t xml:space="preserve">    维修(护)费</t>
  </si>
  <si>
    <t xml:space="preserve">        其他商品和服务支出</t>
  </si>
  <si>
    <t xml:space="preserve">    其他商品和服务支出</t>
  </si>
  <si>
    <t>三、机关资本性支出（一）</t>
  </si>
  <si>
    <t xml:space="preserve">  机关资本性支出(一)</t>
  </si>
  <si>
    <t xml:space="preserve">        房屋建筑物构建</t>
  </si>
  <si>
    <t xml:space="preserve">    房屋建筑物购建</t>
  </si>
  <si>
    <t xml:space="preserve">        基础设施建设</t>
  </si>
  <si>
    <t xml:space="preserve">    基础设施建设</t>
  </si>
  <si>
    <t xml:space="preserve">        公务用车购置</t>
  </si>
  <si>
    <t xml:space="preserve">    公务用车购置</t>
  </si>
  <si>
    <t xml:space="preserve">        土地征迁补偿和安置支出</t>
  </si>
  <si>
    <t xml:space="preserve">    土地征迁补偿和安置支出</t>
  </si>
  <si>
    <t xml:space="preserve">        设备购置</t>
  </si>
  <si>
    <t xml:space="preserve">    设备购置</t>
  </si>
  <si>
    <t xml:space="preserve">        大型修缮</t>
  </si>
  <si>
    <t xml:space="preserve">    大型修缮</t>
  </si>
  <si>
    <t xml:space="preserve">        其他资本性支出</t>
  </si>
  <si>
    <t xml:space="preserve">    其他资本性支出</t>
  </si>
  <si>
    <t>四、机关资本性支出（二）</t>
  </si>
  <si>
    <t xml:space="preserve">  机关资本性支出(二)</t>
  </si>
  <si>
    <t>五、对事业单位经常性补助</t>
  </si>
  <si>
    <t xml:space="preserve">  对事业单位经常性补助</t>
  </si>
  <si>
    <t xml:space="preserve">        工资福利支出</t>
  </si>
  <si>
    <t xml:space="preserve">    工资福利支出</t>
  </si>
  <si>
    <t xml:space="preserve">        商品和福利支出</t>
  </si>
  <si>
    <t xml:space="preserve">    商品和服务支出</t>
  </si>
  <si>
    <t xml:space="preserve">        其他对事业单位补助</t>
  </si>
  <si>
    <t xml:space="preserve">    其他对事业单位补助</t>
  </si>
  <si>
    <t>六、对事业单位资本性补助</t>
  </si>
  <si>
    <t xml:space="preserve">  对事业单位资本性补助</t>
  </si>
  <si>
    <t xml:space="preserve">        资本性支出（一）</t>
  </si>
  <si>
    <t xml:space="preserve">    资本性支出(一)</t>
  </si>
  <si>
    <t xml:space="preserve">        资本性支出（二）</t>
  </si>
  <si>
    <t xml:space="preserve">    资本性支出(二)</t>
  </si>
  <si>
    <t>七、对企业补助</t>
  </si>
  <si>
    <t xml:space="preserve">  对企业补助</t>
  </si>
  <si>
    <t xml:space="preserve">        费用补贴</t>
  </si>
  <si>
    <t xml:space="preserve">    费用补贴</t>
  </si>
  <si>
    <t xml:space="preserve">        利息补贴</t>
  </si>
  <si>
    <t xml:space="preserve">    利息补贴</t>
  </si>
  <si>
    <t xml:space="preserve">        其他对企业补助</t>
  </si>
  <si>
    <t xml:space="preserve">    其他对企业补助</t>
  </si>
  <si>
    <t>八、对企业资本性支出</t>
  </si>
  <si>
    <t xml:space="preserve">  对企业资本性支出</t>
  </si>
  <si>
    <t xml:space="preserve">        对企业资本性支出（一）</t>
  </si>
  <si>
    <t xml:space="preserve">    对企业资本性支出(一)</t>
  </si>
  <si>
    <t xml:space="preserve">        对企业资本性支出（二）</t>
  </si>
  <si>
    <t xml:space="preserve">    对企业资本性支出(二)</t>
  </si>
  <si>
    <t>九、对个人和家庭的补助</t>
  </si>
  <si>
    <t xml:space="preserve">  对个人和家庭的补助</t>
  </si>
  <si>
    <t xml:space="preserve">        社会福利和救助</t>
  </si>
  <si>
    <t xml:space="preserve">    社会福利和救助</t>
  </si>
  <si>
    <t xml:space="preserve">        助学金</t>
  </si>
  <si>
    <t xml:space="preserve">    助学金</t>
  </si>
  <si>
    <t xml:space="preserve">        个人农业生产补贴</t>
  </si>
  <si>
    <t xml:space="preserve">    个人农业生产补贴</t>
  </si>
  <si>
    <t xml:space="preserve">        离退休费</t>
  </si>
  <si>
    <t xml:space="preserve">    离退休费</t>
  </si>
  <si>
    <t xml:space="preserve">        其他对个人和家庭补助</t>
  </si>
  <si>
    <t xml:space="preserve">    其他对个人和家庭补助</t>
  </si>
  <si>
    <t>十、对社会保障基金补助</t>
  </si>
  <si>
    <t xml:space="preserve">  对社会保障基金补助</t>
  </si>
  <si>
    <t xml:space="preserve">        对社会保险基金补助</t>
  </si>
  <si>
    <t xml:space="preserve">    对社会保障基金补助</t>
  </si>
  <si>
    <t xml:space="preserve">        补充全国社会保障基金</t>
  </si>
  <si>
    <t xml:space="preserve">    补充全国社会保障基金</t>
  </si>
  <si>
    <t>十一、债务利息及费用支出</t>
  </si>
  <si>
    <t xml:space="preserve">  债务利息及费用支出</t>
  </si>
  <si>
    <t xml:space="preserve">        国内债务付息</t>
  </si>
  <si>
    <t xml:space="preserve">    国内债务付息</t>
  </si>
  <si>
    <t xml:space="preserve">        国外债务付息</t>
  </si>
  <si>
    <t xml:space="preserve">    国外债务付息</t>
  </si>
  <si>
    <t xml:space="preserve">        国内债务发行费用</t>
  </si>
  <si>
    <t xml:space="preserve">    国内债务发行费用</t>
  </si>
  <si>
    <t xml:space="preserve">        国外债务发行费用</t>
  </si>
  <si>
    <t xml:space="preserve">    国外债务发行费用</t>
  </si>
  <si>
    <t>十二、债务还本支出</t>
  </si>
  <si>
    <t xml:space="preserve">  其他支出</t>
  </si>
  <si>
    <t xml:space="preserve">        国内债务还本</t>
  </si>
  <si>
    <t xml:space="preserve">    赠与</t>
  </si>
  <si>
    <t xml:space="preserve">        国外债务还本</t>
  </si>
  <si>
    <t xml:space="preserve">    国家赔偿费用支出</t>
  </si>
  <si>
    <t>十三、转移性支出</t>
  </si>
  <si>
    <t xml:space="preserve">    对民间非营利组织和群众性自治组织补贴</t>
  </si>
  <si>
    <t xml:space="preserve">        上下级政府间转移性支出</t>
  </si>
  <si>
    <t xml:space="preserve">    其他支出</t>
  </si>
  <si>
    <t xml:space="preserve">        援助其他地区支出</t>
  </si>
  <si>
    <t xml:space="preserve">        债务转贷</t>
  </si>
  <si>
    <t xml:space="preserve">        调出资金</t>
  </si>
  <si>
    <t>十四、预备费及预留</t>
  </si>
  <si>
    <t xml:space="preserve">        预备费</t>
  </si>
  <si>
    <t xml:space="preserve">        预留</t>
  </si>
  <si>
    <t>十五、其他支出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</si>
  <si>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</si>
  <si>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</si>
  <si>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</si>
  <si>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</si>
  <si>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一般公共预算经济分类支出合计</t>
  </si>
  <si>
    <t>附表6：</t>
  </si>
  <si>
    <t>2018年仁和区地方政府一般债务余额情况表</t>
  </si>
  <si>
    <t>项        目</t>
  </si>
  <si>
    <t>金    额</t>
  </si>
  <si>
    <t>一、2017年末地方政府一般债务余额</t>
  </si>
  <si>
    <t>二、2018年地方政府一般债务举借额</t>
  </si>
  <si>
    <t>三、2018年地方政府一般债务偿还减少额</t>
  </si>
  <si>
    <t xml:space="preserve">    其中：一般公共预算安排还本额</t>
  </si>
  <si>
    <t>四、2018年末地方政府一般债务余额</t>
  </si>
  <si>
    <t>注：本表反映的举借额和偿还额均包含置换债券。</t>
  </si>
  <si>
    <t>2018年仁和区政府性基金预算收入执行表</t>
  </si>
  <si>
    <t>调整预算数</t>
  </si>
  <si>
    <t>上年完成数</t>
  </si>
  <si>
    <t xml:space="preserve">    一、国有土地使用权出让金收入</t>
  </si>
  <si>
    <t xml:space="preserve">    二、城市基础设施配套费收入</t>
  </si>
  <si>
    <t>政府性基金预算收入合计</t>
  </si>
  <si>
    <t>2018年仁和区政府性基金预算支出执行表</t>
  </si>
  <si>
    <t>一、文化体育与传媒支出</t>
  </si>
  <si>
    <t xml:space="preserve">    国家电影事业发展专项资金及对应专项债务收入安排的支出</t>
  </si>
  <si>
    <t xml:space="preserve">      资助城市影院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</si>
  <si>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</si>
  <si>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</si>
  <si>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</si>
  <si>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</si>
  <si>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</si>
  <si>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>三、城乡社区支出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</si>
  <si>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</si>
  <si>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</si>
  <si>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</si>
  <si>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</si>
  <si>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棚户区改造支出</t>
  </si>
  <si>
    <t xml:space="preserve">    城市基础设施配套费及对应专项债务收入安排的支出</t>
  </si>
  <si>
    <t xml:space="preserve">      其他城市基础设施配套费安排的支出</t>
  </si>
  <si>
    <t>四、农林水支出</t>
  </si>
  <si>
    <t xml:space="preserve">    大中型水库库区基金及对应专项债务收入安排的支出</t>
  </si>
  <si>
    <t xml:space="preserve">      其他大中型水库库区基金支出</t>
  </si>
  <si>
    <t>五、商业服务业等支出</t>
  </si>
  <si>
    <t xml:space="preserve">    旅游发展基金支出</t>
  </si>
  <si>
    <t xml:space="preserve">      地方旅游开发项目补助</t>
  </si>
  <si>
    <t>六、其他支出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</si>
  <si>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</si>
  <si>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</si>
  <si>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</si>
  <si>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</si>
  <si>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</si>
  <si>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</si>
  <si>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>七、债务付息支出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</si>
  <si>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</si>
  <si>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</si>
  <si>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</si>
  <si>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>八、债务发行费用支出</t>
  </si>
  <si>
    <t xml:space="preserve">    地方政府专项债务发行费用支出</t>
  </si>
  <si>
    <t xml:space="preserve">      国有土地使用权出让金债务发行费用支出</t>
  </si>
  <si>
    <t>政府性基金预算支出合计</t>
  </si>
  <si>
    <t>2018年度仁和区政府性基金预算收支平衡表</t>
  </si>
  <si>
    <t>政府性基金收入</t>
  </si>
  <si>
    <t>政府性基金支出</t>
  </si>
  <si>
    <t>政府性基金上级补助收入</t>
  </si>
  <si>
    <t>债务还本支出</t>
  </si>
  <si>
    <t xml:space="preserve">  专项债务还本支出</t>
  </si>
  <si>
    <t xml:space="preserve">  地方政府专项债务转贷收入</t>
  </si>
  <si>
    <t>政府性基金上年结余</t>
  </si>
  <si>
    <t>调出资金</t>
  </si>
  <si>
    <t>调入资金</t>
  </si>
  <si>
    <t>结余资金</t>
  </si>
  <si>
    <t>收　入　总　计　</t>
  </si>
  <si>
    <t>支　出　总　计</t>
  </si>
  <si>
    <t>2018年上级对仁和区政府性基金转移支付补助执行表</t>
  </si>
  <si>
    <t xml:space="preserve">   国家电影事业发展专项资金收入</t>
  </si>
  <si>
    <t xml:space="preserve">   大中型水库移民后期扶持基金收入</t>
  </si>
  <si>
    <t xml:space="preserve">   小型水库移民扶助基金收入</t>
  </si>
  <si>
    <t xml:space="preserve">   国有土地使用权出让收入</t>
  </si>
  <si>
    <t xml:space="preserve">   城市基础设施配套费收入</t>
  </si>
  <si>
    <t xml:space="preserve">   大中型水库库区基金收入</t>
  </si>
  <si>
    <t xml:space="preserve">   旅游发展基金收入</t>
  </si>
  <si>
    <t xml:space="preserve">   彩票公益金收入</t>
  </si>
  <si>
    <t>2018年仁和区地方政府专项债务余额情况表</t>
  </si>
  <si>
    <t>一、2017年末地方政府专项债务余额</t>
  </si>
  <si>
    <t>二、2018年地方政府专项债务举借额</t>
  </si>
  <si>
    <t>三、2018年地方政府专项债务偿还减少额</t>
  </si>
  <si>
    <t xml:space="preserve">    其中：政府性基金预算安排还本额</t>
  </si>
  <si>
    <t>四、2018年末地方政府专项债务余额</t>
  </si>
  <si>
    <t>2019年仁和区一般公共预算收入预算（草案）表</t>
  </si>
  <si>
    <t>单位：  万元</t>
  </si>
  <si>
    <t>预  算  科  目</t>
  </si>
  <si>
    <r>
      <rPr>
        <b/>
        <sz val="12"/>
        <rFont val="宋体"/>
        <family val="3"/>
        <charset val="134"/>
      </rPr>
      <t>预 算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数</t>
    </r>
  </si>
  <si>
    <t xml:space="preserve">    政府住房基金收入</t>
  </si>
  <si>
    <t>2019年仁和区一般公共预算支出预算（草案）表</t>
  </si>
  <si>
    <t>序号</t>
  </si>
  <si>
    <t>科目编码</t>
  </si>
  <si>
    <t>预 算 数</t>
  </si>
  <si>
    <t>1</t>
  </si>
  <si>
    <t>2</t>
  </si>
  <si>
    <t xml:space="preserve">  人大事务</t>
  </si>
  <si>
    <t>3</t>
  </si>
  <si>
    <t xml:space="preserve">    行政运行</t>
  </si>
  <si>
    <t>4</t>
  </si>
  <si>
    <t xml:space="preserve">    一般行政管理事务</t>
  </si>
  <si>
    <t>5</t>
  </si>
  <si>
    <t xml:space="preserve">    人大会议</t>
  </si>
  <si>
    <t>6</t>
  </si>
  <si>
    <t xml:space="preserve">    人大代表履职能力提升</t>
  </si>
  <si>
    <t>7</t>
  </si>
  <si>
    <t xml:space="preserve">    代表工作</t>
  </si>
  <si>
    <t>8</t>
  </si>
  <si>
    <t xml:space="preserve">    事业运行</t>
  </si>
  <si>
    <t>9</t>
  </si>
  <si>
    <t xml:space="preserve">    其他人大事务支出</t>
  </si>
  <si>
    <t>10</t>
  </si>
  <si>
    <t xml:space="preserve">  政协事务</t>
  </si>
  <si>
    <t>11</t>
  </si>
  <si>
    <t>12</t>
  </si>
  <si>
    <t>13</t>
  </si>
  <si>
    <t xml:space="preserve">    政协会议</t>
  </si>
  <si>
    <t>14</t>
  </si>
  <si>
    <t xml:space="preserve">    委员视察</t>
  </si>
  <si>
    <t>15</t>
  </si>
  <si>
    <t xml:space="preserve">  政府办公厅（室）及相关机构事务</t>
  </si>
  <si>
    <t>16</t>
  </si>
  <si>
    <t>17</t>
  </si>
  <si>
    <t>18</t>
  </si>
  <si>
    <t xml:space="preserve">    机关服务</t>
  </si>
  <si>
    <t>19</t>
  </si>
  <si>
    <t xml:space="preserve">    专项服务</t>
  </si>
  <si>
    <t>20</t>
  </si>
  <si>
    <t xml:space="preserve">    专项业务活动</t>
  </si>
  <si>
    <t>21</t>
  </si>
  <si>
    <t xml:space="preserve">    政务公开审批</t>
  </si>
  <si>
    <t>22</t>
  </si>
  <si>
    <t xml:space="preserve">    信访事务</t>
  </si>
  <si>
    <t>23</t>
  </si>
  <si>
    <t>24</t>
  </si>
  <si>
    <t xml:space="preserve">    其他政府办公厅（室）及相关机构事务支出</t>
  </si>
  <si>
    <t>25</t>
  </si>
  <si>
    <t xml:space="preserve">  发展与改革事务</t>
  </si>
  <si>
    <t>26</t>
  </si>
  <si>
    <t>27</t>
  </si>
  <si>
    <t>28</t>
  </si>
  <si>
    <t>29</t>
  </si>
  <si>
    <t xml:space="preserve">  统计信息事务</t>
  </si>
  <si>
    <t>30</t>
  </si>
  <si>
    <t>31</t>
  </si>
  <si>
    <t xml:space="preserve">    专项统计业务</t>
  </si>
  <si>
    <t>32</t>
  </si>
  <si>
    <t xml:space="preserve">    专项普查活动</t>
  </si>
  <si>
    <t>33</t>
  </si>
  <si>
    <t xml:space="preserve">    统计抽样调查</t>
  </si>
  <si>
    <t>34</t>
  </si>
  <si>
    <t>35</t>
  </si>
  <si>
    <t xml:space="preserve">  财政事务</t>
  </si>
  <si>
    <t>36</t>
  </si>
  <si>
    <t>37</t>
  </si>
  <si>
    <t>38</t>
  </si>
  <si>
    <t xml:space="preserve">    信息化建设</t>
  </si>
  <si>
    <t>39</t>
  </si>
  <si>
    <t xml:space="preserve">    财政委托业务支出</t>
  </si>
  <si>
    <t>40</t>
  </si>
  <si>
    <t>41</t>
  </si>
  <si>
    <t xml:space="preserve">    其他财政事务支出</t>
  </si>
  <si>
    <t>42</t>
  </si>
  <si>
    <t xml:space="preserve">  审计事务</t>
  </si>
  <si>
    <t>43</t>
  </si>
  <si>
    <t>44</t>
  </si>
  <si>
    <t xml:space="preserve">    审计业务</t>
  </si>
  <si>
    <t>45</t>
  </si>
  <si>
    <t>46</t>
  </si>
  <si>
    <t xml:space="preserve">  人力资源事务</t>
  </si>
  <si>
    <t>47</t>
  </si>
  <si>
    <t>48</t>
  </si>
  <si>
    <t xml:space="preserve">    其他人力资源事务支出</t>
  </si>
  <si>
    <t>49</t>
  </si>
  <si>
    <t xml:space="preserve">  纪检监察事务</t>
  </si>
  <si>
    <t>50</t>
  </si>
  <si>
    <t>51</t>
  </si>
  <si>
    <t>52</t>
  </si>
  <si>
    <t>53</t>
  </si>
  <si>
    <t xml:space="preserve">    其他纪检监察事务支出</t>
  </si>
  <si>
    <t>54</t>
  </si>
  <si>
    <t xml:space="preserve">  商贸事务</t>
  </si>
  <si>
    <t>55</t>
  </si>
  <si>
    <t>56</t>
  </si>
  <si>
    <t xml:space="preserve">    招商引资</t>
  </si>
  <si>
    <t>57</t>
  </si>
  <si>
    <t>58</t>
  </si>
  <si>
    <t xml:space="preserve">  民族事务</t>
  </si>
  <si>
    <t>59</t>
  </si>
  <si>
    <t>60</t>
  </si>
  <si>
    <t xml:space="preserve">    民族工作专项</t>
  </si>
  <si>
    <t>61</t>
  </si>
  <si>
    <t>62</t>
  </si>
  <si>
    <t xml:space="preserve">  档案事务</t>
  </si>
  <si>
    <t>63</t>
  </si>
  <si>
    <t>64</t>
  </si>
  <si>
    <t xml:space="preserve">    档案馆</t>
  </si>
  <si>
    <t>65</t>
  </si>
  <si>
    <t xml:space="preserve">  民主党派及工商联事务</t>
  </si>
  <si>
    <t>66</t>
  </si>
  <si>
    <t>67</t>
  </si>
  <si>
    <t>68</t>
  </si>
  <si>
    <t xml:space="preserve">  群众团体事务</t>
  </si>
  <si>
    <t>69</t>
  </si>
  <si>
    <t>70</t>
  </si>
  <si>
    <t>71</t>
  </si>
  <si>
    <t xml:space="preserve">    其他群众团体事务支出</t>
  </si>
  <si>
    <t>72</t>
  </si>
  <si>
    <t xml:space="preserve">  党委办公厅（室）及相关机构事务</t>
  </si>
  <si>
    <t>73</t>
  </si>
  <si>
    <t>74</t>
  </si>
  <si>
    <t>75</t>
  </si>
  <si>
    <t xml:space="preserve">    专项业务</t>
  </si>
  <si>
    <t>76</t>
  </si>
  <si>
    <t>77</t>
  </si>
  <si>
    <t xml:space="preserve">  组织事务</t>
  </si>
  <si>
    <t>78</t>
  </si>
  <si>
    <t>79</t>
  </si>
  <si>
    <t>80</t>
  </si>
  <si>
    <t>81</t>
  </si>
  <si>
    <t xml:space="preserve">  宣传事务</t>
  </si>
  <si>
    <t>82</t>
  </si>
  <si>
    <t>83</t>
  </si>
  <si>
    <t>84</t>
  </si>
  <si>
    <t xml:space="preserve">    其他宣传事务支出</t>
  </si>
  <si>
    <t>85</t>
  </si>
  <si>
    <t xml:space="preserve">  统战事务</t>
  </si>
  <si>
    <t>86</t>
  </si>
  <si>
    <t>87</t>
  </si>
  <si>
    <t>88</t>
  </si>
  <si>
    <t>89</t>
  </si>
  <si>
    <t>90</t>
  </si>
  <si>
    <t xml:space="preserve">  市场监督管理事务</t>
  </si>
  <si>
    <t>91</t>
  </si>
  <si>
    <t>92</t>
  </si>
  <si>
    <t xml:space="preserve">    市场监督管理专项</t>
  </si>
  <si>
    <t>93</t>
  </si>
  <si>
    <t>94</t>
  </si>
  <si>
    <t xml:space="preserve">    其他市场监督管理事务支出</t>
  </si>
  <si>
    <t>95</t>
  </si>
  <si>
    <t xml:space="preserve">  其他一般公共服务支出</t>
  </si>
  <si>
    <t>96</t>
  </si>
  <si>
    <t xml:space="preserve">    其他一般公共服务支出</t>
  </si>
  <si>
    <t>103</t>
  </si>
  <si>
    <t>104</t>
  </si>
  <si>
    <t xml:space="preserve">  公安</t>
  </si>
  <si>
    <t>105</t>
  </si>
  <si>
    <t>106</t>
  </si>
  <si>
    <t>107</t>
  </si>
  <si>
    <t xml:space="preserve">    执法办案</t>
  </si>
  <si>
    <t>108</t>
  </si>
  <si>
    <t xml:space="preserve">    其他公安支出</t>
  </si>
  <si>
    <t>109</t>
  </si>
  <si>
    <t xml:space="preserve">  检察</t>
  </si>
  <si>
    <t>110</t>
  </si>
  <si>
    <t>111</t>
  </si>
  <si>
    <t>112</t>
  </si>
  <si>
    <t xml:space="preserve">  法院</t>
  </si>
  <si>
    <t>113</t>
  </si>
  <si>
    <t>114</t>
  </si>
  <si>
    <t xml:space="preserve">    案件审判</t>
  </si>
  <si>
    <t>115</t>
  </si>
  <si>
    <t>116</t>
  </si>
  <si>
    <t xml:space="preserve">  司法</t>
  </si>
  <si>
    <t>117</t>
  </si>
  <si>
    <t>118</t>
  </si>
  <si>
    <t>119</t>
  </si>
  <si>
    <t xml:space="preserve">    法律援助</t>
  </si>
  <si>
    <t>120</t>
  </si>
  <si>
    <t>121</t>
  </si>
  <si>
    <t xml:space="preserve">  其他公共安全支出</t>
  </si>
  <si>
    <t>122</t>
  </si>
  <si>
    <t xml:space="preserve">    其他公共安全支出</t>
  </si>
  <si>
    <t>123</t>
  </si>
  <si>
    <t>124</t>
  </si>
  <si>
    <t xml:space="preserve">  教育管理事务</t>
  </si>
  <si>
    <t>125</t>
  </si>
  <si>
    <t>126</t>
  </si>
  <si>
    <t xml:space="preserve">    其他教育管理事务支出</t>
  </si>
  <si>
    <t>127</t>
  </si>
  <si>
    <t xml:space="preserve">  普通教育</t>
  </si>
  <si>
    <t>128</t>
  </si>
  <si>
    <t xml:space="preserve">    学前教育</t>
  </si>
  <si>
    <t>129</t>
  </si>
  <si>
    <t xml:space="preserve">    小学教育</t>
  </si>
  <si>
    <t>130</t>
  </si>
  <si>
    <t xml:space="preserve">    初中教育</t>
  </si>
  <si>
    <t>131</t>
  </si>
  <si>
    <t xml:space="preserve">    高中教育</t>
  </si>
  <si>
    <t>132</t>
  </si>
  <si>
    <t xml:space="preserve">  进修及培训</t>
  </si>
  <si>
    <t>133</t>
  </si>
  <si>
    <t xml:space="preserve">    教师进修</t>
  </si>
  <si>
    <t>134</t>
  </si>
  <si>
    <t xml:space="preserve">    干部教育</t>
  </si>
  <si>
    <t>135</t>
  </si>
  <si>
    <t xml:space="preserve">  教育费附加安排的支出</t>
  </si>
  <si>
    <t>136</t>
  </si>
  <si>
    <t xml:space="preserve">    其他教育费附加安排的支出</t>
  </si>
  <si>
    <t>137</t>
  </si>
  <si>
    <t xml:space="preserve">  其他教育支出</t>
  </si>
  <si>
    <t>138</t>
  </si>
  <si>
    <t xml:space="preserve">    其他教育支出</t>
  </si>
  <si>
    <t>139</t>
  </si>
  <si>
    <t>140</t>
  </si>
  <si>
    <t xml:space="preserve">  科学技术管理事务</t>
  </si>
  <si>
    <t>141</t>
  </si>
  <si>
    <t>142</t>
  </si>
  <si>
    <t xml:space="preserve">    其他科学技术管理事务支出</t>
  </si>
  <si>
    <t>143</t>
  </si>
  <si>
    <t xml:space="preserve">  科学技术普及</t>
  </si>
  <si>
    <t>144</t>
  </si>
  <si>
    <t xml:space="preserve">    科普活动</t>
  </si>
  <si>
    <t>145</t>
  </si>
  <si>
    <t xml:space="preserve">  其他科学技术支出</t>
  </si>
  <si>
    <t>146</t>
  </si>
  <si>
    <t>147</t>
  </si>
  <si>
    <t>五、文化旅游体育与传媒支出</t>
  </si>
  <si>
    <t>148</t>
  </si>
  <si>
    <t xml:space="preserve">  文化和旅游</t>
  </si>
  <si>
    <t>149</t>
  </si>
  <si>
    <t>150</t>
  </si>
  <si>
    <t xml:space="preserve">    群众文化</t>
  </si>
  <si>
    <t>151</t>
  </si>
  <si>
    <t xml:space="preserve">    文化创作与保护</t>
  </si>
  <si>
    <t>152</t>
  </si>
  <si>
    <t xml:space="preserve">    其他文化和旅游支出</t>
  </si>
  <si>
    <t>153</t>
  </si>
  <si>
    <t xml:space="preserve">  文物</t>
  </si>
  <si>
    <t>154</t>
  </si>
  <si>
    <t xml:space="preserve">    博物馆</t>
  </si>
  <si>
    <t>155</t>
  </si>
  <si>
    <t xml:space="preserve">    其他文物支出</t>
  </si>
  <si>
    <t>156</t>
  </si>
  <si>
    <t xml:space="preserve">  体育</t>
  </si>
  <si>
    <t>157</t>
  </si>
  <si>
    <t xml:space="preserve">    其他体育支出</t>
  </si>
  <si>
    <t>158</t>
  </si>
  <si>
    <t xml:space="preserve">  新闻出版电影</t>
  </si>
  <si>
    <t>159</t>
  </si>
  <si>
    <t>160</t>
  </si>
  <si>
    <t xml:space="preserve">    电影</t>
  </si>
  <si>
    <t>161</t>
  </si>
  <si>
    <t xml:space="preserve">    其他新闻出版电影支出</t>
  </si>
  <si>
    <t>162</t>
  </si>
  <si>
    <t xml:space="preserve">  广播电视</t>
  </si>
  <si>
    <t>163</t>
  </si>
  <si>
    <t xml:space="preserve">    电视</t>
  </si>
  <si>
    <t>164</t>
  </si>
  <si>
    <t>165</t>
  </si>
  <si>
    <t xml:space="preserve">  其他文化体育与传媒支出</t>
  </si>
  <si>
    <t>166</t>
  </si>
  <si>
    <t xml:space="preserve">    其他文化体育与传媒支出</t>
  </si>
  <si>
    <t>167</t>
  </si>
  <si>
    <t>168</t>
  </si>
  <si>
    <t xml:space="preserve">  人力资源和社会保障管理事务</t>
  </si>
  <si>
    <t>169</t>
  </si>
  <si>
    <t>170</t>
  </si>
  <si>
    <t>171</t>
  </si>
  <si>
    <t>172</t>
  </si>
  <si>
    <t xml:space="preserve">    公共就业服务和职业技能鉴定机构</t>
  </si>
  <si>
    <t>173</t>
  </si>
  <si>
    <t xml:space="preserve">    其他人力资源和社会保障管理事务支出</t>
  </si>
  <si>
    <t>174</t>
  </si>
  <si>
    <t xml:space="preserve">  民政管理事务</t>
  </si>
  <si>
    <t>175</t>
  </si>
  <si>
    <t>176</t>
  </si>
  <si>
    <t>177</t>
  </si>
  <si>
    <t xml:space="preserve">    基层政权和社区建设</t>
  </si>
  <si>
    <t>178</t>
  </si>
  <si>
    <t xml:space="preserve">    其他民政管理事务支出</t>
  </si>
  <si>
    <t>179</t>
  </si>
  <si>
    <t xml:space="preserve">  行政事业单位离退休</t>
  </si>
  <si>
    <t>180</t>
  </si>
  <si>
    <t xml:space="preserve">    归口管理的行政单位离退休</t>
  </si>
  <si>
    <t>181</t>
  </si>
  <si>
    <t xml:space="preserve">    未归口管理的行政单位离退休</t>
  </si>
  <si>
    <t>182</t>
  </si>
  <si>
    <t xml:space="preserve">    机关事业单位基本养老保险缴费支出</t>
  </si>
  <si>
    <t>183</t>
  </si>
  <si>
    <t xml:space="preserve">  就业补助</t>
  </si>
  <si>
    <t>184</t>
  </si>
  <si>
    <t xml:space="preserve">    其他就业补助支出</t>
  </si>
  <si>
    <t>185</t>
  </si>
  <si>
    <t xml:space="preserve">  抚恤</t>
  </si>
  <si>
    <t>186</t>
  </si>
  <si>
    <t xml:space="preserve">    死亡抚恤</t>
  </si>
  <si>
    <t>187</t>
  </si>
  <si>
    <t xml:space="preserve">    伤残抚恤</t>
  </si>
  <si>
    <t>188</t>
  </si>
  <si>
    <t xml:space="preserve">    在乡复员、退伍军人生活补助</t>
  </si>
  <si>
    <t>189</t>
  </si>
  <si>
    <t xml:space="preserve">    义务兵优待</t>
  </si>
  <si>
    <t>190</t>
  </si>
  <si>
    <t xml:space="preserve">    其他优抚支出</t>
  </si>
  <si>
    <t>191</t>
  </si>
  <si>
    <t xml:space="preserve">  退役安置</t>
  </si>
  <si>
    <t>192</t>
  </si>
  <si>
    <t xml:space="preserve">    退役士兵安置</t>
  </si>
  <si>
    <t>193</t>
  </si>
  <si>
    <t xml:space="preserve">    退役士兵管理教育</t>
  </si>
  <si>
    <t>194</t>
  </si>
  <si>
    <t xml:space="preserve">  社会福利</t>
  </si>
  <si>
    <t>195</t>
  </si>
  <si>
    <t xml:space="preserve">    儿童福利</t>
  </si>
  <si>
    <t>196</t>
  </si>
  <si>
    <t xml:space="preserve">    老年福利</t>
  </si>
  <si>
    <t>197</t>
  </si>
  <si>
    <t xml:space="preserve">  残疾人事业</t>
  </si>
  <si>
    <t>198</t>
  </si>
  <si>
    <t>199</t>
  </si>
  <si>
    <t xml:space="preserve">    残疾人康复</t>
  </si>
  <si>
    <t>200</t>
  </si>
  <si>
    <t xml:space="preserve">    残疾人就业和扶贫</t>
  </si>
  <si>
    <t>201</t>
  </si>
  <si>
    <t xml:space="preserve">    残疾人生活和护理补贴</t>
  </si>
  <si>
    <t>202</t>
  </si>
  <si>
    <t xml:space="preserve">    其他残疾人事业支出</t>
  </si>
  <si>
    <t>203</t>
  </si>
  <si>
    <t xml:space="preserve">  最低生活保障</t>
  </si>
  <si>
    <t>204</t>
  </si>
  <si>
    <t xml:space="preserve">    城市最低生活保障金支出</t>
  </si>
  <si>
    <t>205</t>
  </si>
  <si>
    <t xml:space="preserve">    农村最低生活保障金支出</t>
  </si>
  <si>
    <t>206</t>
  </si>
  <si>
    <t xml:space="preserve">  临时救助</t>
  </si>
  <si>
    <t>207</t>
  </si>
  <si>
    <t xml:space="preserve">    临时救助支出</t>
  </si>
  <si>
    <t>208</t>
  </si>
  <si>
    <t xml:space="preserve">    流浪乞讨人员救助支出</t>
  </si>
  <si>
    <t>209</t>
  </si>
  <si>
    <t xml:space="preserve">  特困人员救助供养</t>
  </si>
  <si>
    <t>210</t>
  </si>
  <si>
    <t xml:space="preserve">    农村特困人员救助供养支出</t>
  </si>
  <si>
    <t>211</t>
  </si>
  <si>
    <t xml:space="preserve">  其他生活救助</t>
  </si>
  <si>
    <t>212</t>
  </si>
  <si>
    <t xml:space="preserve">    其他农村生活救助</t>
  </si>
  <si>
    <t>213</t>
  </si>
  <si>
    <t xml:space="preserve">  退役军人管理事务</t>
  </si>
  <si>
    <t>214</t>
  </si>
  <si>
    <t xml:space="preserve">    拥军优属</t>
  </si>
  <si>
    <t>215</t>
  </si>
  <si>
    <t xml:space="preserve">  其他社会保障和就业支出</t>
  </si>
  <si>
    <t>216</t>
  </si>
  <si>
    <t xml:space="preserve">    其他社会保障和就业支出</t>
  </si>
  <si>
    <t>217</t>
  </si>
  <si>
    <t>七、卫生健康支出</t>
  </si>
  <si>
    <t>218</t>
  </si>
  <si>
    <t xml:space="preserve">  卫生健康管理事务</t>
  </si>
  <si>
    <t>219</t>
  </si>
  <si>
    <t>220</t>
  </si>
  <si>
    <t>221</t>
  </si>
  <si>
    <t xml:space="preserve">    其他卫生健康管理事务支出</t>
  </si>
  <si>
    <t>222</t>
  </si>
  <si>
    <t xml:space="preserve">  公立医院</t>
  </si>
  <si>
    <t>223</t>
  </si>
  <si>
    <t xml:space="preserve">    综合医院</t>
  </si>
  <si>
    <t>224</t>
  </si>
  <si>
    <t xml:space="preserve">  基层医疗卫生机构</t>
  </si>
  <si>
    <t>225</t>
  </si>
  <si>
    <t xml:space="preserve">    城市社区卫生机构</t>
  </si>
  <si>
    <t>226</t>
  </si>
  <si>
    <t xml:space="preserve">    乡镇卫生院</t>
  </si>
  <si>
    <t>227</t>
  </si>
  <si>
    <t xml:space="preserve">    其他基层医疗卫生机构支出</t>
  </si>
  <si>
    <t>228</t>
  </si>
  <si>
    <t xml:space="preserve">  公共卫生</t>
  </si>
  <si>
    <t>229</t>
  </si>
  <si>
    <t xml:space="preserve">    疾病预防控制机构</t>
  </si>
  <si>
    <t>230</t>
  </si>
  <si>
    <t xml:space="preserve">    卫生监督机构</t>
  </si>
  <si>
    <t>231</t>
  </si>
  <si>
    <t xml:space="preserve">    妇幼保健机构</t>
  </si>
  <si>
    <t>232</t>
  </si>
  <si>
    <t xml:space="preserve">    采供血机构</t>
  </si>
  <si>
    <t>233</t>
  </si>
  <si>
    <t xml:space="preserve">    基本公共卫生服务</t>
  </si>
  <si>
    <t>234</t>
  </si>
  <si>
    <t xml:space="preserve">    重大公共卫生专项</t>
  </si>
  <si>
    <t>235</t>
  </si>
  <si>
    <t xml:space="preserve">  计划生育事务</t>
  </si>
  <si>
    <t>236</t>
  </si>
  <si>
    <t xml:space="preserve">    计划生育服务</t>
  </si>
  <si>
    <t>237</t>
  </si>
  <si>
    <t xml:space="preserve">    其他计划生育事务支出</t>
  </si>
  <si>
    <t>238</t>
  </si>
  <si>
    <t xml:space="preserve">  行政事业单位医疗</t>
  </si>
  <si>
    <t>239</t>
  </si>
  <si>
    <t xml:space="preserve">    行政单位医疗</t>
  </si>
  <si>
    <t>240</t>
  </si>
  <si>
    <t xml:space="preserve">    事业单位医疗</t>
  </si>
  <si>
    <t>241</t>
  </si>
  <si>
    <t xml:space="preserve">    公务员医疗补助</t>
  </si>
  <si>
    <t>242</t>
  </si>
  <si>
    <t xml:space="preserve">  医疗救助</t>
  </si>
  <si>
    <t>243</t>
  </si>
  <si>
    <t xml:space="preserve">    城乡医疗救助</t>
  </si>
  <si>
    <t>244</t>
  </si>
  <si>
    <t xml:space="preserve">  老龄卫生健康事务</t>
  </si>
  <si>
    <t>245</t>
  </si>
  <si>
    <t xml:space="preserve">    老龄卫生健康事务</t>
  </si>
  <si>
    <t>246</t>
  </si>
  <si>
    <t>247</t>
  </si>
  <si>
    <t xml:space="preserve">  环境保护管理事务</t>
  </si>
  <si>
    <t>248</t>
  </si>
  <si>
    <t>249</t>
  </si>
  <si>
    <t xml:space="preserve">    其他环境保护管理事务支出</t>
  </si>
  <si>
    <t>250</t>
  </si>
  <si>
    <t>251</t>
  </si>
  <si>
    <t xml:space="preserve">  城乡社区管理事务</t>
  </si>
  <si>
    <t>252</t>
  </si>
  <si>
    <t>253</t>
  </si>
  <si>
    <t xml:space="preserve">    其他城乡社区管理事务支出</t>
  </si>
  <si>
    <t>254</t>
  </si>
  <si>
    <t xml:space="preserve">  城乡社区规划与管理</t>
  </si>
  <si>
    <t>255</t>
  </si>
  <si>
    <t xml:space="preserve">    城乡社区规划与管理</t>
  </si>
  <si>
    <t>256</t>
  </si>
  <si>
    <t xml:space="preserve">  城乡社区环境卫生</t>
  </si>
  <si>
    <t>257</t>
  </si>
  <si>
    <t xml:space="preserve">    城乡社区环境卫生</t>
  </si>
  <si>
    <t>258</t>
  </si>
  <si>
    <t xml:space="preserve">  建设市场管理与监督</t>
  </si>
  <si>
    <t>259</t>
  </si>
  <si>
    <t xml:space="preserve">    建设市场管理与监督</t>
  </si>
  <si>
    <t>260</t>
  </si>
  <si>
    <t xml:space="preserve">  其他城乡社区支出</t>
  </si>
  <si>
    <t>261</t>
  </si>
  <si>
    <t xml:space="preserve">    其他城乡社区支出</t>
  </si>
  <si>
    <t>262</t>
  </si>
  <si>
    <t>263</t>
  </si>
  <si>
    <t xml:space="preserve">  农业</t>
  </si>
  <si>
    <t>264</t>
  </si>
  <si>
    <t>265</t>
  </si>
  <si>
    <t>266</t>
  </si>
  <si>
    <t xml:space="preserve">    科技转化与推广服务</t>
  </si>
  <si>
    <t>267</t>
  </si>
  <si>
    <t xml:space="preserve">    病虫害控制</t>
  </si>
  <si>
    <t>268</t>
  </si>
  <si>
    <t xml:space="preserve">    农产品质量安全</t>
  </si>
  <si>
    <t>269</t>
  </si>
  <si>
    <t xml:space="preserve">    防灾救灾</t>
  </si>
  <si>
    <t>270</t>
  </si>
  <si>
    <t xml:space="preserve">    稳定农民收入补贴</t>
  </si>
  <si>
    <t>271</t>
  </si>
  <si>
    <t xml:space="preserve">    对高校毕业生到基层任职补助</t>
  </si>
  <si>
    <t>272</t>
  </si>
  <si>
    <t xml:space="preserve">    其他农业支出</t>
  </si>
  <si>
    <t>273</t>
  </si>
  <si>
    <t xml:space="preserve">  林业和草原</t>
  </si>
  <si>
    <t>274</t>
  </si>
  <si>
    <t>275</t>
  </si>
  <si>
    <t>276</t>
  </si>
  <si>
    <t xml:space="preserve">    事业机构</t>
  </si>
  <si>
    <t>277</t>
  </si>
  <si>
    <t xml:space="preserve">    防灾减灾</t>
  </si>
  <si>
    <t>278</t>
  </si>
  <si>
    <t xml:space="preserve">    其他林业支出</t>
  </si>
  <si>
    <t>279</t>
  </si>
  <si>
    <t xml:space="preserve">  水利</t>
  </si>
  <si>
    <t>280</t>
  </si>
  <si>
    <t>281</t>
  </si>
  <si>
    <t xml:space="preserve">    水利工程运行与维护</t>
  </si>
  <si>
    <t>282</t>
  </si>
  <si>
    <t xml:space="preserve">    防汛</t>
  </si>
  <si>
    <t>283</t>
  </si>
  <si>
    <t xml:space="preserve">    抗旱</t>
  </si>
  <si>
    <t>284</t>
  </si>
  <si>
    <t xml:space="preserve">    其他水利支出</t>
  </si>
  <si>
    <t>285</t>
  </si>
  <si>
    <t xml:space="preserve">  扶贫</t>
  </si>
  <si>
    <t>286</t>
  </si>
  <si>
    <t xml:space="preserve">    社会发展</t>
  </si>
  <si>
    <t>287</t>
  </si>
  <si>
    <t xml:space="preserve">    其他扶贫支出</t>
  </si>
  <si>
    <t>288</t>
  </si>
  <si>
    <t xml:space="preserve">  农村综合改革</t>
  </si>
  <si>
    <t>289</t>
  </si>
  <si>
    <t xml:space="preserve">    对村级一事一议的补助</t>
  </si>
  <si>
    <t>290</t>
  </si>
  <si>
    <t xml:space="preserve">    对村民委员会和村党支部的补助</t>
  </si>
  <si>
    <t>291</t>
  </si>
  <si>
    <t xml:space="preserve">  普惠金融发展支出</t>
  </si>
  <si>
    <t>292</t>
  </si>
  <si>
    <t xml:space="preserve">    农业保险保费补贴</t>
  </si>
  <si>
    <t>293</t>
  </si>
  <si>
    <t xml:space="preserve">  其他农林水支出</t>
  </si>
  <si>
    <t>294</t>
  </si>
  <si>
    <t xml:space="preserve">    其他农林水支出</t>
  </si>
  <si>
    <t>295</t>
  </si>
  <si>
    <t>296</t>
  </si>
  <si>
    <t xml:space="preserve">  公路水路运输</t>
  </si>
  <si>
    <t>297</t>
  </si>
  <si>
    <t>298</t>
  </si>
  <si>
    <t>299</t>
  </si>
  <si>
    <t xml:space="preserve">    公路养护</t>
  </si>
  <si>
    <t>300</t>
  </si>
  <si>
    <t xml:space="preserve">    海事管理</t>
  </si>
  <si>
    <t>301</t>
  </si>
  <si>
    <t xml:space="preserve">    其他公路水路运输支出</t>
  </si>
  <si>
    <t>302</t>
  </si>
  <si>
    <t>十二、商业服务业等支出</t>
  </si>
  <si>
    <t>303</t>
  </si>
  <si>
    <t xml:space="preserve">  商业流通事务</t>
  </si>
  <si>
    <t>304</t>
  </si>
  <si>
    <t>305</t>
  </si>
  <si>
    <t>306</t>
  </si>
  <si>
    <t xml:space="preserve">    其他商业流通事务支出</t>
  </si>
  <si>
    <t>307</t>
  </si>
  <si>
    <t>十三、自然资源海洋气象等支出</t>
  </si>
  <si>
    <t>308</t>
  </si>
  <si>
    <t xml:space="preserve">  自然资源事务</t>
  </si>
  <si>
    <t>309</t>
  </si>
  <si>
    <t xml:space="preserve">    国土整治</t>
  </si>
  <si>
    <t>310</t>
  </si>
  <si>
    <t xml:space="preserve">    地质矿产资源利用与保护</t>
  </si>
  <si>
    <t>311</t>
  </si>
  <si>
    <t xml:space="preserve">  气象事务</t>
  </si>
  <si>
    <t>312</t>
  </si>
  <si>
    <t xml:space="preserve">    气象事业机构</t>
  </si>
  <si>
    <t>313</t>
  </si>
  <si>
    <t xml:space="preserve">    气象服务</t>
  </si>
  <si>
    <t>314</t>
  </si>
  <si>
    <t xml:space="preserve">  其他自然资源海洋气象等支出</t>
  </si>
  <si>
    <t>315</t>
  </si>
  <si>
    <t xml:space="preserve">    其他自然资源海洋气象等支出</t>
  </si>
  <si>
    <t>316</t>
  </si>
  <si>
    <t>十四、住房保障支出</t>
  </si>
  <si>
    <t>317</t>
  </si>
  <si>
    <t xml:space="preserve">  保障性安居工程支出</t>
  </si>
  <si>
    <t>318</t>
  </si>
  <si>
    <t xml:space="preserve">    保障性住房租金补贴</t>
  </si>
  <si>
    <t>319</t>
  </si>
  <si>
    <t xml:space="preserve">  住房改革支出</t>
  </si>
  <si>
    <t>320</t>
  </si>
  <si>
    <t>321</t>
  </si>
  <si>
    <t>十五、粮油物资储备支出</t>
  </si>
  <si>
    <t>322</t>
  </si>
  <si>
    <t xml:space="preserve">  粮油事务</t>
  </si>
  <si>
    <t>323</t>
  </si>
  <si>
    <t>324</t>
  </si>
  <si>
    <t xml:space="preserve">    粮食信息统计</t>
  </si>
  <si>
    <t>325</t>
  </si>
  <si>
    <t xml:space="preserve">  粮油储备</t>
  </si>
  <si>
    <t>326</t>
  </si>
  <si>
    <t xml:space="preserve">    储备粮油补贴</t>
  </si>
  <si>
    <t>327</t>
  </si>
  <si>
    <t>十六、灾害防治及应急管理支出</t>
  </si>
  <si>
    <t>328</t>
  </si>
  <si>
    <t xml:space="preserve">  应急管理事务</t>
  </si>
  <si>
    <t>329</t>
  </si>
  <si>
    <t>330</t>
  </si>
  <si>
    <t>331</t>
  </si>
  <si>
    <t xml:space="preserve">  消防事务</t>
  </si>
  <si>
    <t>332</t>
  </si>
  <si>
    <t xml:space="preserve">    其他消防事务支出</t>
  </si>
  <si>
    <t>333</t>
  </si>
  <si>
    <t xml:space="preserve">  煤矿安全</t>
  </si>
  <si>
    <t>334</t>
  </si>
  <si>
    <t>335</t>
  </si>
  <si>
    <t>336</t>
  </si>
  <si>
    <t xml:space="preserve">    其他煤矿安全支出</t>
  </si>
  <si>
    <t>337</t>
  </si>
  <si>
    <t xml:space="preserve">  自然灾害防治</t>
  </si>
  <si>
    <t>338</t>
  </si>
  <si>
    <t xml:space="preserve">    地质灾害防治</t>
  </si>
  <si>
    <t>339</t>
  </si>
  <si>
    <t>十七、预备费</t>
  </si>
  <si>
    <t>340</t>
  </si>
  <si>
    <t xml:space="preserve">  预备费</t>
  </si>
  <si>
    <t>341</t>
  </si>
  <si>
    <t xml:space="preserve">    预备费</t>
  </si>
  <si>
    <t>98</t>
  </si>
  <si>
    <t>十八、其他支出</t>
  </si>
  <si>
    <t>101</t>
  </si>
  <si>
    <t>99</t>
  </si>
  <si>
    <t>342</t>
  </si>
  <si>
    <t>343</t>
  </si>
  <si>
    <t xml:space="preserve">  地方政府一般债务付息支出</t>
  </si>
  <si>
    <t>344</t>
  </si>
  <si>
    <t xml:space="preserve">    地方政府一般债券付息支出</t>
  </si>
  <si>
    <t>346</t>
  </si>
  <si>
    <t>一般公共预算支出合计</t>
  </si>
  <si>
    <t xml:space="preserve">  地方政府一般债务还本支出</t>
  </si>
  <si>
    <t xml:space="preserve">    地方政府一般债券还本支出</t>
  </si>
  <si>
    <t xml:space="preserve"> 一般公共预算支出总计</t>
  </si>
  <si>
    <t>2019年仁和区一般公共预算收支预算平衡表</t>
  </si>
  <si>
    <t>转移性支出</t>
  </si>
  <si>
    <t>上解支出</t>
  </si>
  <si>
    <t xml:space="preserve">  专项上解支出</t>
  </si>
  <si>
    <t xml:space="preserve">  体制上解支出</t>
  </si>
  <si>
    <t xml:space="preserve">  从政府性基金预算调入</t>
  </si>
  <si>
    <t xml:space="preserve">  从国有资本经营预算调入</t>
  </si>
  <si>
    <t xml:space="preserve">  从其他资金调入</t>
  </si>
  <si>
    <t>2019年上级对仁和区税收返还和转移支付补助预算表</t>
  </si>
  <si>
    <t xml:space="preserve"> 一般性转移支付收入</t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</si>
  <si>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县级基本财力保障机制奖补资金收入</t>
    </r>
  </si>
  <si>
    <t xml:space="preserve">    资源枯竭城市转移支付资金</t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</si>
  <si>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结算补助收入</t>
    </r>
  </si>
  <si>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企业事业单位划转补助收入</t>
    </r>
  </si>
  <si>
    <t xml:space="preserve">    固定数额补助</t>
  </si>
  <si>
    <t xml:space="preserve">    教育转移支付收入</t>
  </si>
  <si>
    <t>2019年仁和区一般公共预算基本支出（草案）表</t>
  </si>
  <si>
    <t>预算数</t>
  </si>
  <si>
    <t>2019年仁和区政府性基金收入预算（草案）表</t>
  </si>
  <si>
    <r>
      <rPr>
        <b/>
        <sz val="11"/>
        <rFont val="宋体"/>
        <family val="3"/>
        <charset val="134"/>
      </rP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科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</si>
  <si>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11"/>
        <rFont val="宋体"/>
        <family val="3"/>
        <charset val="134"/>
      </rPr>
      <t>预 算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数</t>
    </r>
  </si>
  <si>
    <t>一、 国有土地使用权出让金收入</t>
  </si>
  <si>
    <t>二、 城市基础设施配套费收入</t>
  </si>
  <si>
    <t>政府性基金收入合计</t>
  </si>
  <si>
    <t>2019年仁和区政府性基金支出预算（草案）表</t>
  </si>
  <si>
    <t>一、城乡社区支出</t>
  </si>
  <si>
    <t xml:space="preserve">      城市环境卫生</t>
  </si>
  <si>
    <t>二、债务付息支出</t>
  </si>
  <si>
    <t xml:space="preserve">  债务还本支出</t>
  </si>
  <si>
    <t xml:space="preserve">    地方政府专项债务还本支出</t>
  </si>
  <si>
    <t xml:space="preserve">       国有土地使用权出让金债务还本支出</t>
  </si>
  <si>
    <t>政府性基金预算支出总计</t>
  </si>
  <si>
    <t>2019年度仁和区政府性基金收支预算平衡表</t>
  </si>
  <si>
    <t>转移性收入</t>
  </si>
  <si>
    <t xml:space="preserve">  上级补助收入</t>
  </si>
  <si>
    <t xml:space="preserve">  上解上级支出</t>
  </si>
  <si>
    <t xml:space="preserve">  专项债务转贷收入</t>
  </si>
  <si>
    <t>2019年仁和区国有资本经营预算收支预算（草案）表</t>
  </si>
  <si>
    <t xml:space="preserve">预 算 数 </t>
  </si>
  <si>
    <t xml:space="preserve">  利润收入</t>
  </si>
  <si>
    <t>一、解决历史遗留问题及改革成本支出</t>
  </si>
  <si>
    <t xml:space="preserve">  股利、股息收入</t>
  </si>
  <si>
    <t>二、国有企业资本金注入</t>
  </si>
  <si>
    <t xml:space="preserve">  产权转让收入</t>
  </si>
  <si>
    <t>三、国有企业政策性补贴</t>
  </si>
  <si>
    <t xml:space="preserve">  清算收入</t>
  </si>
  <si>
    <t>四、金融国有资本经营预算支出</t>
  </si>
  <si>
    <t xml:space="preserve">  其他国有资本经营预算收入</t>
  </si>
  <si>
    <t>五、其他国有资本经营预算支出</t>
  </si>
  <si>
    <t>收入合计</t>
  </si>
  <si>
    <t>支出合计</t>
  </si>
  <si>
    <t xml:space="preserve">  转移性收入</t>
  </si>
  <si>
    <t>国有资本经营收入</t>
  </si>
  <si>
    <t>国有资本经营支出</t>
  </si>
  <si>
    <t xml:space="preserve">    行政运行</t>
    <phoneticPr fontId="74" type="noConversion"/>
  </si>
  <si>
    <t>2018年仁和区地方政府一般债务分地区限额表</t>
    <phoneticPr fontId="14" type="noConversion"/>
  </si>
  <si>
    <t xml:space="preserve">                                                          </t>
    <phoneticPr fontId="14" type="noConversion"/>
  </si>
  <si>
    <t>单位：万元</t>
    <phoneticPr fontId="74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</si>
  <si>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14" type="noConversion"/>
  </si>
  <si>
    <t>2018年限额</t>
    <phoneticPr fontId="79" type="noConversion"/>
  </si>
  <si>
    <t>仁和区</t>
    <phoneticPr fontId="79" type="noConversion"/>
  </si>
  <si>
    <t>合       计</t>
  </si>
  <si>
    <t>附表7：</t>
    <phoneticPr fontId="76" type="noConversion"/>
  </si>
  <si>
    <t>附表8：</t>
    <phoneticPr fontId="74" type="noConversion"/>
  </si>
  <si>
    <t>附表9：</t>
    <phoneticPr fontId="74" type="noConversion"/>
  </si>
  <si>
    <t>附表10：</t>
    <phoneticPr fontId="74" type="noConversion"/>
  </si>
  <si>
    <t>附表11：</t>
    <phoneticPr fontId="74" type="noConversion"/>
  </si>
  <si>
    <t>附表12：</t>
    <phoneticPr fontId="74" type="noConversion"/>
  </si>
  <si>
    <t>附表13：</t>
    <phoneticPr fontId="74" type="noConversion"/>
  </si>
  <si>
    <t>附表14：</t>
    <phoneticPr fontId="74" type="noConversion"/>
  </si>
  <si>
    <t>附表15：</t>
    <phoneticPr fontId="74" type="noConversion"/>
  </si>
  <si>
    <t>附表20：</t>
    <phoneticPr fontId="74" type="noConversion"/>
  </si>
  <si>
    <t>2018年地方政府专项债务分地区限额表</t>
    <phoneticPr fontId="14" type="noConversion"/>
  </si>
  <si>
    <t>2018年仁和区地方政府债务余额情况汇总表</t>
    <phoneticPr fontId="14" type="noConversion"/>
  </si>
  <si>
    <t>一、2017年末地方政府债务余额</t>
    <phoneticPr fontId="14" type="noConversion"/>
  </si>
  <si>
    <t>二、2018年地方政府债务举借额</t>
    <phoneticPr fontId="14" type="noConversion"/>
  </si>
  <si>
    <t>三、2018年地方政府债务偿还减少额</t>
    <phoneticPr fontId="14" type="noConversion"/>
  </si>
  <si>
    <t xml:space="preserve">    其中：一般公共预算和政府性基金预算安排还本额</t>
  </si>
  <si>
    <t>四、2018年末地方政府债务余额预计数</t>
    <phoneticPr fontId="14" type="noConversion"/>
  </si>
  <si>
    <t>注：本表反映举借额和偿还额均包含置换债券。</t>
  </si>
  <si>
    <t>2018年地方政府债务分地区限额汇总表</t>
    <phoneticPr fontId="14" type="noConversion"/>
  </si>
  <si>
    <t xml:space="preserve">                                                          </t>
    <phoneticPr fontId="14" type="noConversion"/>
  </si>
  <si>
    <t>单位：万元</t>
    <phoneticPr fontId="74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</si>
  <si>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14" type="noConversion"/>
  </si>
  <si>
    <t>2018年限额</t>
    <phoneticPr fontId="79" type="noConversion"/>
  </si>
  <si>
    <t>仁和区</t>
    <phoneticPr fontId="79" type="noConversion"/>
  </si>
  <si>
    <t>附表18：</t>
    <phoneticPr fontId="74" type="noConversion"/>
  </si>
  <si>
    <t>附表19：</t>
    <phoneticPr fontId="74" type="noConversion"/>
  </si>
  <si>
    <t>-</t>
    <phoneticPr fontId="76" type="noConversion"/>
  </si>
  <si>
    <t>说明：仁和区无国有资本经营预算</t>
    <phoneticPr fontId="76" type="noConversion"/>
  </si>
  <si>
    <t>单位：万元</t>
    <phoneticPr fontId="80" type="noConversion"/>
  </si>
  <si>
    <t>预算科目</t>
    <phoneticPr fontId="14" type="noConversion"/>
  </si>
  <si>
    <t>预算数</t>
    <phoneticPr fontId="14" type="noConversion"/>
  </si>
  <si>
    <t xml:space="preserve">  社会保险基金收入</t>
    <phoneticPr fontId="14" type="noConversion"/>
  </si>
  <si>
    <t xml:space="preserve">  社会保险基金支出</t>
    <phoneticPr fontId="14" type="noConversion"/>
  </si>
  <si>
    <t xml:space="preserve">    基本养老保险基金收入</t>
    <phoneticPr fontId="14" type="noConversion"/>
  </si>
  <si>
    <t xml:space="preserve">    基本养老保险基金支出</t>
    <phoneticPr fontId="14" type="noConversion"/>
  </si>
  <si>
    <t xml:space="preserve">    失业保险基金收入</t>
    <phoneticPr fontId="14" type="noConversion"/>
  </si>
  <si>
    <t xml:space="preserve">    失业保险基金支出</t>
    <phoneticPr fontId="14" type="noConversion"/>
  </si>
  <si>
    <t xml:space="preserve">    基本医疗保险基金收入</t>
    <phoneticPr fontId="14" type="noConversion"/>
  </si>
  <si>
    <t xml:space="preserve">    基本医疗保险基金支出</t>
    <phoneticPr fontId="14" type="noConversion"/>
  </si>
  <si>
    <t xml:space="preserve">    工伤保险基金收入</t>
    <phoneticPr fontId="14" type="noConversion"/>
  </si>
  <si>
    <t xml:space="preserve">    工伤保险基金支出</t>
    <phoneticPr fontId="14" type="noConversion"/>
  </si>
  <si>
    <r>
      <t xml:space="preserve">    生育保险基金</t>
    </r>
    <r>
      <rPr>
        <sz val="9"/>
        <color indexed="8"/>
        <rFont val="宋体"/>
        <family val="3"/>
        <charset val="134"/>
      </rPr>
      <t>收入</t>
    </r>
    <phoneticPr fontId="14" type="noConversion"/>
  </si>
  <si>
    <t xml:space="preserve">    生育保险基金支出</t>
    <phoneticPr fontId="14" type="noConversion"/>
  </si>
  <si>
    <t xml:space="preserve">    新型农村合作医疗基金收入</t>
    <phoneticPr fontId="14" type="noConversion"/>
  </si>
  <si>
    <t xml:space="preserve">    新型农村合作医疗基金支出</t>
    <phoneticPr fontId="14" type="noConversion"/>
  </si>
  <si>
    <t xml:space="preserve">    城镇居民基本医疗保险基金收入</t>
    <phoneticPr fontId="14" type="noConversion"/>
  </si>
  <si>
    <t xml:space="preserve">    城镇居民基本医疗保险基金支出</t>
    <phoneticPr fontId="14" type="noConversion"/>
  </si>
  <si>
    <t xml:space="preserve">    城乡居民基本医疗保险基金收入</t>
    <phoneticPr fontId="14" type="noConversion"/>
  </si>
  <si>
    <t xml:space="preserve">    城乡居民基本医疗保险基金支出</t>
    <phoneticPr fontId="14" type="noConversion"/>
  </si>
  <si>
    <t xml:space="preserve">    城乡居民养老保险基金收入</t>
    <phoneticPr fontId="14" type="noConversion"/>
  </si>
  <si>
    <t xml:space="preserve">    城乡居民养老保险基金支出</t>
    <phoneticPr fontId="14" type="noConversion"/>
  </si>
  <si>
    <t xml:space="preserve">    其他社会保险基金收入</t>
    <phoneticPr fontId="14" type="noConversion"/>
  </si>
  <si>
    <t xml:space="preserve">    其他社会保险基金支出</t>
    <phoneticPr fontId="14" type="noConversion"/>
  </si>
  <si>
    <t xml:space="preserve">  转移性收入</t>
    <phoneticPr fontId="14" type="noConversion"/>
  </si>
  <si>
    <t xml:space="preserve">   转移性支出</t>
    <phoneticPr fontId="14" type="noConversion"/>
  </si>
  <si>
    <t xml:space="preserve">    上年结余收入</t>
    <phoneticPr fontId="14" type="noConversion"/>
  </si>
  <si>
    <t xml:space="preserve">      年终结余</t>
    <phoneticPr fontId="14" type="noConversion"/>
  </si>
  <si>
    <t>社会保险基金总收入</t>
    <phoneticPr fontId="14" type="noConversion"/>
  </si>
  <si>
    <t>社会保险基金总支出</t>
    <phoneticPr fontId="14" type="noConversion"/>
  </si>
  <si>
    <t>说明：2018年仁和区社保基金预算由市级统筹，无社保基金预算</t>
    <phoneticPr fontId="76" type="noConversion"/>
  </si>
  <si>
    <t>2018年仁和区社会保险基金收支执行表</t>
    <phoneticPr fontId="14" type="noConversion"/>
  </si>
  <si>
    <t>执行数</t>
    <phoneticPr fontId="14" type="noConversion"/>
  </si>
  <si>
    <t>附表16：</t>
    <phoneticPr fontId="14" type="noConversion"/>
  </si>
  <si>
    <t>附表17：</t>
    <phoneticPr fontId="76" type="noConversion"/>
  </si>
  <si>
    <t>2018年仁和区国有资本经营预算收支执行表</t>
    <phoneticPr fontId="76" type="noConversion"/>
  </si>
  <si>
    <t>执 行 数</t>
    <phoneticPr fontId="76" type="noConversion"/>
  </si>
  <si>
    <t>附表21：</t>
    <phoneticPr fontId="74" type="noConversion"/>
  </si>
  <si>
    <t>附表22：</t>
    <phoneticPr fontId="74" type="noConversion"/>
  </si>
  <si>
    <r>
      <t>附表23</t>
    </r>
    <r>
      <rPr>
        <sz val="12"/>
        <color indexed="8"/>
        <rFont val="黑体"/>
        <family val="3"/>
        <charset val="134"/>
      </rPr>
      <t>：</t>
    </r>
    <phoneticPr fontId="74" type="noConversion"/>
  </si>
  <si>
    <r>
      <t>附表24</t>
    </r>
    <r>
      <rPr>
        <sz val="12"/>
        <color indexed="8"/>
        <rFont val="黑体"/>
        <family val="3"/>
        <charset val="134"/>
      </rPr>
      <t>：</t>
    </r>
    <phoneticPr fontId="74" type="noConversion"/>
  </si>
  <si>
    <t>附表25：</t>
    <phoneticPr fontId="74" type="noConversion"/>
  </si>
  <si>
    <t>附表26：</t>
    <phoneticPr fontId="74" type="noConversion"/>
  </si>
  <si>
    <t xml:space="preserve">    城乡居民基本医疗保险基金收入</t>
    <phoneticPr fontId="14" type="noConversion"/>
  </si>
  <si>
    <t xml:space="preserve">    城乡居民基本医疗保险基金支出</t>
    <phoneticPr fontId="14" type="noConversion"/>
  </si>
  <si>
    <t xml:space="preserve">    城乡居民养老保险基金收入</t>
    <phoneticPr fontId="14" type="noConversion"/>
  </si>
  <si>
    <t xml:space="preserve">    城乡居民养老保险基金支出</t>
    <phoneticPr fontId="14" type="noConversion"/>
  </si>
  <si>
    <t xml:space="preserve">    其他社会保险基金收入</t>
    <phoneticPr fontId="14" type="noConversion"/>
  </si>
  <si>
    <t xml:space="preserve">    其他社会保险基金支出</t>
    <phoneticPr fontId="14" type="noConversion"/>
  </si>
  <si>
    <t xml:space="preserve">  转移性收入</t>
    <phoneticPr fontId="14" type="noConversion"/>
  </si>
  <si>
    <t xml:space="preserve">   转移性支出</t>
    <phoneticPr fontId="14" type="noConversion"/>
  </si>
  <si>
    <t xml:space="preserve">    上年结余收入</t>
    <phoneticPr fontId="14" type="noConversion"/>
  </si>
  <si>
    <t xml:space="preserve">      年终结余</t>
    <phoneticPr fontId="14" type="noConversion"/>
  </si>
  <si>
    <t>社会保险基金总收入</t>
    <phoneticPr fontId="14" type="noConversion"/>
  </si>
  <si>
    <t>-</t>
    <phoneticPr fontId="76" type="noConversion"/>
  </si>
  <si>
    <t>社会保险基金总支出</t>
    <phoneticPr fontId="14" type="noConversion"/>
  </si>
  <si>
    <t>附表27：</t>
    <phoneticPr fontId="14" type="noConversion"/>
  </si>
  <si>
    <t>2019年仁和区社会保险基金收支预算表</t>
    <phoneticPr fontId="14" type="noConversion"/>
  </si>
  <si>
    <t>说明：仁和区无社保基金预算</t>
    <phoneticPr fontId="76" type="noConversion"/>
  </si>
  <si>
    <t>单位：亿元</t>
  </si>
  <si>
    <t>地区</t>
    <phoneticPr fontId="14" type="noConversion"/>
  </si>
  <si>
    <t>债券发行</t>
    <phoneticPr fontId="14" type="noConversion"/>
  </si>
  <si>
    <t>还本付息</t>
    <phoneticPr fontId="14" type="noConversion"/>
  </si>
  <si>
    <t>仁和区</t>
    <phoneticPr fontId="79" type="noConversion"/>
  </si>
  <si>
    <t>其中：新增债券：7.0612亿元，再融资债券3.04亿元，置换债券0.45亿元</t>
    <phoneticPr fontId="79" type="noConversion"/>
  </si>
  <si>
    <t>仁和区2018年度地方政府债券使用情况表</t>
    <phoneticPr fontId="14" type="noConversion"/>
  </si>
  <si>
    <t>单位：元</t>
  </si>
  <si>
    <t>项目名称</t>
  </si>
  <si>
    <t>项目编号</t>
  </si>
  <si>
    <t>项目领域</t>
  </si>
  <si>
    <t>项目主管部门</t>
  </si>
  <si>
    <t>债券性质</t>
  </si>
  <si>
    <t>发行时间</t>
  </si>
  <si>
    <t>债券规模</t>
  </si>
  <si>
    <t>易地搬迁项目</t>
  </si>
  <si>
    <t>P18510411-0003</t>
  </si>
  <si>
    <t>其他</t>
  </si>
  <si>
    <t>318101101 攀枝花市仁和区财政局</t>
  </si>
  <si>
    <t>一般债券</t>
  </si>
  <si>
    <t>备选库项目-普达项目土地整理及基础设施配套项目）</t>
  </si>
  <si>
    <t>P18510411-0008</t>
  </si>
  <si>
    <t>土地储备</t>
  </si>
  <si>
    <t>423707707 攀枝花市仁和区土地储备中心</t>
  </si>
  <si>
    <t>专项债券</t>
  </si>
  <si>
    <t>备选库项目-普达项目土地整理及基础设施配套项目</t>
  </si>
  <si>
    <t>四号地块土地储备项目</t>
  </si>
  <si>
    <t>P18510411-0007</t>
  </si>
  <si>
    <t>2018年末仁和区地方政府债券发行、还本付息执行数</t>
    <phoneticPr fontId="14" type="noConversion"/>
  </si>
  <si>
    <t>表28：</t>
    <phoneticPr fontId="14" type="noConversion"/>
  </si>
  <si>
    <t>表29：</t>
    <phoneticPr fontId="14" type="noConversion"/>
  </si>
  <si>
    <t>项目</t>
  </si>
  <si>
    <t>2019年地方政府债务还本</t>
  </si>
  <si>
    <t xml:space="preserve">     一般债务</t>
  </si>
  <si>
    <t xml:space="preserve">     专项债务</t>
  </si>
  <si>
    <t>2019年地方政府债务付息</t>
  </si>
  <si>
    <t>表30：</t>
    <phoneticPr fontId="14" type="noConversion"/>
  </si>
  <si>
    <t>仁和区</t>
    <phoneticPr fontId="74" type="noConversion"/>
  </si>
  <si>
    <t>项目名称</t>
    <phoneticPr fontId="14" type="noConversion"/>
  </si>
  <si>
    <t>项目编号</t>
    <phoneticPr fontId="14" type="noConversion"/>
  </si>
  <si>
    <t>项目领域</t>
    <phoneticPr fontId="14" type="noConversion"/>
  </si>
  <si>
    <t>项目主管部门</t>
    <phoneticPr fontId="14" type="noConversion"/>
  </si>
  <si>
    <t>债券性质</t>
    <phoneticPr fontId="14" type="noConversion"/>
  </si>
  <si>
    <t>发行时间</t>
    <phoneticPr fontId="14" type="noConversion"/>
  </si>
  <si>
    <t>债券规模</t>
    <phoneticPr fontId="14" type="noConversion"/>
  </si>
  <si>
    <t>2019年仁和区地方政府债券（含再融资债券）发行及还本付息预算数</t>
    <phoneticPr fontId="14" type="noConversion"/>
  </si>
  <si>
    <t>项目实施单位</t>
  </si>
  <si>
    <t>炳二区幼儿园新建</t>
  </si>
  <si>
    <t>P15510402-0001</t>
  </si>
  <si>
    <t>09 教育</t>
  </si>
  <si>
    <t>东区教育局</t>
  </si>
  <si>
    <t>攀枝花市东区教育体育局</t>
  </si>
  <si>
    <t>攀枝花市西区第一幼儿园建设项目</t>
  </si>
  <si>
    <t>P17510403-0002</t>
  </si>
  <si>
    <t>攀枝花市西区教育和体育局</t>
  </si>
  <si>
    <t>攀枝花市西区教育体育局</t>
  </si>
  <si>
    <t>2018年新型城镇化建设项目</t>
  </si>
  <si>
    <t>P19510411-0001</t>
  </si>
  <si>
    <t>07 生态建设和环境保护</t>
  </si>
  <si>
    <t>攀枝花市仁和区城市管理局</t>
  </si>
  <si>
    <t>仁和区城管局</t>
  </si>
  <si>
    <t>仁和区幼儿园沙贝路分园</t>
  </si>
  <si>
    <t>P19510411-0004</t>
  </si>
  <si>
    <t xml:space="preserve"> </t>
  </si>
  <si>
    <t>攀枝花市仁和区教育局</t>
  </si>
  <si>
    <t>攀枝花市仁和区教育和体育局</t>
  </si>
  <si>
    <t>普达土地储备项目</t>
  </si>
  <si>
    <t>05 土地储备</t>
  </si>
  <si>
    <t>攀枝花市仁和区土地储备中心</t>
  </si>
  <si>
    <t>区土储中心</t>
  </si>
  <si>
    <t>攀枝花市仁和区南山工业园区环境综合整治项目</t>
  </si>
  <si>
    <t>P18510411-0005</t>
  </si>
  <si>
    <t>04 市政建设</t>
  </si>
  <si>
    <t>仁和区南山循环经济发展区管理委员会</t>
  </si>
  <si>
    <t>攀枝花市仁和区南山循环经济发展区管理委员会</t>
  </si>
  <si>
    <t>攀枝花市仁和区莲花村片区土地储备项目</t>
  </si>
  <si>
    <t>P18510411-0006</t>
  </si>
  <si>
    <t>攀枝花市仁和区宝灵寺片区土地收储项目</t>
  </si>
  <si>
    <t>P19510411-0003</t>
  </si>
  <si>
    <t>仁和区土储中心</t>
  </si>
  <si>
    <t>攀枝花市仁和老街片区土地储备项目</t>
  </si>
  <si>
    <t>P19510411-0002</t>
  </si>
  <si>
    <t>仁和区2019年度地方政府债券使用情况表</t>
    <phoneticPr fontId="14" type="noConversion"/>
  </si>
  <si>
    <t>表31：</t>
    <phoneticPr fontId="14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</si>
</sst>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_-* #,##0.00_-;\-* #,##0.00_-;_-* &quot;-&quot;??_-;_-@_-"/>
    <numFmt numFmtId="178" formatCode="#,##0_ "/>
    <numFmt numFmtId="179" formatCode="\¥#,##0;\¥\-#,##0"/>
    <numFmt numFmtId="180" formatCode="_(* #,##0_);_(* \(#,##0\);_(* &quot;-&quot;_);_(@_)"/>
    <numFmt numFmtId="181" formatCode="_-* #,##0_-;\-* #,##0_-;_-* &quot;-&quot;_-;_-@_-"/>
    <numFmt numFmtId="182" formatCode="* #,##0.0;* \-#,##0.0;* &quot;-&quot;??;@"/>
    <numFmt numFmtId="183" formatCode="#,##0_);[Red]\(#,##0\)"/>
    <numFmt numFmtId="184" formatCode="0_);[Red]\(0\)"/>
    <numFmt numFmtId="185" formatCode="#,##0_);\(#,##0\)"/>
    <numFmt numFmtId="186" formatCode="#,##0.00_ "/>
    <numFmt numFmtId="187" formatCode="0.0%"/>
    <numFmt numFmtId="188" formatCode="0.0_);[Red]\(0.0\)"/>
    <numFmt numFmtId="189" formatCode="#,##0.00####"/>
    <numFmt numFmtId="190" formatCode="0_ "/>
  </numFmts>
  <fonts count="8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14"/>
      <color theme="1"/>
      <name val="黑体"/>
      <family val="3"/>
      <charset val="134"/>
    </font>
    <font>
      <b/>
      <sz val="12"/>
      <name val="黑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MS Sans Serif"/>
      <family val="1"/>
    </font>
    <font>
      <sz val="11"/>
      <color indexed="62"/>
      <name val="宋体"/>
      <family val="3"/>
      <charset val="134"/>
    </font>
    <font>
      <sz val="10"/>
      <color indexed="20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name val="Helv"/>
      <family val="2"/>
    </font>
    <font>
      <b/>
      <sz val="15"/>
      <color indexed="56"/>
      <name val="宋体"/>
      <family val="3"/>
      <charset val="134"/>
    </font>
    <font>
      <sz val="10"/>
      <color indexed="8"/>
      <name val="Calibri"/>
      <family val="2"/>
    </font>
    <font>
      <sz val="11"/>
      <color indexed="1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Courier"/>
      <family val="3"/>
    </font>
    <font>
      <sz val="12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Arial"/>
      <family val="2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9"/>
      <name val="宋体"/>
      <family val="2"/>
      <charset val="134"/>
      <scheme val="minor"/>
    </font>
    <font>
      <sz val="9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1"/>
      <color rgb="FF000000"/>
      <name val="等线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等线"/>
      <charset val="134"/>
    </font>
    <font>
      <sz val="12"/>
      <color indexed="8"/>
      <name val="SimSun"/>
      <charset val="134"/>
    </font>
    <font>
      <b/>
      <sz val="16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83">
    <xf numFmtId="0" fontId="0" fillId="0" borderId="0"/>
    <xf numFmtId="0" fontId="4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4" fillId="0" borderId="0"/>
    <xf numFmtId="0" fontId="45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1" fontId="15" fillId="0" borderId="0"/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0" fillId="0" borderId="0"/>
    <xf numFmtId="0" fontId="46" fillId="12" borderId="0" applyNumberFormat="0" applyBorder="0" applyAlignment="0" applyProtection="0">
      <alignment vertical="center"/>
    </xf>
    <xf numFmtId="0" fontId="17" fillId="25" borderId="16" applyNumberFormat="0" applyFon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46" fillId="1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54" fillId="20" borderId="13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17" fillId="0" borderId="0"/>
    <xf numFmtId="0" fontId="46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46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45" fillId="11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25" borderId="16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25" borderId="16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0" borderId="0"/>
    <xf numFmtId="0" fontId="28" fillId="19" borderId="0" applyNumberFormat="0" applyBorder="0" applyAlignment="0" applyProtection="0">
      <alignment vertical="center"/>
    </xf>
    <xf numFmtId="0" fontId="17" fillId="0" borderId="0"/>
    <xf numFmtId="0" fontId="28" fillId="19" borderId="0" applyNumberFormat="0" applyBorder="0" applyAlignment="0" applyProtection="0">
      <alignment vertical="center"/>
    </xf>
    <xf numFmtId="0" fontId="17" fillId="0" borderId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0" borderId="0"/>
    <xf numFmtId="0" fontId="28" fillId="19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37" fontId="68" fillId="0" borderId="0"/>
    <xf numFmtId="0" fontId="56" fillId="5" borderId="13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3" fillId="0" borderId="0"/>
    <xf numFmtId="0" fontId="48" fillId="5" borderId="11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4" fillId="0" borderId="0"/>
    <xf numFmtId="0" fontId="45" fillId="1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60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0" borderId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46" fillId="21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67" fillId="29" borderId="19" applyNumberFormat="0" applyAlignment="0" applyProtection="0">
      <alignment vertical="center"/>
    </xf>
    <xf numFmtId="0" fontId="17" fillId="0" borderId="0"/>
    <xf numFmtId="0" fontId="28" fillId="0" borderId="0"/>
    <xf numFmtId="0" fontId="17" fillId="0" borderId="0"/>
    <xf numFmtId="0" fontId="17" fillId="0" borderId="0"/>
    <xf numFmtId="0" fontId="67" fillId="29" borderId="19" applyNumberFormat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4" fillId="0" borderId="0"/>
    <xf numFmtId="0" fontId="4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2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8" fillId="0" borderId="0"/>
    <xf numFmtId="0" fontId="49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/>
    <xf numFmtId="0" fontId="49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>
      <alignment vertical="center"/>
    </xf>
    <xf numFmtId="0" fontId="17" fillId="0" borderId="0"/>
    <xf numFmtId="0" fontId="17" fillId="0" borderId="0"/>
    <xf numFmtId="0" fontId="69" fillId="0" borderId="0"/>
    <xf numFmtId="0" fontId="6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5" borderId="11" applyNumberFormat="0" applyAlignment="0" applyProtection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" fontId="15" fillId="0" borderId="0"/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/>
    <xf numFmtId="0" fontId="17" fillId="0" borderId="0"/>
    <xf numFmtId="0" fontId="28" fillId="0" borderId="0">
      <alignment vertical="center"/>
    </xf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9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49" fillId="14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0" fontId="17" fillId="0" borderId="0">
      <alignment vertical="center"/>
    </xf>
    <xf numFmtId="1" fontId="1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1" fontId="15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9" fillId="0" borderId="0"/>
    <xf numFmtId="0" fontId="17" fillId="0" borderId="0"/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56" fillId="5" borderId="13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67" fillId="29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0"/>
    <xf numFmtId="180" fontId="17" fillId="0" borderId="0" applyFont="0" applyFill="0" applyBorder="0" applyAlignment="0" applyProtection="0"/>
    <xf numFmtId="4" fontId="53" fillId="0" borderId="0" applyFont="0" applyFill="0" applyBorder="0" applyAlignment="0" applyProtection="0"/>
    <xf numFmtId="18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48" fillId="5" borderId="11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54" fillId="20" borderId="13" applyNumberFormat="0" applyAlignment="0" applyProtection="0">
      <alignment vertical="center"/>
    </xf>
    <xf numFmtId="0" fontId="65" fillId="0" borderId="0"/>
    <xf numFmtId="0" fontId="60" fillId="0" borderId="0"/>
    <xf numFmtId="0" fontId="69" fillId="0" borderId="0"/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0" fontId="28" fillId="25" borderId="16" applyNumberFormat="0" applyFon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1" fillId="0" borderId="0">
      <alignment vertical="center"/>
    </xf>
    <xf numFmtId="0" fontId="69" fillId="0" borderId="0"/>
    <xf numFmtId="0" fontId="4" fillId="0" borderId="0">
      <alignment vertical="center"/>
    </xf>
    <xf numFmtId="0" fontId="17" fillId="0" borderId="0"/>
    <xf numFmtId="0" fontId="4" fillId="0" borderId="0">
      <alignment vertical="center"/>
    </xf>
    <xf numFmtId="0" fontId="17" fillId="0" borderId="0"/>
    <xf numFmtId="0" fontId="1" fillId="0" borderId="0">
      <alignment vertical="center"/>
    </xf>
    <xf numFmtId="0" fontId="17" fillId="0" borderId="0" applyNumberFormat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8" fillId="0" borderId="0" applyProtection="0"/>
    <xf numFmtId="0" fontId="4" fillId="0" borderId="0">
      <alignment vertical="center"/>
    </xf>
    <xf numFmtId="43" fontId="28" fillId="0" borderId="0" applyFont="0" applyFill="0" applyBorder="0" applyAlignment="0" applyProtection="0">
      <alignment vertical="center"/>
    </xf>
  </cellStyleXfs>
  <cellXfs count="440">
    <xf numFmtId="0" fontId="0" fillId="0" borderId="0" xfId="0"/>
    <xf numFmtId="0" fontId="3" fillId="0" borderId="0" xfId="731" applyFont="1" applyFill="1" applyAlignment="1">
      <alignment vertical="center"/>
    </xf>
    <xf numFmtId="0" fontId="4" fillId="0" borderId="0" xfId="731" applyFill="1"/>
    <xf numFmtId="0" fontId="5" fillId="0" borderId="0" xfId="731" applyFont="1" applyFill="1" applyAlignment="1">
      <alignment vertical="center" wrapText="1"/>
    </xf>
    <xf numFmtId="0" fontId="4" fillId="0" borderId="0" xfId="731" applyFill="1" applyAlignment="1">
      <alignment vertical="center"/>
    </xf>
    <xf numFmtId="0" fontId="4" fillId="0" borderId="0" xfId="731" applyFill="1" applyAlignment="1"/>
    <xf numFmtId="0" fontId="4" fillId="0" borderId="0" xfId="731" applyFill="1" applyAlignment="1">
      <alignment wrapText="1"/>
    </xf>
    <xf numFmtId="182" fontId="7" fillId="0" borderId="0" xfId="981" applyNumberFormat="1" applyFont="1" applyFill="1" applyBorder="1" applyAlignment="1" applyProtection="1">
      <alignment horizontal="center" vertical="center" wrapText="1"/>
    </xf>
    <xf numFmtId="0" fontId="8" fillId="0" borderId="1" xfId="731" applyNumberFormat="1" applyFont="1" applyFill="1" applyBorder="1" applyAlignment="1" applyProtection="1">
      <alignment horizontal="center" vertical="center"/>
      <protection locked="0"/>
    </xf>
    <xf numFmtId="0" fontId="9" fillId="0" borderId="1" xfId="731" applyNumberFormat="1" applyFont="1" applyFill="1" applyBorder="1" applyAlignment="1" applyProtection="1">
      <alignment horizontal="center" vertical="center"/>
      <protection locked="0"/>
    </xf>
    <xf numFmtId="0" fontId="8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731" applyFont="1" applyFill="1" applyBorder="1" applyAlignment="1">
      <alignment horizontal="justify" vertical="center"/>
    </xf>
    <xf numFmtId="3" fontId="11" fillId="0" borderId="2" xfId="73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3" fontId="11" fillId="0" borderId="2" xfId="731" applyNumberFormat="1" applyFont="1" applyFill="1" applyBorder="1" applyAlignment="1">
      <alignment vertical="center"/>
    </xf>
    <xf numFmtId="0" fontId="13" fillId="0" borderId="2" xfId="731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3" fontId="13" fillId="0" borderId="2" xfId="731" applyNumberFormat="1" applyFont="1" applyFill="1" applyBorder="1" applyAlignment="1">
      <alignment vertical="center"/>
    </xf>
    <xf numFmtId="0" fontId="9" fillId="0" borderId="2" xfId="731" applyFont="1" applyFill="1" applyBorder="1" applyAlignment="1">
      <alignment horizontal="justify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14" fillId="0" borderId="2" xfId="731" applyFont="1" applyFill="1" applyBorder="1" applyAlignment="1">
      <alignment horizontal="justify" vertical="center"/>
    </xf>
    <xf numFmtId="0" fontId="15" fillId="0" borderId="2" xfId="731" applyFont="1" applyFill="1" applyBorder="1" applyAlignment="1">
      <alignment vertical="center" wrapText="1"/>
    </xf>
    <xf numFmtId="0" fontId="10" fillId="0" borderId="2" xfId="731" applyFont="1" applyFill="1" applyBorder="1" applyAlignment="1">
      <alignment horizontal="center" vertical="center"/>
    </xf>
    <xf numFmtId="0" fontId="10" fillId="0" borderId="2" xfId="731" applyFont="1" applyFill="1" applyBorder="1" applyAlignment="1">
      <alignment horizontal="center" vertical="center" wrapText="1"/>
    </xf>
    <xf numFmtId="0" fontId="8" fillId="0" borderId="1" xfId="731" applyNumberFormat="1" applyFont="1" applyFill="1" applyBorder="1" applyAlignment="1" applyProtection="1">
      <alignment horizontal="left"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16" fillId="0" borderId="0" xfId="708" applyFont="1" applyAlignment="1">
      <alignment vertical="center"/>
    </xf>
    <xf numFmtId="0" fontId="17" fillId="0" borderId="0" xfId="708" applyFont="1"/>
    <xf numFmtId="0" fontId="17" fillId="0" borderId="0" xfId="708"/>
    <xf numFmtId="183" fontId="17" fillId="0" borderId="0" xfId="708" applyNumberFormat="1"/>
    <xf numFmtId="178" fontId="17" fillId="0" borderId="0" xfId="708" applyNumberFormat="1"/>
    <xf numFmtId="0" fontId="5" fillId="0" borderId="0" xfId="793" applyFont="1" applyFill="1" applyAlignment="1">
      <alignment vertical="center"/>
    </xf>
    <xf numFmtId="183" fontId="16" fillId="0" borderId="0" xfId="708" applyNumberFormat="1" applyFont="1" applyAlignment="1">
      <alignment vertical="center"/>
    </xf>
    <xf numFmtId="178" fontId="16" fillId="0" borderId="0" xfId="708" applyNumberFormat="1" applyFont="1" applyAlignment="1">
      <alignment vertical="center"/>
    </xf>
    <xf numFmtId="183" fontId="19" fillId="4" borderId="2" xfId="708" applyNumberFormat="1" applyFont="1" applyFill="1" applyBorder="1" applyAlignment="1" applyProtection="1">
      <alignment horizontal="center" vertical="center"/>
    </xf>
    <xf numFmtId="178" fontId="19" fillId="4" borderId="2" xfId="708" applyNumberFormat="1" applyFont="1" applyFill="1" applyBorder="1" applyAlignment="1" applyProtection="1">
      <alignment horizontal="center" vertical="center" wrapText="1"/>
    </xf>
    <xf numFmtId="0" fontId="19" fillId="4" borderId="3" xfId="708" applyNumberFormat="1" applyFont="1" applyFill="1" applyBorder="1" applyAlignment="1" applyProtection="1">
      <alignment horizontal="left" vertical="center"/>
    </xf>
    <xf numFmtId="183" fontId="19" fillId="4" borderId="3" xfId="708" applyNumberFormat="1" applyFont="1" applyFill="1" applyBorder="1" applyAlignment="1" applyProtection="1">
      <alignment horizontal="right" vertical="center"/>
    </xf>
    <xf numFmtId="178" fontId="19" fillId="4" borderId="2" xfId="708" applyNumberFormat="1" applyFont="1" applyFill="1" applyBorder="1" applyAlignment="1" applyProtection="1">
      <alignment horizontal="right" vertical="center"/>
    </xf>
    <xf numFmtId="184" fontId="19" fillId="4" borderId="2" xfId="708" applyNumberFormat="1" applyFont="1" applyFill="1" applyBorder="1" applyAlignment="1" applyProtection="1">
      <alignment horizontal="left" vertical="center"/>
    </xf>
    <xf numFmtId="183" fontId="19" fillId="4" borderId="2" xfId="708" applyNumberFormat="1" applyFont="1" applyFill="1" applyBorder="1" applyAlignment="1" applyProtection="1">
      <alignment vertical="center"/>
    </xf>
    <xf numFmtId="183" fontId="19" fillId="4" borderId="2" xfId="708" applyNumberFormat="1" applyFont="1" applyFill="1" applyBorder="1" applyAlignment="1" applyProtection="1">
      <alignment horizontal="right" vertical="center"/>
    </xf>
    <xf numFmtId="0" fontId="19" fillId="4" borderId="3" xfId="708" applyNumberFormat="1" applyFont="1" applyFill="1" applyBorder="1" applyAlignment="1" applyProtection="1">
      <alignment vertical="center"/>
    </xf>
    <xf numFmtId="184" fontId="19" fillId="4" borderId="2" xfId="708" applyNumberFormat="1" applyFont="1" applyFill="1" applyBorder="1" applyAlignment="1" applyProtection="1">
      <alignment vertical="center"/>
    </xf>
    <xf numFmtId="178" fontId="19" fillId="4" borderId="2" xfId="708" applyNumberFormat="1" applyFont="1" applyFill="1" applyBorder="1" applyAlignment="1" applyProtection="1">
      <alignment vertical="center"/>
    </xf>
    <xf numFmtId="0" fontId="20" fillId="4" borderId="3" xfId="708" applyNumberFormat="1" applyFont="1" applyFill="1" applyBorder="1" applyAlignment="1" applyProtection="1">
      <alignment vertical="center"/>
    </xf>
    <xf numFmtId="184" fontId="20" fillId="4" borderId="2" xfId="708" applyNumberFormat="1" applyFont="1" applyFill="1" applyBorder="1" applyAlignment="1" applyProtection="1">
      <alignment vertical="center"/>
    </xf>
    <xf numFmtId="178" fontId="20" fillId="4" borderId="2" xfId="708" applyNumberFormat="1" applyFont="1" applyFill="1" applyBorder="1" applyAlignment="1" applyProtection="1">
      <alignment vertical="center"/>
    </xf>
    <xf numFmtId="183" fontId="20" fillId="4" borderId="2" xfId="708" applyNumberFormat="1" applyFont="1" applyFill="1" applyBorder="1" applyAlignment="1" applyProtection="1">
      <alignment vertical="center"/>
    </xf>
    <xf numFmtId="183" fontId="20" fillId="4" borderId="2" xfId="708" applyNumberFormat="1" applyFont="1" applyFill="1" applyBorder="1" applyAlignment="1" applyProtection="1">
      <alignment horizontal="right" vertical="center"/>
    </xf>
    <xf numFmtId="183" fontId="20" fillId="4" borderId="3" xfId="708" applyNumberFormat="1" applyFont="1" applyFill="1" applyBorder="1" applyAlignment="1" applyProtection="1">
      <alignment horizontal="right" vertical="center"/>
    </xf>
    <xf numFmtId="178" fontId="20" fillId="4" borderId="2" xfId="708" applyNumberFormat="1" applyFont="1" applyFill="1" applyBorder="1" applyAlignment="1" applyProtection="1">
      <alignment horizontal="right" vertical="center"/>
    </xf>
    <xf numFmtId="0" fontId="19" fillId="4" borderId="3" xfId="708" applyNumberFormat="1" applyFont="1" applyFill="1" applyBorder="1" applyAlignment="1" applyProtection="1">
      <alignment horizontal="center" vertical="center"/>
    </xf>
    <xf numFmtId="184" fontId="19" fillId="4" borderId="2" xfId="708" applyNumberFormat="1" applyFont="1" applyFill="1" applyBorder="1" applyAlignment="1" applyProtection="1">
      <alignment horizontal="center" vertical="center"/>
    </xf>
    <xf numFmtId="178" fontId="19" fillId="4" borderId="2" xfId="708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182" fontId="7" fillId="0" borderId="0" xfId="13" applyNumberFormat="1" applyFont="1" applyFill="1" applyBorder="1" applyAlignment="1" applyProtection="1">
      <alignment horizontal="center" vertical="center" wrapText="1"/>
    </xf>
    <xf numFmtId="0" fontId="7" fillId="5" borderId="2" xfId="64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/>
    </xf>
    <xf numFmtId="176" fontId="11" fillId="0" borderId="2" xfId="13" applyNumberFormat="1" applyFont="1" applyBorder="1" applyAlignment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176" fontId="13" fillId="0" borderId="2" xfId="13" applyNumberFormat="1" applyFont="1" applyBorder="1" applyAlignment="1">
      <alignment horizontal="right" vertical="center" wrapText="1"/>
    </xf>
    <xf numFmtId="0" fontId="17" fillId="5" borderId="2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185" fontId="19" fillId="0" borderId="2" xfId="0" applyNumberFormat="1" applyFont="1" applyFill="1" applyBorder="1" applyAlignment="1">
      <alignment vertical="center" wrapText="1"/>
    </xf>
    <xf numFmtId="0" fontId="7" fillId="5" borderId="2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185" fontId="25" fillId="0" borderId="2" xfId="0" applyNumberFormat="1" applyFont="1" applyFill="1" applyBorder="1" applyAlignment="1">
      <alignment vertical="center" wrapText="1"/>
    </xf>
    <xf numFmtId="0" fontId="3" fillId="0" borderId="0" xfId="731" applyFont="1" applyAlignment="1">
      <alignment vertical="center"/>
    </xf>
    <xf numFmtId="0" fontId="4" fillId="0" borderId="0" xfId="731" applyFont="1"/>
    <xf numFmtId="0" fontId="4" fillId="0" borderId="0" xfId="731"/>
    <xf numFmtId="0" fontId="23" fillId="0" borderId="0" xfId="731" applyFont="1" applyAlignment="1">
      <alignment vertical="center"/>
    </xf>
    <xf numFmtId="10" fontId="13" fillId="0" borderId="0" xfId="731" applyNumberFormat="1" applyFont="1" applyAlignment="1">
      <alignment horizontal="center" vertical="center"/>
    </xf>
    <xf numFmtId="0" fontId="19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731" applyNumberFormat="1" applyFont="1" applyFill="1" applyBorder="1" applyAlignment="1" applyProtection="1">
      <alignment vertical="center" wrapText="1"/>
      <protection locked="0"/>
    </xf>
    <xf numFmtId="176" fontId="28" fillId="0" borderId="2" xfId="996" applyNumberFormat="1" applyFont="1" applyBorder="1" applyAlignment="1">
      <alignment horizontal="right" vertical="center"/>
    </xf>
    <xf numFmtId="176" fontId="28" fillId="0" borderId="2" xfId="996" applyNumberFormat="1" applyFont="1" applyBorder="1" applyAlignment="1">
      <alignment vertical="center"/>
    </xf>
    <xf numFmtId="9" fontId="11" fillId="0" borderId="2" xfId="393" applyFont="1" applyBorder="1" applyAlignment="1">
      <alignment horizontal="right" vertical="center"/>
    </xf>
    <xf numFmtId="187" fontId="13" fillId="0" borderId="0" xfId="393" applyNumberFormat="1" applyFont="1" applyBorder="1" applyAlignment="1">
      <alignment horizontal="right" vertical="center"/>
    </xf>
    <xf numFmtId="49" fontId="25" fillId="0" borderId="2" xfId="731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996" applyNumberFormat="1" applyFont="1" applyBorder="1" applyAlignment="1">
      <alignment vertical="center"/>
    </xf>
    <xf numFmtId="187" fontId="11" fillId="0" borderId="0" xfId="393" applyNumberFormat="1" applyFont="1" applyBorder="1" applyAlignment="1">
      <alignment horizontal="right" vertical="center"/>
    </xf>
    <xf numFmtId="0" fontId="3" fillId="0" borderId="0" xfId="728" applyFont="1" applyAlignment="1">
      <alignment vertical="center"/>
    </xf>
    <xf numFmtId="0" fontId="17" fillId="0" borderId="0" xfId="590" applyFont="1"/>
    <xf numFmtId="0" fontId="30" fillId="0" borderId="0" xfId="728">
      <alignment vertical="center"/>
    </xf>
    <xf numFmtId="0" fontId="23" fillId="0" borderId="0" xfId="765" applyNumberFormat="1" applyFont="1" applyFill="1" applyAlignment="1">
      <alignment vertical="center"/>
    </xf>
    <xf numFmtId="0" fontId="4" fillId="0" borderId="0" xfId="737" applyFill="1" applyBorder="1"/>
    <xf numFmtId="178" fontId="17" fillId="0" borderId="0" xfId="590" applyNumberFormat="1" applyFont="1" applyAlignment="1">
      <alignment horizontal="right" vertical="center"/>
    </xf>
    <xf numFmtId="0" fontId="25" fillId="0" borderId="2" xfId="590" applyFont="1" applyFill="1" applyBorder="1" applyAlignment="1">
      <alignment horizontal="center" vertical="center"/>
    </xf>
    <xf numFmtId="178" fontId="25" fillId="0" borderId="2" xfId="590" applyNumberFormat="1" applyFont="1" applyFill="1" applyBorder="1" applyAlignment="1">
      <alignment horizontal="center" vertical="center"/>
    </xf>
    <xf numFmtId="0" fontId="31" fillId="0" borderId="2" xfId="737" applyFont="1" applyFill="1" applyBorder="1" applyAlignment="1">
      <alignment vertical="center"/>
    </xf>
    <xf numFmtId="3" fontId="29" fillId="0" borderId="2" xfId="737" applyNumberFormat="1" applyFont="1" applyFill="1" applyBorder="1" applyAlignment="1">
      <alignment vertical="center"/>
    </xf>
    <xf numFmtId="0" fontId="4" fillId="0" borderId="2" xfId="737" applyFont="1" applyFill="1" applyBorder="1" applyAlignment="1">
      <alignment vertical="center"/>
    </xf>
    <xf numFmtId="3" fontId="32" fillId="0" borderId="2" xfId="737" applyNumberFormat="1" applyFont="1" applyFill="1" applyBorder="1" applyAlignment="1">
      <alignment vertical="center"/>
    </xf>
    <xf numFmtId="0" fontId="33" fillId="0" borderId="2" xfId="737" applyFont="1" applyFill="1" applyBorder="1" applyAlignment="1">
      <alignment vertical="center"/>
    </xf>
    <xf numFmtId="0" fontId="28" fillId="0" borderId="2" xfId="737" applyFont="1" applyFill="1" applyBorder="1" applyAlignment="1">
      <alignment vertical="center"/>
    </xf>
    <xf numFmtId="0" fontId="31" fillId="0" borderId="2" xfId="737" applyFont="1" applyFill="1" applyBorder="1" applyAlignment="1">
      <alignment horizontal="center" vertical="center"/>
    </xf>
    <xf numFmtId="0" fontId="16" fillId="0" borderId="0" xfId="590" applyFont="1" applyAlignment="1">
      <alignment vertical="center"/>
    </xf>
    <xf numFmtId="0" fontId="17" fillId="4" borderId="0" xfId="590" applyFont="1" applyFill="1"/>
    <xf numFmtId="0" fontId="17" fillId="0" borderId="0" xfId="590" applyFont="1" applyFill="1"/>
    <xf numFmtId="0" fontId="5" fillId="0" borderId="0" xfId="792" applyFont="1" applyFill="1" applyAlignment="1">
      <alignment vertical="center"/>
    </xf>
    <xf numFmtId="178" fontId="16" fillId="0" borderId="0" xfId="590" applyNumberFormat="1" applyFont="1" applyAlignment="1">
      <alignment horizontal="right" vertical="center"/>
    </xf>
    <xf numFmtId="0" fontId="17" fillId="0" borderId="0" xfId="590" applyFont="1" applyFill="1" applyAlignment="1">
      <alignment vertical="center"/>
    </xf>
    <xf numFmtId="0" fontId="25" fillId="4" borderId="2" xfId="590" applyFont="1" applyFill="1" applyBorder="1" applyAlignment="1">
      <alignment horizontal="left" vertical="center"/>
    </xf>
    <xf numFmtId="178" fontId="25" fillId="4" borderId="2" xfId="590" applyNumberFormat="1" applyFont="1" applyFill="1" applyBorder="1" applyAlignment="1">
      <alignment horizontal="right" vertical="center"/>
    </xf>
    <xf numFmtId="49" fontId="25" fillId="4" borderId="2" xfId="459" applyNumberFormat="1" applyFont="1" applyFill="1" applyBorder="1" applyAlignment="1">
      <alignment horizontal="left" vertical="center"/>
    </xf>
    <xf numFmtId="49" fontId="34" fillId="2" borderId="2" xfId="593" applyNumberFormat="1" applyFont="1" applyFill="1" applyBorder="1" applyAlignment="1">
      <alignment horizontal="left" vertical="center"/>
    </xf>
    <xf numFmtId="178" fontId="34" fillId="2" borderId="6" xfId="593" applyNumberFormat="1" applyFont="1" applyFill="1" applyBorder="1" applyAlignment="1">
      <alignment horizontal="right" vertical="center"/>
    </xf>
    <xf numFmtId="49" fontId="34" fillId="2" borderId="8" xfId="593" applyNumberFormat="1" applyFont="1" applyFill="1" applyBorder="1" applyAlignment="1">
      <alignment horizontal="left" vertical="center"/>
    </xf>
    <xf numFmtId="178" fontId="34" fillId="2" borderId="9" xfId="593" applyNumberFormat="1" applyFont="1" applyFill="1" applyBorder="1" applyAlignment="1">
      <alignment horizontal="right" vertical="center"/>
    </xf>
    <xf numFmtId="49" fontId="17" fillId="4" borderId="2" xfId="459" applyNumberFormat="1" applyFont="1" applyFill="1" applyBorder="1" applyAlignment="1">
      <alignment horizontal="left" vertical="center"/>
    </xf>
    <xf numFmtId="178" fontId="17" fillId="4" borderId="2" xfId="590" applyNumberFormat="1" applyFont="1" applyFill="1" applyBorder="1" applyAlignment="1">
      <alignment horizontal="right" vertical="center"/>
    </xf>
    <xf numFmtId="183" fontId="25" fillId="4" borderId="2" xfId="708" applyNumberFormat="1" applyFont="1" applyFill="1" applyBorder="1" applyAlignment="1" applyProtection="1">
      <alignment horizontal="center" vertical="center"/>
    </xf>
    <xf numFmtId="178" fontId="25" fillId="4" borderId="2" xfId="708" applyNumberFormat="1" applyFont="1" applyFill="1" applyBorder="1" applyAlignment="1" applyProtection="1">
      <alignment horizontal="center" vertical="center" wrapText="1"/>
    </xf>
    <xf numFmtId="183" fontId="25" fillId="4" borderId="2" xfId="708" applyNumberFormat="1" applyFont="1" applyFill="1" applyBorder="1" applyAlignment="1" applyProtection="1">
      <alignment horizontal="center" vertical="center" wrapText="1"/>
    </xf>
    <xf numFmtId="0" fontId="19" fillId="4" borderId="2" xfId="708" applyNumberFormat="1" applyFont="1" applyFill="1" applyBorder="1" applyAlignment="1" applyProtection="1">
      <alignment horizontal="left" vertical="center"/>
    </xf>
    <xf numFmtId="0" fontId="25" fillId="0" borderId="2" xfId="703" applyNumberFormat="1" applyFont="1" applyFill="1" applyBorder="1" applyAlignment="1" applyProtection="1">
      <alignment horizontal="left" vertical="center"/>
    </xf>
    <xf numFmtId="0" fontId="20" fillId="4" borderId="2" xfId="708" applyNumberFormat="1" applyFont="1" applyFill="1" applyBorder="1" applyAlignment="1" applyProtection="1">
      <alignment horizontal="left" vertical="center"/>
    </xf>
    <xf numFmtId="183" fontId="20" fillId="0" borderId="2" xfId="708" applyNumberFormat="1" applyFont="1" applyFill="1" applyBorder="1" applyAlignment="1" applyProtection="1">
      <alignment horizontal="right" vertical="center"/>
    </xf>
    <xf numFmtId="178" fontId="20" fillId="0" borderId="2" xfId="708" applyNumberFormat="1" applyFont="1" applyFill="1" applyBorder="1" applyAlignment="1" applyProtection="1">
      <alignment horizontal="right" vertical="center"/>
    </xf>
    <xf numFmtId="3" fontId="25" fillId="0" borderId="2" xfId="703" applyNumberFormat="1" applyFont="1" applyFill="1" applyBorder="1" applyAlignment="1" applyProtection="1">
      <alignment horizontal="left" vertical="center"/>
    </xf>
    <xf numFmtId="3" fontId="17" fillId="0" borderId="2" xfId="703" applyNumberFormat="1" applyFont="1" applyFill="1" applyBorder="1" applyAlignment="1" applyProtection="1">
      <alignment horizontal="left" vertical="center"/>
    </xf>
    <xf numFmtId="183" fontId="20" fillId="6" borderId="2" xfId="708" applyNumberFormat="1" applyFont="1" applyFill="1" applyBorder="1" applyAlignment="1" applyProtection="1">
      <alignment horizontal="right" vertical="center"/>
    </xf>
    <xf numFmtId="183" fontId="19" fillId="6" borderId="2" xfId="708" applyNumberFormat="1" applyFont="1" applyFill="1" applyBorder="1" applyAlignment="1" applyProtection="1">
      <alignment horizontal="right" vertical="center"/>
    </xf>
    <xf numFmtId="0" fontId="4" fillId="0" borderId="2" xfId="791" applyFont="1" applyFill="1" applyBorder="1" applyAlignment="1">
      <alignment vertical="center"/>
    </xf>
    <xf numFmtId="0" fontId="20" fillId="0" borderId="2" xfId="708" applyFont="1" applyBorder="1"/>
    <xf numFmtId="178" fontId="20" fillId="0" borderId="2" xfId="708" applyNumberFormat="1" applyFont="1" applyBorder="1"/>
    <xf numFmtId="0" fontId="17" fillId="0" borderId="2" xfId="791" applyFont="1" applyFill="1" applyBorder="1" applyAlignment="1">
      <alignment vertical="center"/>
    </xf>
    <xf numFmtId="0" fontId="19" fillId="4" borderId="2" xfId="708" applyNumberFormat="1" applyFont="1" applyFill="1" applyBorder="1" applyAlignment="1" applyProtection="1">
      <alignment horizontal="center" vertical="center"/>
    </xf>
    <xf numFmtId="183" fontId="20" fillId="0" borderId="2" xfId="708" applyNumberFormat="1" applyFont="1" applyBorder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49" fontId="22" fillId="0" borderId="0" xfId="0" applyNumberFormat="1" applyFont="1" applyFill="1" applyAlignment="1">
      <alignment wrapText="1"/>
    </xf>
    <xf numFmtId="186" fontId="22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vertical="center" wrapText="1"/>
    </xf>
    <xf numFmtId="186" fontId="5" fillId="0" borderId="0" xfId="0" applyNumberFormat="1" applyFont="1" applyFill="1" applyAlignment="1">
      <alignment horizontal="right" vertical="center" wrapText="1"/>
    </xf>
    <xf numFmtId="49" fontId="21" fillId="0" borderId="0" xfId="0" applyNumberFormat="1" applyFont="1" applyFill="1" applyAlignment="1">
      <alignment wrapText="1"/>
    </xf>
    <xf numFmtId="186" fontId="21" fillId="0" borderId="0" xfId="0" applyNumberFormat="1" applyFont="1" applyFill="1" applyAlignment="1">
      <alignment horizontal="right" wrapText="1"/>
    </xf>
    <xf numFmtId="0" fontId="22" fillId="0" borderId="0" xfId="0" applyFont="1" applyFill="1" applyBorder="1" applyAlignment="1">
      <alignment wrapText="1"/>
    </xf>
    <xf numFmtId="182" fontId="7" fillId="0" borderId="0" xfId="13" applyNumberFormat="1" applyFont="1" applyFill="1" applyBorder="1" applyAlignment="1" applyProtection="1">
      <alignment horizontal="right" vertical="center" wrapText="1"/>
    </xf>
    <xf numFmtId="186" fontId="17" fillId="0" borderId="0" xfId="0" applyNumberFormat="1" applyFont="1" applyFill="1" applyAlignment="1">
      <alignment horizontal="right" wrapText="1"/>
    </xf>
    <xf numFmtId="49" fontId="7" fillId="5" borderId="2" xfId="0" applyNumberFormat="1" applyFont="1" applyFill="1" applyBorder="1" applyAlignment="1" applyProtection="1">
      <alignment horizontal="left" vertical="center"/>
    </xf>
    <xf numFmtId="185" fontId="8" fillId="0" borderId="2" xfId="0" applyNumberFormat="1" applyFont="1" applyFill="1" applyBorder="1" applyAlignment="1" applyProtection="1">
      <alignment horizontal="right" vertical="center" wrapText="1"/>
    </xf>
    <xf numFmtId="186" fontId="7" fillId="0" borderId="0" xfId="0" applyNumberFormat="1" applyFont="1" applyFill="1" applyAlignment="1">
      <alignment horizontal="right" wrapText="1"/>
    </xf>
    <xf numFmtId="185" fontId="7" fillId="0" borderId="2" xfId="0" applyNumberFormat="1" applyFont="1" applyFill="1" applyBorder="1" applyAlignment="1" applyProtection="1">
      <alignment horizontal="right" vertical="center" wrapText="1"/>
    </xf>
    <xf numFmtId="186" fontId="8" fillId="0" borderId="0" xfId="0" applyNumberFormat="1" applyFont="1" applyFill="1" applyAlignment="1">
      <alignment horizontal="right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185" fontId="25" fillId="0" borderId="2" xfId="0" applyNumberFormat="1" applyFont="1" applyFill="1" applyBorder="1" applyAlignment="1" applyProtection="1">
      <alignment horizontal="right" vertical="center" wrapText="1"/>
    </xf>
    <xf numFmtId="0" fontId="31" fillId="0" borderId="0" xfId="731" applyFont="1"/>
    <xf numFmtId="0" fontId="25" fillId="0" borderId="2" xfId="731" applyFont="1" applyFill="1" applyBorder="1" applyAlignment="1">
      <alignment horizontal="center" vertical="center"/>
    </xf>
    <xf numFmtId="0" fontId="25" fillId="0" borderId="2" xfId="731" applyFont="1" applyFill="1" applyBorder="1" applyAlignment="1">
      <alignment horizontal="distributed" vertical="center"/>
    </xf>
    <xf numFmtId="0" fontId="9" fillId="0" borderId="2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731" applyFont="1" applyFill="1" applyBorder="1" applyAlignment="1">
      <alignment vertical="center"/>
    </xf>
    <xf numFmtId="3" fontId="25" fillId="0" borderId="2" xfId="731" applyNumberFormat="1" applyFont="1" applyFill="1" applyBorder="1" applyAlignment="1" applyProtection="1">
      <alignment horizontal="right" vertical="center"/>
    </xf>
    <xf numFmtId="0" fontId="7" fillId="0" borderId="2" xfId="731" applyFont="1" applyFill="1" applyBorder="1" applyAlignment="1">
      <alignment vertical="center"/>
    </xf>
    <xf numFmtId="3" fontId="20" fillId="0" borderId="2" xfId="731" applyNumberFormat="1" applyFont="1" applyFill="1" applyBorder="1" applyAlignment="1">
      <alignment vertical="center"/>
    </xf>
    <xf numFmtId="3" fontId="20" fillId="0" borderId="2" xfId="731" applyNumberFormat="1" applyFont="1" applyFill="1" applyBorder="1" applyAlignment="1" applyProtection="1">
      <alignment horizontal="right" vertical="center"/>
    </xf>
    <xf numFmtId="43" fontId="4" fillId="0" borderId="0" xfId="731" applyNumberFormat="1"/>
    <xf numFmtId="176" fontId="28" fillId="0" borderId="2" xfId="313" applyNumberFormat="1" applyFont="1" applyBorder="1" applyAlignment="1">
      <alignment horizontal="right" vertical="center"/>
    </xf>
    <xf numFmtId="49" fontId="19" fillId="0" borderId="2" xfId="731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313" applyNumberFormat="1" applyFont="1" applyBorder="1" applyAlignment="1">
      <alignment horizontal="right" vertical="center"/>
    </xf>
    <xf numFmtId="43" fontId="31" fillId="0" borderId="0" xfId="731" applyNumberFormat="1" applyFont="1"/>
    <xf numFmtId="0" fontId="16" fillId="0" borderId="0" xfId="715" applyFont="1" applyAlignment="1">
      <alignment vertical="center"/>
    </xf>
    <xf numFmtId="0" fontId="4" fillId="0" borderId="0" xfId="5">
      <alignment vertical="center"/>
    </xf>
    <xf numFmtId="183" fontId="4" fillId="0" borderId="0" xfId="5" applyNumberFormat="1">
      <alignment vertical="center"/>
    </xf>
    <xf numFmtId="183" fontId="16" fillId="0" borderId="0" xfId="715" applyNumberFormat="1" applyFont="1" applyAlignment="1">
      <alignment vertical="center"/>
    </xf>
    <xf numFmtId="0" fontId="35" fillId="7" borderId="10" xfId="5" applyFont="1" applyFill="1" applyBorder="1" applyAlignment="1">
      <alignment vertical="center"/>
    </xf>
    <xf numFmtId="183" fontId="35" fillId="7" borderId="10" xfId="5" applyNumberFormat="1" applyFont="1" applyFill="1" applyBorder="1" applyAlignment="1">
      <alignment horizontal="right" vertical="center"/>
    </xf>
    <xf numFmtId="0" fontId="36" fillId="0" borderId="2" xfId="590" applyFont="1" applyFill="1" applyBorder="1" applyAlignment="1">
      <alignment horizontal="center" vertical="center"/>
    </xf>
    <xf numFmtId="183" fontId="36" fillId="0" borderId="2" xfId="590" applyNumberFormat="1" applyFont="1" applyFill="1" applyBorder="1" applyAlignment="1">
      <alignment horizontal="center" vertical="center"/>
    </xf>
    <xf numFmtId="0" fontId="36" fillId="0" borderId="2" xfId="590" applyFont="1" applyFill="1" applyBorder="1" applyAlignment="1">
      <alignment horizontal="left" vertical="center"/>
    </xf>
    <xf numFmtId="183" fontId="36" fillId="0" borderId="2" xfId="5" applyNumberFormat="1" applyFont="1" applyFill="1" applyBorder="1" applyAlignment="1">
      <alignment horizontal="right" vertical="center" wrapText="1"/>
    </xf>
    <xf numFmtId="0" fontId="35" fillId="0" borderId="2" xfId="590" applyFont="1" applyFill="1" applyBorder="1" applyAlignment="1">
      <alignment horizontal="left" vertical="center"/>
    </xf>
    <xf numFmtId="183" fontId="35" fillId="0" borderId="2" xfId="5" applyNumberFormat="1" applyFont="1" applyFill="1" applyBorder="1" applyAlignment="1">
      <alignment horizontal="right" vertical="center" wrapText="1"/>
    </xf>
    <xf numFmtId="183" fontId="29" fillId="0" borderId="2" xfId="5" applyNumberFormat="1" applyFont="1" applyFill="1" applyBorder="1" applyAlignment="1" applyProtection="1">
      <alignment vertical="center" wrapText="1"/>
    </xf>
    <xf numFmtId="0" fontId="35" fillId="7" borderId="0" xfId="5" applyFont="1" applyFill="1" applyBorder="1">
      <alignment vertical="center"/>
    </xf>
    <xf numFmtId="183" fontId="35" fillId="7" borderId="0" xfId="5" applyNumberFormat="1" applyFont="1" applyFill="1" applyBorder="1" applyAlignment="1">
      <alignment horizontal="left" vertical="center" wrapText="1"/>
    </xf>
    <xf numFmtId="0" fontId="37" fillId="7" borderId="0" xfId="5" applyFont="1" applyFill="1" applyBorder="1">
      <alignment vertical="center"/>
    </xf>
    <xf numFmtId="0" fontId="35" fillId="7" borderId="0" xfId="5" applyFont="1" applyFill="1" applyBorder="1" applyAlignment="1">
      <alignment horizontal="left" vertical="center"/>
    </xf>
    <xf numFmtId="0" fontId="4" fillId="0" borderId="0" xfId="5" applyBorder="1">
      <alignment vertical="center"/>
    </xf>
    <xf numFmtId="183" fontId="4" fillId="0" borderId="0" xfId="5" applyNumberFormat="1" applyBorder="1">
      <alignment vertical="center"/>
    </xf>
    <xf numFmtId="0" fontId="17" fillId="0" borderId="0" xfId="244" applyFill="1"/>
    <xf numFmtId="183" fontId="17" fillId="0" borderId="0" xfId="244" applyNumberFormat="1" applyFill="1"/>
    <xf numFmtId="0" fontId="38" fillId="0" borderId="0" xfId="729" applyFont="1" applyAlignment="1">
      <alignment horizontal="justify" vertical="center"/>
    </xf>
    <xf numFmtId="0" fontId="39" fillId="0" borderId="0" xfId="244" applyFont="1" applyFill="1"/>
    <xf numFmtId="183" fontId="17" fillId="0" borderId="0" xfId="590" applyNumberFormat="1" applyFont="1" applyFill="1" applyAlignment="1">
      <alignment horizontal="right" vertical="center" wrapText="1"/>
    </xf>
    <xf numFmtId="0" fontId="26" fillId="0" borderId="2" xfId="244" applyFont="1" applyFill="1" applyBorder="1" applyAlignment="1">
      <alignment horizontal="center" vertical="center"/>
    </xf>
    <xf numFmtId="183" fontId="26" fillId="0" borderId="2" xfId="244" applyNumberFormat="1" applyFont="1" applyFill="1" applyBorder="1" applyAlignment="1">
      <alignment horizontal="center" vertical="center"/>
    </xf>
    <xf numFmtId="0" fontId="26" fillId="0" borderId="2" xfId="244" applyNumberFormat="1" applyFont="1" applyFill="1" applyBorder="1" applyAlignment="1" applyProtection="1">
      <alignment horizontal="left" vertical="center"/>
    </xf>
    <xf numFmtId="183" fontId="25" fillId="0" borderId="2" xfId="244" applyNumberFormat="1" applyFont="1" applyFill="1" applyBorder="1" applyAlignment="1" applyProtection="1">
      <alignment horizontal="right" vertical="center"/>
    </xf>
    <xf numFmtId="0" fontId="17" fillId="0" borderId="2" xfId="590" applyFont="1" applyFill="1" applyBorder="1" applyAlignment="1">
      <alignment horizontal="left" vertical="center"/>
    </xf>
    <xf numFmtId="183" fontId="17" fillId="0" borderId="2" xfId="668" applyNumberFormat="1" applyFont="1" applyFill="1" applyBorder="1" applyAlignment="1">
      <alignment horizontal="right" vertical="center" wrapText="1"/>
    </xf>
    <xf numFmtId="183" fontId="17" fillId="0" borderId="2" xfId="244" applyNumberFormat="1" applyFont="1" applyFill="1" applyBorder="1" applyAlignment="1">
      <alignment horizontal="right" vertical="center"/>
    </xf>
    <xf numFmtId="0" fontId="17" fillId="0" borderId="2" xfId="590" applyFill="1" applyBorder="1" applyAlignment="1">
      <alignment horizontal="left" vertical="center"/>
    </xf>
    <xf numFmtId="183" fontId="17" fillId="0" borderId="2" xfId="244" applyNumberFormat="1" applyFont="1" applyFill="1" applyBorder="1" applyAlignment="1">
      <alignment horizontal="right" vertical="center" wrapText="1"/>
    </xf>
    <xf numFmtId="184" fontId="19" fillId="4" borderId="2" xfId="708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176" fontId="31" fillId="0" borderId="2" xfId="13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0" fillId="0" borderId="0" xfId="0" applyFont="1"/>
    <xf numFmtId="0" fontId="41" fillId="0" borderId="0" xfId="0" applyFont="1"/>
    <xf numFmtId="0" fontId="0" fillId="0" borderId="0" xfId="0" applyFont="1"/>
    <xf numFmtId="0" fontId="42" fillId="0" borderId="0" xfId="0" applyFont="1"/>
    <xf numFmtId="10" fontId="4" fillId="0" borderId="0" xfId="404" applyNumberFormat="1" applyFont="1" applyAlignment="1"/>
    <xf numFmtId="0" fontId="38" fillId="0" borderId="0" xfId="0" applyFont="1" applyAlignment="1">
      <alignment vertical="center"/>
    </xf>
    <xf numFmtId="10" fontId="3" fillId="0" borderId="0" xfId="404" applyNumberFormat="1" applyFont="1" applyAlignment="1">
      <alignment vertical="center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vertical="center" wrapText="1"/>
      <protection locked="0"/>
    </xf>
    <xf numFmtId="176" fontId="32" fillId="0" borderId="2" xfId="981" applyNumberFormat="1" applyFont="1" applyBorder="1" applyAlignment="1">
      <alignment horizontal="right" vertical="center"/>
    </xf>
    <xf numFmtId="176" fontId="32" fillId="0" borderId="2" xfId="981" applyNumberFormat="1" applyFont="1" applyBorder="1" applyAlignment="1">
      <alignment vertical="center"/>
    </xf>
    <xf numFmtId="10" fontId="17" fillId="0" borderId="2" xfId="404" applyNumberFormat="1" applyFont="1" applyFill="1" applyBorder="1" applyAlignment="1" applyProtection="1">
      <alignment horizontal="right" vertical="center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9" fillId="0" borderId="2" xfId="981" applyNumberFormat="1" applyFont="1" applyBorder="1" applyAlignment="1">
      <alignment vertical="center"/>
    </xf>
    <xf numFmtId="10" fontId="25" fillId="0" borderId="2" xfId="404" applyNumberFormat="1" applyFont="1" applyFill="1" applyBorder="1" applyAlignment="1" applyProtection="1">
      <alignment horizontal="right" vertical="center"/>
    </xf>
    <xf numFmtId="0" fontId="43" fillId="0" borderId="0" xfId="5" applyFont="1" applyAlignment="1">
      <alignment vertical="center" wrapText="1"/>
    </xf>
    <xf numFmtId="0" fontId="44" fillId="0" borderId="0" xfId="593" applyFont="1" applyAlignment="1">
      <alignment horizontal="justify" vertical="center"/>
    </xf>
    <xf numFmtId="0" fontId="30" fillId="0" borderId="0" xfId="728" applyFill="1">
      <alignment vertical="center"/>
    </xf>
    <xf numFmtId="0" fontId="3" fillId="0" borderId="0" xfId="728" applyFont="1" applyFill="1" applyAlignment="1">
      <alignment vertical="center"/>
    </xf>
    <xf numFmtId="178" fontId="17" fillId="0" borderId="0" xfId="590" applyNumberFormat="1" applyFont="1" applyFill="1" applyAlignment="1">
      <alignment horizontal="right" vertical="center"/>
    </xf>
    <xf numFmtId="0" fontId="8" fillId="5" borderId="3" xfId="0" applyNumberFormat="1" applyFont="1" applyFill="1" applyBorder="1" applyAlignment="1" applyProtection="1">
      <alignment vertical="center"/>
    </xf>
    <xf numFmtId="4" fontId="7" fillId="8" borderId="2" xfId="0" applyNumberFormat="1" applyFont="1" applyFill="1" applyBorder="1" applyAlignment="1" applyProtection="1">
      <alignment horizontal="right" vertical="center"/>
    </xf>
    <xf numFmtId="0" fontId="7" fillId="5" borderId="3" xfId="0" applyNumberFormat="1" applyFont="1" applyFill="1" applyBorder="1" applyAlignment="1" applyProtection="1">
      <alignment vertical="center"/>
    </xf>
    <xf numFmtId="4" fontId="7" fillId="9" borderId="2" xfId="0" applyNumberFormat="1" applyFont="1" applyFill="1" applyBorder="1" applyAlignment="1" applyProtection="1">
      <alignment horizontal="right" vertical="center"/>
    </xf>
    <xf numFmtId="4" fontId="7" fillId="10" borderId="2" xfId="0" applyNumberFormat="1" applyFont="1" applyFill="1" applyBorder="1" applyAlignment="1" applyProtection="1">
      <alignment horizontal="right" vertical="center"/>
    </xf>
    <xf numFmtId="0" fontId="16" fillId="0" borderId="0" xfId="589" applyFont="1" applyAlignment="1">
      <alignment vertical="center"/>
    </xf>
    <xf numFmtId="0" fontId="17" fillId="0" borderId="0" xfId="589" applyFont="1" applyFill="1"/>
    <xf numFmtId="178" fontId="17" fillId="0" borderId="0" xfId="589" applyNumberFormat="1" applyFont="1" applyAlignment="1">
      <alignment horizontal="right" vertical="center"/>
    </xf>
    <xf numFmtId="0" fontId="17" fillId="0" borderId="0" xfId="589" applyFont="1"/>
    <xf numFmtId="0" fontId="44" fillId="0" borderId="0" xfId="753" applyFont="1" applyAlignment="1">
      <alignment horizontal="justify" vertical="center"/>
    </xf>
    <xf numFmtId="178" fontId="16" fillId="0" borderId="0" xfId="589" applyNumberFormat="1" applyFont="1" applyAlignment="1">
      <alignment horizontal="right" vertical="center"/>
    </xf>
    <xf numFmtId="0" fontId="17" fillId="0" borderId="0" xfId="589" applyFont="1" applyFill="1" applyAlignment="1">
      <alignment vertical="center"/>
    </xf>
    <xf numFmtId="0" fontId="25" fillId="0" borderId="2" xfId="589" applyFont="1" applyFill="1" applyBorder="1" applyAlignment="1">
      <alignment horizontal="center" vertical="center"/>
    </xf>
    <xf numFmtId="178" fontId="25" fillId="0" borderId="2" xfId="589" applyNumberFormat="1" applyFont="1" applyFill="1" applyBorder="1" applyAlignment="1">
      <alignment horizontal="center" vertical="center"/>
    </xf>
    <xf numFmtId="0" fontId="25" fillId="4" borderId="2" xfId="589" applyFont="1" applyFill="1" applyBorder="1" applyAlignment="1">
      <alignment horizontal="left" vertical="center"/>
    </xf>
    <xf numFmtId="178" fontId="25" fillId="4" borderId="2" xfId="589" applyNumberFormat="1" applyFont="1" applyFill="1" applyBorder="1" applyAlignment="1">
      <alignment horizontal="right" vertical="center"/>
    </xf>
    <xf numFmtId="49" fontId="25" fillId="4" borderId="2" xfId="340" applyNumberFormat="1" applyFont="1" applyFill="1" applyBorder="1" applyAlignment="1">
      <alignment horizontal="left" vertical="center"/>
    </xf>
    <xf numFmtId="49" fontId="17" fillId="4" borderId="2" xfId="340" applyNumberFormat="1" applyFont="1" applyFill="1" applyBorder="1" applyAlignment="1">
      <alignment horizontal="left" vertical="center"/>
    </xf>
    <xf numFmtId="178" fontId="17" fillId="4" borderId="2" xfId="589" applyNumberFormat="1" applyFont="1" applyFill="1" applyBorder="1" applyAlignment="1">
      <alignment horizontal="right" vertical="center"/>
    </xf>
    <xf numFmtId="184" fontId="20" fillId="4" borderId="2" xfId="708" applyNumberFormat="1" applyFont="1" applyFill="1" applyBorder="1" applyAlignment="1" applyProtection="1">
      <alignment horizontal="left" vertical="center"/>
    </xf>
    <xf numFmtId="0" fontId="20" fillId="0" borderId="2" xfId="708" applyFont="1" applyBorder="1" applyAlignment="1">
      <alignment vertical="center"/>
    </xf>
    <xf numFmtId="178" fontId="22" fillId="0" borderId="0" xfId="0" applyNumberFormat="1" applyFont="1" applyFill="1" applyAlignment="1">
      <alignment wrapText="1"/>
    </xf>
    <xf numFmtId="178" fontId="5" fillId="0" borderId="0" xfId="0" applyNumberFormat="1" applyFont="1" applyFill="1" applyAlignment="1">
      <alignment vertical="center" wrapText="1"/>
    </xf>
    <xf numFmtId="178" fontId="7" fillId="0" borderId="0" xfId="13" applyNumberFormat="1" applyFont="1" applyFill="1" applyBorder="1" applyAlignment="1" applyProtection="1">
      <alignment horizontal="center" vertical="center" wrapText="1"/>
    </xf>
    <xf numFmtId="0" fontId="7" fillId="5" borderId="6" xfId="64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wrapText="1"/>
    </xf>
    <xf numFmtId="185" fontId="7" fillId="0" borderId="2" xfId="0" applyNumberFormat="1" applyFont="1" applyFill="1" applyBorder="1" applyAlignment="1" applyProtection="1">
      <alignment wrapText="1"/>
    </xf>
    <xf numFmtId="185" fontId="7" fillId="0" borderId="2" xfId="13" applyNumberFormat="1" applyFont="1" applyFill="1" applyBorder="1" applyAlignment="1">
      <alignment wrapText="1"/>
    </xf>
    <xf numFmtId="178" fontId="8" fillId="0" borderId="2" xfId="0" applyNumberFormat="1" applyFont="1" applyFill="1" applyBorder="1" applyAlignment="1" applyProtection="1">
      <alignment horizontal="right" vertical="center" wrapText="1"/>
    </xf>
    <xf numFmtId="185" fontId="8" fillId="0" borderId="2" xfId="0" applyNumberFormat="1" applyFont="1" applyFill="1" applyBorder="1" applyAlignment="1" applyProtection="1">
      <alignment wrapText="1"/>
    </xf>
    <xf numFmtId="185" fontId="25" fillId="0" borderId="2" xfId="0" applyNumberFormat="1" applyFont="1" applyFill="1" applyBorder="1" applyAlignment="1" applyProtection="1">
      <alignment vertical="center" wrapText="1"/>
    </xf>
    <xf numFmtId="0" fontId="31" fillId="0" borderId="0" xfId="0" applyFont="1"/>
    <xf numFmtId="10" fontId="4" fillId="0" borderId="0" xfId="15" applyNumberFormat="1" applyFont="1" applyAlignment="1"/>
    <xf numFmtId="10" fontId="3" fillId="0" borderId="0" xfId="15" applyNumberFormat="1" applyFont="1" applyAlignment="1">
      <alignment vertical="center"/>
    </xf>
    <xf numFmtId="10" fontId="13" fillId="0" borderId="0" xfId="15" applyNumberFormat="1" applyFont="1" applyAlignment="1">
      <alignment horizontal="center" vertical="center"/>
    </xf>
    <xf numFmtId="176" fontId="31" fillId="0" borderId="2" xfId="13" applyNumberFormat="1" applyFont="1" applyBorder="1" applyAlignment="1">
      <alignment horizontal="left"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10" fontId="8" fillId="0" borderId="2" xfId="15" applyNumberFormat="1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vertical="center"/>
    </xf>
    <xf numFmtId="176" fontId="13" fillId="0" borderId="2" xfId="13" applyNumberFormat="1" applyFont="1" applyBorder="1" applyAlignment="1">
      <alignment horizontal="right" vertical="center"/>
    </xf>
    <xf numFmtId="3" fontId="7" fillId="0" borderId="2" xfId="0" applyNumberFormat="1" applyFont="1" applyFill="1" applyBorder="1" applyAlignment="1" applyProtection="1">
      <alignment horizontal="right" vertical="center"/>
    </xf>
    <xf numFmtId="10" fontId="7" fillId="0" borderId="2" xfId="15" applyNumberFormat="1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13" applyNumberFormat="1" applyFont="1" applyBorder="1" applyAlignment="1">
      <alignment horizontal="right" vertical="center"/>
    </xf>
    <xf numFmtId="10" fontId="11" fillId="0" borderId="2" xfId="13" applyNumberFormat="1" applyFont="1" applyBorder="1" applyAlignment="1">
      <alignment horizontal="right" vertical="center"/>
    </xf>
    <xf numFmtId="0" fontId="4" fillId="0" borderId="0" xfId="615" applyBorder="1">
      <alignment vertical="center"/>
    </xf>
    <xf numFmtId="0" fontId="4" fillId="0" borderId="0" xfId="615">
      <alignment vertical="center"/>
    </xf>
    <xf numFmtId="0" fontId="78" fillId="7" borderId="0" xfId="615" applyFont="1" applyFill="1" applyBorder="1" applyAlignment="1">
      <alignment vertical="center" wrapText="1"/>
    </xf>
    <xf numFmtId="0" fontId="36" fillId="7" borderId="20" xfId="615" applyFont="1" applyFill="1" applyBorder="1" applyAlignment="1">
      <alignment horizontal="center" vertical="center" wrapText="1"/>
    </xf>
    <xf numFmtId="0" fontId="32" fillId="3" borderId="20" xfId="615" applyNumberFormat="1" applyFont="1" applyFill="1" applyBorder="1" applyAlignment="1" applyProtection="1">
      <alignment horizontal="center" vertical="center"/>
    </xf>
    <xf numFmtId="176" fontId="17" fillId="0" borderId="20" xfId="1065" applyNumberFormat="1" applyFont="1" applyFill="1" applyBorder="1" applyAlignment="1">
      <alignment horizontal="right" vertical="center" wrapText="1"/>
    </xf>
    <xf numFmtId="188" fontId="17" fillId="0" borderId="20" xfId="589" applyNumberFormat="1" applyFont="1" applyFill="1" applyBorder="1" applyAlignment="1">
      <alignment horizontal="right" vertical="center" wrapText="1"/>
    </xf>
    <xf numFmtId="0" fontId="29" fillId="3" borderId="20" xfId="615" applyNumberFormat="1" applyFont="1" applyFill="1" applyBorder="1" applyAlignment="1" applyProtection="1">
      <alignment horizontal="center" vertical="center"/>
    </xf>
    <xf numFmtId="176" fontId="25" fillId="0" borderId="20" xfId="1065" applyNumberFormat="1" applyFont="1" applyFill="1" applyBorder="1" applyAlignment="1">
      <alignment horizontal="right" vertical="center" wrapText="1"/>
    </xf>
    <xf numFmtId="176" fontId="4" fillId="0" borderId="0" xfId="1065" applyNumberFormat="1">
      <alignment vertical="center"/>
    </xf>
    <xf numFmtId="0" fontId="32" fillId="0" borderId="10" xfId="615" applyFont="1" applyFill="1" applyBorder="1" applyAlignment="1">
      <alignment vertical="center"/>
    </xf>
    <xf numFmtId="176" fontId="35" fillId="7" borderId="10" xfId="1065" applyNumberFormat="1" applyFont="1" applyFill="1" applyBorder="1" applyAlignment="1">
      <alignment horizontal="right" vertical="center"/>
    </xf>
    <xf numFmtId="0" fontId="29" fillId="0" borderId="20" xfId="615" applyFont="1" applyFill="1" applyBorder="1" applyAlignment="1">
      <alignment horizontal="center" vertical="center"/>
    </xf>
    <xf numFmtId="176" fontId="29" fillId="0" borderId="20" xfId="1065" applyNumberFormat="1" applyFont="1" applyFill="1" applyBorder="1" applyAlignment="1">
      <alignment horizontal="center" vertical="center"/>
    </xf>
    <xf numFmtId="0" fontId="29" fillId="0" borderId="20" xfId="615" applyFont="1" applyFill="1" applyBorder="1" applyAlignment="1">
      <alignment horizontal="left" vertical="center"/>
    </xf>
    <xf numFmtId="176" fontId="29" fillId="0" borderId="20" xfId="1065" applyNumberFormat="1" applyFont="1" applyFill="1" applyBorder="1" applyAlignment="1">
      <alignment horizontal="right" vertical="center" wrapText="1"/>
    </xf>
    <xf numFmtId="0" fontId="32" fillId="0" borderId="20" xfId="615" applyFont="1" applyFill="1" applyBorder="1" applyAlignment="1">
      <alignment horizontal="left" vertical="center"/>
    </xf>
    <xf numFmtId="176" fontId="32" fillId="0" borderId="20" xfId="1065" applyNumberFormat="1" applyFont="1" applyFill="1" applyBorder="1" applyAlignment="1">
      <alignment horizontal="right" vertical="center" wrapText="1"/>
    </xf>
    <xf numFmtId="0" fontId="32" fillId="0" borderId="0" xfId="615" applyFont="1" applyFill="1" applyBorder="1" applyAlignment="1">
      <alignment horizontal="left" vertical="center"/>
    </xf>
    <xf numFmtId="0" fontId="8" fillId="0" borderId="21" xfId="731" applyNumberFormat="1" applyFont="1" applyFill="1" applyBorder="1" applyAlignment="1" applyProtection="1">
      <alignment horizontal="center" vertical="center"/>
      <protection locked="0"/>
    </xf>
    <xf numFmtId="0" fontId="9" fillId="0" borderId="21" xfId="731" applyNumberFormat="1" applyFont="1" applyFill="1" applyBorder="1" applyAlignment="1" applyProtection="1">
      <alignment horizontal="center" vertical="center"/>
      <protection locked="0"/>
    </xf>
    <xf numFmtId="0" fontId="8" fillId="0" borderId="20" xfId="731" applyNumberFormat="1" applyFont="1" applyFill="1" applyBorder="1" applyAlignment="1" applyProtection="1">
      <alignment horizontal="center" vertical="center" wrapText="1"/>
      <protection locked="0"/>
    </xf>
    <xf numFmtId="0" fontId="10" fillId="0" borderId="20" xfId="731" applyFont="1" applyFill="1" applyBorder="1" applyAlignment="1">
      <alignment horizontal="justify" vertical="center"/>
    </xf>
    <xf numFmtId="3" fontId="11" fillId="0" borderId="20" xfId="731" applyNumberFormat="1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left" vertical="center" wrapText="1"/>
    </xf>
    <xf numFmtId="0" fontId="13" fillId="0" borderId="20" xfId="731" applyFont="1" applyFill="1" applyBorder="1" applyAlignment="1">
      <alignment vertical="center"/>
    </xf>
    <xf numFmtId="0" fontId="12" fillId="2" borderId="22" xfId="0" applyFont="1" applyFill="1" applyBorder="1" applyAlignment="1">
      <alignment horizontal="left" vertical="center" wrapText="1"/>
    </xf>
    <xf numFmtId="3" fontId="13" fillId="0" borderId="20" xfId="731" applyNumberFormat="1" applyFont="1" applyFill="1" applyBorder="1" applyAlignment="1">
      <alignment vertical="center"/>
    </xf>
    <xf numFmtId="0" fontId="9" fillId="0" borderId="20" xfId="731" applyFont="1" applyFill="1" applyBorder="1" applyAlignment="1">
      <alignment horizontal="justify" vertical="center"/>
    </xf>
    <xf numFmtId="0" fontId="8" fillId="3" borderId="22" xfId="0" applyNumberFormat="1" applyFont="1" applyFill="1" applyBorder="1" applyAlignment="1" applyProtection="1">
      <alignment horizontal="left" vertical="center" wrapText="1"/>
    </xf>
    <xf numFmtId="0" fontId="14" fillId="0" borderId="20" xfId="731" applyFont="1" applyFill="1" applyBorder="1" applyAlignment="1">
      <alignment horizontal="justify" vertical="center"/>
    </xf>
    <xf numFmtId="0" fontId="15" fillId="0" borderId="20" xfId="731" applyFont="1" applyFill="1" applyBorder="1" applyAlignment="1">
      <alignment vertical="center" wrapText="1"/>
    </xf>
    <xf numFmtId="0" fontId="10" fillId="0" borderId="20" xfId="731" applyFont="1" applyFill="1" applyBorder="1" applyAlignment="1">
      <alignment horizontal="center" vertical="center"/>
    </xf>
    <xf numFmtId="0" fontId="10" fillId="0" borderId="20" xfId="731" applyFont="1" applyFill="1" applyBorder="1" applyAlignment="1">
      <alignment horizontal="center" vertical="center" wrapText="1"/>
    </xf>
    <xf numFmtId="0" fontId="8" fillId="0" borderId="21" xfId="731" applyNumberFormat="1" applyFont="1" applyFill="1" applyBorder="1" applyAlignment="1" applyProtection="1">
      <alignment horizontal="left" vertical="center"/>
      <protection locked="0"/>
    </xf>
    <xf numFmtId="3" fontId="11" fillId="0" borderId="20" xfId="731" applyNumberFormat="1" applyFont="1" applyFill="1" applyBorder="1" applyAlignment="1">
      <alignment vertical="center"/>
    </xf>
    <xf numFmtId="0" fontId="8" fillId="3" borderId="2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left" vertical="center"/>
      <protection locked="0"/>
    </xf>
    <xf numFmtId="3" fontId="11" fillId="0" borderId="20" xfId="0" applyNumberFormat="1" applyFont="1" applyFill="1" applyBorder="1" applyAlignment="1">
      <alignment vertical="center"/>
    </xf>
    <xf numFmtId="0" fontId="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>
      <alignment horizontal="justify" vertical="center"/>
    </xf>
    <xf numFmtId="3" fontId="13" fillId="0" borderId="20" xfId="0" applyNumberFormat="1" applyFont="1" applyFill="1" applyBorder="1" applyAlignment="1">
      <alignment vertical="center"/>
    </xf>
    <xf numFmtId="0" fontId="14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justify" vertical="center"/>
    </xf>
    <xf numFmtId="0" fontId="15" fillId="0" borderId="21" xfId="0" applyFont="1" applyFill="1" applyBorder="1" applyAlignment="1">
      <alignment horizontal="justify" vertical="center"/>
    </xf>
    <xf numFmtId="0" fontId="15" fillId="0" borderId="21" xfId="0" applyFont="1" applyFill="1" applyBorder="1" applyAlignment="1">
      <alignment vertical="center" wrapText="1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44" fillId="0" borderId="0" xfId="379" applyFont="1" applyAlignment="1">
      <alignment horizontal="justify" vertical="center"/>
    </xf>
    <xf numFmtId="178" fontId="3" fillId="0" borderId="0" xfId="379" applyNumberFormat="1" applyFont="1">
      <alignment vertical="center"/>
    </xf>
    <xf numFmtId="0" fontId="3" fillId="0" borderId="0" xfId="379" applyFont="1">
      <alignment vertical="center"/>
    </xf>
    <xf numFmtId="0" fontId="1" fillId="0" borderId="0" xfId="1069" applyAlignment="1"/>
    <xf numFmtId="0" fontId="82" fillId="0" borderId="0" xfId="1069" applyFont="1" applyAlignment="1">
      <alignment horizontal="center" vertical="center"/>
    </xf>
    <xf numFmtId="0" fontId="82" fillId="0" borderId="0" xfId="1069" applyFont="1" applyAlignment="1">
      <alignment horizontal="right" vertical="center"/>
    </xf>
    <xf numFmtId="0" fontId="36" fillId="0" borderId="20" xfId="379" applyFont="1" applyBorder="1" applyAlignment="1">
      <alignment horizontal="center" vertical="center"/>
    </xf>
    <xf numFmtId="0" fontId="82" fillId="0" borderId="20" xfId="1069" applyFont="1" applyBorder="1" applyAlignment="1">
      <alignment horizontal="center" vertical="center"/>
    </xf>
    <xf numFmtId="0" fontId="1" fillId="0" borderId="0" xfId="1069">
      <alignment vertical="center"/>
    </xf>
    <xf numFmtId="0" fontId="1" fillId="0" borderId="0" xfId="1069" applyAlignment="1">
      <alignment vertical="top" wrapText="1"/>
    </xf>
    <xf numFmtId="0" fontId="83" fillId="0" borderId="0" xfId="1069" applyFont="1" applyAlignment="1">
      <alignment horizontal="center" vertical="center" wrapText="1"/>
    </xf>
    <xf numFmtId="0" fontId="17" fillId="0" borderId="0" xfId="1069" applyFont="1" applyAlignment="1">
      <alignment horizontal="center" vertical="center" wrapText="1"/>
    </xf>
    <xf numFmtId="0" fontId="84" fillId="0" borderId="20" xfId="1069" applyFont="1" applyBorder="1" applyAlignment="1">
      <alignment horizontal="center" vertical="center" wrapText="1"/>
    </xf>
    <xf numFmtId="0" fontId="17" fillId="0" borderId="20" xfId="643" applyFont="1" applyBorder="1" applyAlignment="1">
      <alignment horizontal="center" vertical="center" wrapText="1"/>
    </xf>
    <xf numFmtId="0" fontId="17" fillId="0" borderId="20" xfId="1070" applyFont="1" applyBorder="1" applyAlignment="1">
      <alignment horizontal="center" vertical="center" wrapText="1"/>
    </xf>
    <xf numFmtId="189" fontId="17" fillId="0" borderId="20" xfId="1070" applyNumberFormat="1" applyFont="1" applyBorder="1" applyAlignment="1">
      <alignment horizontal="center" vertical="center" wrapText="1"/>
    </xf>
    <xf numFmtId="0" fontId="28" fillId="0" borderId="0" xfId="1080" applyFont="1" applyProtection="1"/>
    <xf numFmtId="0" fontId="85" fillId="0" borderId="0" xfId="1080" applyFont="1" applyAlignment="1" applyProtection="1">
      <alignment vertical="center"/>
    </xf>
    <xf numFmtId="0" fontId="85" fillId="0" borderId="20" xfId="1080" applyFont="1" applyBorder="1" applyAlignment="1" applyProtection="1">
      <alignment horizontal="center" vertical="center"/>
    </xf>
    <xf numFmtId="0" fontId="32" fillId="0" borderId="20" xfId="1080" applyFont="1" applyBorder="1" applyAlignment="1" applyProtection="1">
      <alignment horizontal="left" vertical="center" wrapText="1"/>
    </xf>
    <xf numFmtId="4" fontId="86" fillId="0" borderId="20" xfId="1080" applyNumberFormat="1" applyFont="1" applyBorder="1" applyAlignment="1" applyProtection="1">
      <alignment horizontal="center" vertical="center" wrapText="1"/>
    </xf>
    <xf numFmtId="0" fontId="86" fillId="0" borderId="20" xfId="1080" applyFont="1" applyBorder="1" applyAlignment="1" applyProtection="1">
      <alignment horizontal="left" vertical="center" wrapText="1"/>
    </xf>
    <xf numFmtId="0" fontId="81" fillId="0" borderId="0" xfId="379" applyFont="1" applyAlignment="1">
      <alignment vertical="center"/>
    </xf>
    <xf numFmtId="0" fontId="85" fillId="0" borderId="0" xfId="1080" applyFont="1" applyAlignment="1" applyProtection="1">
      <alignment horizontal="right" vertical="center"/>
    </xf>
    <xf numFmtId="0" fontId="1" fillId="0" borderId="0" xfId="1075" applyAlignment="1"/>
    <xf numFmtId="0" fontId="84" fillId="0" borderId="0" xfId="1075" applyFont="1" applyAlignment="1">
      <alignment horizontal="center" vertical="center"/>
    </xf>
    <xf numFmtId="0" fontId="88" fillId="0" borderId="0" xfId="1075" applyFont="1" applyAlignment="1">
      <alignment horizontal="center" vertical="center"/>
    </xf>
    <xf numFmtId="0" fontId="84" fillId="0" borderId="20" xfId="1075" applyFont="1" applyBorder="1" applyAlignment="1">
      <alignment horizontal="center" vertical="center"/>
    </xf>
    <xf numFmtId="0" fontId="1" fillId="0" borderId="20" xfId="1075" applyBorder="1" applyAlignment="1">
      <alignment horizontal="center" vertical="center" wrapText="1"/>
    </xf>
    <xf numFmtId="190" fontId="1" fillId="0" borderId="20" xfId="1075" applyNumberFormat="1" applyBorder="1" applyAlignment="1">
      <alignment horizontal="center" vertical="center"/>
    </xf>
    <xf numFmtId="0" fontId="84" fillId="0" borderId="20" xfId="1075" applyFont="1" applyBorder="1" applyAlignment="1">
      <alignment horizontal="center" vertical="center" wrapText="1"/>
    </xf>
    <xf numFmtId="0" fontId="1" fillId="0" borderId="0" xfId="1075">
      <alignment vertical="center"/>
    </xf>
    <xf numFmtId="0" fontId="27" fillId="0" borderId="0" xfId="0" applyFont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10" fontId="25" fillId="0" borderId="2" xfId="15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178" fontId="24" fillId="0" borderId="0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8" xfId="0" applyNumberFormat="1" applyFont="1" applyFill="1" applyBorder="1" applyAlignment="1" applyProtection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5" fillId="0" borderId="8" xfId="0" applyNumberFormat="1" applyFont="1" applyFill="1" applyBorder="1" applyAlignment="1">
      <alignment horizontal="center" vertical="center" wrapText="1"/>
    </xf>
    <xf numFmtId="0" fontId="24" fillId="3" borderId="0" xfId="708" applyNumberFormat="1" applyFont="1" applyFill="1" applyAlignment="1" applyProtection="1">
      <alignment horizontal="center" vertical="center"/>
    </xf>
    <xf numFmtId="0" fontId="17" fillId="0" borderId="0" xfId="708" applyNumberFormat="1" applyFont="1" applyFill="1" applyAlignment="1" applyProtection="1">
      <alignment horizontal="right" vertical="center"/>
    </xf>
    <xf numFmtId="183" fontId="25" fillId="4" borderId="3" xfId="708" applyNumberFormat="1" applyFont="1" applyFill="1" applyBorder="1" applyAlignment="1" applyProtection="1">
      <alignment horizontal="center" vertical="center"/>
    </xf>
    <xf numFmtId="183" fontId="25" fillId="4" borderId="5" xfId="708" applyNumberFormat="1" applyFont="1" applyFill="1" applyBorder="1" applyAlignment="1" applyProtection="1">
      <alignment horizontal="center" vertical="center"/>
    </xf>
    <xf numFmtId="183" fontId="25" fillId="4" borderId="6" xfId="708" applyNumberFormat="1" applyFont="1" applyFill="1" applyBorder="1" applyAlignment="1" applyProtection="1">
      <alignment horizontal="center" vertical="center"/>
    </xf>
    <xf numFmtId="183" fontId="25" fillId="4" borderId="3" xfId="708" applyNumberFormat="1" applyFont="1" applyFill="1" applyBorder="1" applyAlignment="1" applyProtection="1">
      <alignment horizontal="left" vertical="center"/>
    </xf>
    <xf numFmtId="183" fontId="25" fillId="4" borderId="6" xfId="708" applyNumberFormat="1" applyFont="1" applyFill="1" applyBorder="1" applyAlignment="1" applyProtection="1">
      <alignment horizontal="left" vertical="center"/>
    </xf>
    <xf numFmtId="0" fontId="25" fillId="4" borderId="1" xfId="708" applyNumberFormat="1" applyFont="1" applyFill="1" applyBorder="1" applyAlignment="1" applyProtection="1">
      <alignment horizontal="center" vertical="center"/>
    </xf>
    <xf numFmtId="0" fontId="25" fillId="4" borderId="7" xfId="708" applyNumberFormat="1" applyFont="1" applyFill="1" applyBorder="1" applyAlignment="1" applyProtection="1">
      <alignment horizontal="center" vertical="center"/>
    </xf>
    <xf numFmtId="0" fontId="25" fillId="4" borderId="8" xfId="708" applyNumberFormat="1" applyFont="1" applyFill="1" applyBorder="1" applyAlignment="1" applyProtection="1">
      <alignment horizontal="center" vertical="center"/>
    </xf>
    <xf numFmtId="183" fontId="25" fillId="4" borderId="1" xfId="708" applyNumberFormat="1" applyFont="1" applyFill="1" applyBorder="1" applyAlignment="1" applyProtection="1">
      <alignment horizontal="center" vertical="center"/>
    </xf>
    <xf numFmtId="183" fontId="25" fillId="4" borderId="8" xfId="708" applyNumberFormat="1" applyFont="1" applyFill="1" applyBorder="1" applyAlignment="1" applyProtection="1">
      <alignment horizontal="center" vertical="center"/>
    </xf>
    <xf numFmtId="0" fontId="18" fillId="0" borderId="0" xfId="589" applyFont="1" applyAlignment="1">
      <alignment horizontal="center" vertical="center" wrapText="1"/>
    </xf>
    <xf numFmtId="0" fontId="6" fillId="0" borderId="0" xfId="737" applyFont="1" applyFill="1" applyBorder="1" applyAlignment="1">
      <alignment horizontal="center" vertical="center"/>
    </xf>
    <xf numFmtId="0" fontId="18" fillId="7" borderId="0" xfId="5" applyFont="1" applyFill="1" applyBorder="1" applyAlignment="1">
      <alignment horizontal="center" vertical="center" wrapText="1"/>
    </xf>
    <xf numFmtId="0" fontId="43" fillId="0" borderId="0" xfId="5" applyFont="1" applyAlignment="1">
      <alignment horizontal="left" vertical="center" wrapText="1"/>
    </xf>
    <xf numFmtId="0" fontId="77" fillId="7" borderId="0" xfId="615" applyFont="1" applyFill="1" applyBorder="1" applyAlignment="1">
      <alignment horizontal="center" vertical="center" wrapText="1"/>
    </xf>
    <xf numFmtId="10" fontId="25" fillId="0" borderId="2" xfId="404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5" borderId="8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3" borderId="0" xfId="708" applyNumberFormat="1" applyFont="1" applyFill="1" applyAlignment="1" applyProtection="1">
      <alignment horizontal="center" vertical="center"/>
    </xf>
    <xf numFmtId="183" fontId="19" fillId="4" borderId="3" xfId="708" applyNumberFormat="1" applyFont="1" applyFill="1" applyBorder="1" applyAlignment="1" applyProtection="1">
      <alignment horizontal="center" vertical="center"/>
    </xf>
    <xf numFmtId="183" fontId="19" fillId="4" borderId="5" xfId="708" applyNumberFormat="1" applyFont="1" applyFill="1" applyBorder="1" applyAlignment="1" applyProtection="1">
      <alignment horizontal="center" vertical="center"/>
    </xf>
    <xf numFmtId="183" fontId="19" fillId="4" borderId="6" xfId="708" applyNumberFormat="1" applyFont="1" applyFill="1" applyBorder="1" applyAlignment="1" applyProtection="1">
      <alignment horizontal="center" vertical="center"/>
    </xf>
    <xf numFmtId="183" fontId="19" fillId="4" borderId="3" xfId="708" applyNumberFormat="1" applyFont="1" applyFill="1" applyBorder="1" applyAlignment="1" applyProtection="1">
      <alignment horizontal="left" vertical="center"/>
    </xf>
    <xf numFmtId="183" fontId="19" fillId="4" borderId="6" xfId="708" applyNumberFormat="1" applyFont="1" applyFill="1" applyBorder="1" applyAlignment="1" applyProtection="1">
      <alignment horizontal="left" vertical="center"/>
    </xf>
    <xf numFmtId="0" fontId="19" fillId="4" borderId="1" xfId="708" applyNumberFormat="1" applyFont="1" applyFill="1" applyBorder="1" applyAlignment="1" applyProtection="1">
      <alignment horizontal="center" vertical="center"/>
    </xf>
    <xf numFmtId="0" fontId="19" fillId="4" borderId="7" xfId="708" applyNumberFormat="1" applyFont="1" applyFill="1" applyBorder="1" applyAlignment="1" applyProtection="1">
      <alignment horizontal="center" vertical="center"/>
    </xf>
    <xf numFmtId="0" fontId="19" fillId="4" borderId="8" xfId="708" applyNumberFormat="1" applyFont="1" applyFill="1" applyBorder="1" applyAlignment="1" applyProtection="1">
      <alignment horizontal="center" vertical="center"/>
    </xf>
    <xf numFmtId="183" fontId="19" fillId="4" borderId="1" xfId="708" applyNumberFormat="1" applyFont="1" applyFill="1" applyBorder="1" applyAlignment="1" applyProtection="1">
      <alignment horizontal="center" vertical="center"/>
    </xf>
    <xf numFmtId="183" fontId="19" fillId="4" borderId="8" xfId="708" applyNumberFormat="1" applyFont="1" applyFill="1" applyBorder="1" applyAlignment="1" applyProtection="1">
      <alignment horizontal="center" vertical="center"/>
    </xf>
    <xf numFmtId="178" fontId="19" fillId="4" borderId="1" xfId="708" applyNumberFormat="1" applyFont="1" applyFill="1" applyBorder="1" applyAlignment="1" applyProtection="1">
      <alignment horizontal="center" vertical="center"/>
    </xf>
    <xf numFmtId="178" fontId="19" fillId="4" borderId="8" xfId="708" applyNumberFormat="1" applyFont="1" applyFill="1" applyBorder="1" applyAlignment="1" applyProtection="1">
      <alignment horizontal="center" vertical="center"/>
    </xf>
    <xf numFmtId="0" fontId="18" fillId="0" borderId="0" xfId="244" applyFont="1" applyFill="1" applyAlignment="1">
      <alignment horizontal="center" vertical="center"/>
    </xf>
    <xf numFmtId="0" fontId="24" fillId="0" borderId="0" xfId="615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0" fillId="0" borderId="23" xfId="0" applyFill="1" applyBorder="1" applyAlignment="1">
      <alignment horizontal="left" vertical="center"/>
    </xf>
    <xf numFmtId="0" fontId="6" fillId="0" borderId="0" xfId="731" applyFont="1" applyFill="1" applyAlignment="1">
      <alignment horizontal="center" vertical="center" wrapText="1"/>
    </xf>
    <xf numFmtId="0" fontId="4" fillId="0" borderId="23" xfId="731" applyFill="1" applyBorder="1" applyAlignment="1">
      <alignment horizontal="left" vertical="center"/>
    </xf>
    <xf numFmtId="0" fontId="27" fillId="0" borderId="0" xfId="731" applyFont="1" applyAlignment="1">
      <alignment horizontal="center" vertical="center"/>
    </xf>
    <xf numFmtId="0" fontId="25" fillId="0" borderId="3" xfId="731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731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731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/>
    </xf>
    <xf numFmtId="49" fontId="7" fillId="5" borderId="8" xfId="0" applyNumberFormat="1" applyFont="1" applyFill="1" applyBorder="1" applyAlignment="1" applyProtection="1">
      <alignment horizontal="center" vertical="center"/>
    </xf>
    <xf numFmtId="0" fontId="18" fillId="0" borderId="0" xfId="590" applyFont="1" applyAlignment="1">
      <alignment horizontal="center" vertical="center" wrapText="1"/>
    </xf>
    <xf numFmtId="0" fontId="19" fillId="0" borderId="3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731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731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731" applyFont="1" applyBorder="1" applyAlignment="1">
      <alignment horizontal="center"/>
    </xf>
    <xf numFmtId="0" fontId="19" fillId="0" borderId="1" xfId="731" applyFont="1" applyFill="1" applyBorder="1" applyAlignment="1">
      <alignment horizontal="center" vertical="center"/>
    </xf>
    <xf numFmtId="0" fontId="19" fillId="0" borderId="8" xfId="731" applyFont="1" applyFill="1" applyBorder="1" applyAlignment="1">
      <alignment horizontal="center" vertical="center"/>
    </xf>
    <xf numFmtId="0" fontId="4" fillId="0" borderId="4" xfId="731" applyFill="1" applyBorder="1" applyAlignment="1">
      <alignment horizontal="center"/>
    </xf>
    <xf numFmtId="0" fontId="81" fillId="0" borderId="0" xfId="379" applyFont="1" applyAlignment="1">
      <alignment horizontal="center" vertical="center"/>
    </xf>
    <xf numFmtId="0" fontId="87" fillId="0" borderId="0" xfId="379" applyFont="1" applyAlignment="1">
      <alignment horizontal="center" vertical="center"/>
    </xf>
  </cellXfs>
  <cellStyles count="1083">
    <cellStyle name="_ET_STYLE_NoName_00_" xfId="26"/>
    <cellStyle name="0,0_x000d_&#10;NA_x000d_&#10;" xfId="32"/>
    <cellStyle name="0,0_x000d_&#10;NA_x000d_&#10; 2" xfId="81"/>
    <cellStyle name="0,0_x000d_&#10;NA_x000d_&#10; 2 2" xfId="38"/>
    <cellStyle name="0,0_x000d_&#10;NA_x000d_&#10; 2 3" xfId="72"/>
    <cellStyle name="0,0_x000d_&#10;NA_x000d_&#10; 2_2017年省对市(州)税收返还和转移支付预算" xfId="64"/>
    <cellStyle name="0,0_x000d_&#10;NA_x000d_&#10; 3" xfId="82"/>
    <cellStyle name="0,0_x000d_&#10;NA_x000d_&#10; 4" xfId="84"/>
    <cellStyle name="0,0_x000d_&#10;NA_x000d_&#10;_2017年省对市(州)税收返还和转移支付预算" xfId="51"/>
    <cellStyle name="20% - Accent1" xfId="89"/>
    <cellStyle name="20% - Accent1 2" xfId="66"/>
    <cellStyle name="20% - Accent1_2016年四川省省级一般公共预算支出执行情况表" xfId="7"/>
    <cellStyle name="20% - Accent2" xfId="56"/>
    <cellStyle name="20% - Accent2 2" xfId="46"/>
    <cellStyle name="20% - Accent2_2016年四川省省级一般公共预算支出执行情况表" xfId="43"/>
    <cellStyle name="20% - Accent3" xfId="61"/>
    <cellStyle name="20% - Accent3 2" xfId="49"/>
    <cellStyle name="20% - Accent3_2016年四川省省级一般公共预算支出执行情况表" xfId="92"/>
    <cellStyle name="20% - Accent4" xfId="94"/>
    <cellStyle name="20% - Accent4 2" xfId="95"/>
    <cellStyle name="20% - Accent4_2016年四川省省级一般公共预算支出执行情况表" xfId="96"/>
    <cellStyle name="20% - Accent5" xfId="97"/>
    <cellStyle name="20% - Accent5 2" xfId="100"/>
    <cellStyle name="20% - Accent5_2016年四川省省级一般公共预算支出执行情况表" xfId="102"/>
    <cellStyle name="20% - Accent6" xfId="104"/>
    <cellStyle name="20% - Accent6 2" xfId="105"/>
    <cellStyle name="20% - Accent6_2016年四川省省级一般公共预算支出执行情况表" xfId="107"/>
    <cellStyle name="20% - 强调文字颜色 1 2" xfId="108"/>
    <cellStyle name="20% - 强调文字颜色 1 2 2" xfId="110"/>
    <cellStyle name="20% - 强调文字颜色 1 2 2 2" xfId="113"/>
    <cellStyle name="20% - 强调文字颜色 1 2 2 3" xfId="115"/>
    <cellStyle name="20% - 强调文字颜色 1 2 2_2017年省对市(州)税收返还和转移支付预算" xfId="116"/>
    <cellStyle name="20% - 强调文字颜色 1 2 3" xfId="120"/>
    <cellStyle name="20% - 强调文字颜色 1 2_四川省2017年省对市（州）税收返还和转移支付分地区预算（草案）--社保处" xfId="122"/>
    <cellStyle name="20% - 强调文字颜色 2 2" xfId="124"/>
    <cellStyle name="20% - 强调文字颜色 2 2 2" xfId="125"/>
    <cellStyle name="20% - 强调文字颜色 2 2 2 2" xfId="128"/>
    <cellStyle name="20% - 强调文字颜色 2 2 2 3" xfId="130"/>
    <cellStyle name="20% - 强调文字颜色 2 2 2_2017年省对市(州)税收返还和转移支付预算" xfId="131"/>
    <cellStyle name="20% - 强调文字颜色 2 2 3" xfId="132"/>
    <cellStyle name="20% - 强调文字颜色 2 2_四川省2017年省对市（州）税收返还和转移支付分地区预算（草案）--社保处" xfId="133"/>
    <cellStyle name="20% - 强调文字颜色 3 2" xfId="137"/>
    <cellStyle name="20% - 强调文字颜色 3 2 2" xfId="140"/>
    <cellStyle name="20% - 强调文字颜色 3 2 2 2" xfId="142"/>
    <cellStyle name="20% - 强调文字颜色 3 2 2 3" xfId="87"/>
    <cellStyle name="20% - 强调文字颜色 3 2 2_2017年省对市(州)税收返还和转移支付预算" xfId="144"/>
    <cellStyle name="20% - 强调文字颜色 3 2 3" xfId="145"/>
    <cellStyle name="20% - 强调文字颜色 3 2_四川省2017年省对市（州）税收返还和转移支付分地区预算（草案）--社保处" xfId="146"/>
    <cellStyle name="20% - 强调文字颜色 4 2" xfId="148"/>
    <cellStyle name="20% - 强调文字颜色 4 2 2" xfId="149"/>
    <cellStyle name="20% - 强调文字颜色 4 2 2 2" xfId="153"/>
    <cellStyle name="20% - 强调文字颜色 4 2 2 3" xfId="154"/>
    <cellStyle name="20% - 强调文字颜色 4 2 2_2017年省对市(州)税收返还和转移支付预算" xfId="156"/>
    <cellStyle name="20% - 强调文字颜色 4 2 3" xfId="158"/>
    <cellStyle name="20% - 强调文字颜色 4 2_四川省2017年省对市（州）税收返还和转移支付分地区预算（草案）--社保处" xfId="160"/>
    <cellStyle name="20% - 强调文字颜色 5 2" xfId="161"/>
    <cellStyle name="20% - 强调文字颜色 5 2 2" xfId="162"/>
    <cellStyle name="20% - 强调文字颜色 5 2 2 2" xfId="163"/>
    <cellStyle name="20% - 强调文字颜色 5 2 2 3" xfId="166"/>
    <cellStyle name="20% - 强调文字颜色 5 2 2_2017年省对市(州)税收返还和转移支付预算" xfId="167"/>
    <cellStyle name="20% - 强调文字颜色 5 2 3" xfId="170"/>
    <cellStyle name="20% - 强调文字颜色 5 2_四川省2017年省对市（州）税收返还和转移支付分地区预算（草案）--社保处" xfId="172"/>
    <cellStyle name="20% - 强调文字颜色 6 2" xfId="174"/>
    <cellStyle name="20% - 强调文字颜色 6 2 2" xfId="177"/>
    <cellStyle name="20% - 强调文字颜色 6 2 2 2" xfId="179"/>
    <cellStyle name="20% - 强调文字颜色 6 2 2 3" xfId="181"/>
    <cellStyle name="20% - 强调文字颜色 6 2 2_2017年省对市(州)税收返还和转移支付预算" xfId="183"/>
    <cellStyle name="20% - 强调文字颜色 6 2 3" xfId="185"/>
    <cellStyle name="20% - 强调文字颜色 6 2_四川省2017年省对市（州）税收返还和转移支付分地区预算（草案）--社保处" xfId="188"/>
    <cellStyle name="40% - Accent1" xfId="190"/>
    <cellStyle name="40% - Accent1 2" xfId="191"/>
    <cellStyle name="40% - Accent1_2016年四川省省级一般公共预算支出执行情况表" xfId="62"/>
    <cellStyle name="40% - Accent2" xfId="192"/>
    <cellStyle name="40% - Accent2 2" xfId="193"/>
    <cellStyle name="40% - Accent2_2016年四川省省级一般公共预算支出执行情况表" xfId="99"/>
    <cellStyle name="40% - Accent3" xfId="195"/>
    <cellStyle name="40% - Accent3 2" xfId="196"/>
    <cellStyle name="40% - Accent3_2016年四川省省级一般公共预算支出执行情况表" xfId="199"/>
    <cellStyle name="40% - Accent4" xfId="200"/>
    <cellStyle name="40% - Accent4 2" xfId="129"/>
    <cellStyle name="40% - Accent4_2016年四川省省级一般公共预算支出执行情况表" xfId="202"/>
    <cellStyle name="40% - Accent5" xfId="204"/>
    <cellStyle name="40% - Accent5 2" xfId="207"/>
    <cellStyle name="40% - Accent5_2016年四川省省级一般公共预算支出执行情况表" xfId="208"/>
    <cellStyle name="40% - Accent6" xfId="210"/>
    <cellStyle name="40% - Accent6 2" xfId="212"/>
    <cellStyle name="40% - Accent6_2016年四川省省级一般公共预算支出执行情况表" xfId="214"/>
    <cellStyle name="40% - 强调文字颜色 1 2" xfId="215"/>
    <cellStyle name="40% - 强调文字颜色 1 2 2" xfId="217"/>
    <cellStyle name="40% - 强调文字颜色 1 2 2 2" xfId="218"/>
    <cellStyle name="40% - 强调文字颜色 1 2 2 3" xfId="219"/>
    <cellStyle name="40% - 强调文字颜色 1 2 2_2017年省对市(州)税收返还和转移支付预算" xfId="221"/>
    <cellStyle name="40% - 强调文字颜色 1 2 3" xfId="222"/>
    <cellStyle name="40% - 强调文字颜色 1 2_四川省2017年省对市（州）税收返还和转移支付分地区预算（草案）--社保处" xfId="224"/>
    <cellStyle name="40% - 强调文字颜色 2 2" xfId="119"/>
    <cellStyle name="40% - 强调文字颜色 2 2 2" xfId="226"/>
    <cellStyle name="40% - 强调文字颜色 2 2 2 2" xfId="227"/>
    <cellStyle name="40% - 强调文字颜色 2 2 2 3" xfId="231"/>
    <cellStyle name="40% - 强调文字颜色 2 2 2_2017年省对市(州)税收返还和转移支付预算" xfId="233"/>
    <cellStyle name="40% - 强调文字颜色 2 2 3" xfId="234"/>
    <cellStyle name="40% - 强调文字颜色 2 2_四川省2017年省对市（州）税收返还和转移支付分地区预算（草案）--社保处" xfId="235"/>
    <cellStyle name="40% - 强调文字颜色 3 2" xfId="237"/>
    <cellStyle name="40% - 强调文字颜色 3 2 2" xfId="239"/>
    <cellStyle name="40% - 强调文字颜色 3 2 2 2" xfId="241"/>
    <cellStyle name="40% - 强调文字颜色 3 2 2 3" xfId="242"/>
    <cellStyle name="40% - 强调文字颜色 3 2 2_2017年省对市(州)税收返还和转移支付预算" xfId="243"/>
    <cellStyle name="40% - 强调文字颜色 3 2 3" xfId="245"/>
    <cellStyle name="40% - 强调文字颜色 3 2_四川省2017年省对市（州）税收返还和转移支付分地区预算（草案）--社保处" xfId="248"/>
    <cellStyle name="40% - 强调文字颜色 4 2" xfId="40"/>
    <cellStyle name="40% - 强调文字颜色 4 2 2" xfId="250"/>
    <cellStyle name="40% - 强调文字颜色 4 2 2 2" xfId="252"/>
    <cellStyle name="40% - 强调文字颜色 4 2 2 3" xfId="253"/>
    <cellStyle name="40% - 强调文字颜色 4 2 2_2017年省对市(州)税收返还和转移支付预算" xfId="255"/>
    <cellStyle name="40% - 强调文字颜色 4 2 3" xfId="159"/>
    <cellStyle name="40% - 强调文字颜色 4 2_四川省2017年省对市（州）税收返还和转移支付分地区预算（草案）--社保处" xfId="257"/>
    <cellStyle name="40% - 强调文字颜色 5 2" xfId="259"/>
    <cellStyle name="40% - 强调文字颜色 5 2 2" xfId="261"/>
    <cellStyle name="40% - 强调文字颜色 5 2 2 2" xfId="263"/>
    <cellStyle name="40% - 强调文字颜色 5 2 2 3" xfId="264"/>
    <cellStyle name="40% - 强调文字颜色 5 2 2_2017年省对市(州)税收返还和转移支付预算" xfId="152"/>
    <cellStyle name="40% - 强调文字颜色 5 2 3" xfId="265"/>
    <cellStyle name="40% - 强调文字颜色 5 2_四川省2017年省对市（州）税收返还和转移支付分地区预算（草案）--社保处" xfId="267"/>
    <cellStyle name="40% - 强调文字颜色 6 2" xfId="268"/>
    <cellStyle name="40% - 强调文字颜色 6 2 2" xfId="269"/>
    <cellStyle name="40% - 强调文字颜色 6 2 2 2" xfId="270"/>
    <cellStyle name="40% - 强调文字颜色 6 2 2 3" xfId="216"/>
    <cellStyle name="40% - 强调文字颜色 6 2 2_2017年省对市(州)税收返还和转移支付预算" xfId="272"/>
    <cellStyle name="40% - 强调文字颜色 6 2 3" xfId="273"/>
    <cellStyle name="40% - 强调文字颜色 6 2_四川省2017年省对市（州）税收返还和转移支付分地区预算（草案）--社保处" xfId="274"/>
    <cellStyle name="60% - Accent1" xfId="276"/>
    <cellStyle name="60% - Accent1 2" xfId="277"/>
    <cellStyle name="60% - Accent2" xfId="278"/>
    <cellStyle name="60% - Accent2 2" xfId="281"/>
    <cellStyle name="60% - Accent3" xfId="283"/>
    <cellStyle name="60% - Accent3 2" xfId="286"/>
    <cellStyle name="60% - Accent4" xfId="289"/>
    <cellStyle name="60% - Accent4 2" xfId="290"/>
    <cellStyle name="60% - Accent5" xfId="292"/>
    <cellStyle name="60% - Accent5 2" xfId="295"/>
    <cellStyle name="60% - Accent6" xfId="297"/>
    <cellStyle name="60% - Accent6 2" xfId="271"/>
    <cellStyle name="60% - 强调文字颜色 1 2" xfId="299"/>
    <cellStyle name="60% - 强调文字颜色 1 2 2" xfId="301"/>
    <cellStyle name="60% - 强调文字颜色 1 2 2 2" xfId="302"/>
    <cellStyle name="60% - 强调文字颜色 1 2 2 3" xfId="293"/>
    <cellStyle name="60% - 强调文字颜色 1 2 2_2017年省对市(州)税收返还和转移支付预算" xfId="21"/>
    <cellStyle name="60% - 强调文字颜色 1 2 3" xfId="304"/>
    <cellStyle name="60% - 强调文字颜色 1 2_四川省2017年省对市（州）税收返还和转移支付分地区预算（草案）--社保处" xfId="305"/>
    <cellStyle name="60% - 强调文字颜色 2 2" xfId="307"/>
    <cellStyle name="60% - 强调文字颜色 2 2 2" xfId="29"/>
    <cellStyle name="60% - 强调文字颜色 2 2 2 2" xfId="33"/>
    <cellStyle name="60% - 强调文字颜色 2 2 2 3" xfId="35"/>
    <cellStyle name="60% - 强调文字颜色 2 2 2_2017年省对市(州)税收返还和转移支付预算" xfId="296"/>
    <cellStyle name="60% - 强调文字颜色 2 2 3" xfId="308"/>
    <cellStyle name="60% - 强调文字颜色 2 2_四川省2017年省对市（州）税收返还和转移支付分地区预算（草案）--社保处" xfId="310"/>
    <cellStyle name="60% - 强调文字颜色 3 2" xfId="311"/>
    <cellStyle name="60% - 强调文字颜色 3 2 2" xfId="52"/>
    <cellStyle name="60% - 强调文字颜色 3 2 2 2" xfId="45"/>
    <cellStyle name="60% - 强调文字颜色 3 2 2 3" xfId="312"/>
    <cellStyle name="60% - 强调文字颜色 3 2 2_2017年省对市(州)税收返还和转移支付预算" xfId="315"/>
    <cellStyle name="60% - 强调文字颜色 3 2 3" xfId="60"/>
    <cellStyle name="60% - 强调文字颜色 3 2_四川省2017年省对市（州）税收返还和转移支付分地区预算（草案）--社保处" xfId="42"/>
    <cellStyle name="60% - 强调文字颜色 4 2" xfId="316"/>
    <cellStyle name="60% - 强调文字颜色 4 2 2" xfId="247"/>
    <cellStyle name="60% - 强调文字颜色 4 2 2 2" xfId="19"/>
    <cellStyle name="60% - 强调文字颜色 4 2 2 3" xfId="323"/>
    <cellStyle name="60% - 强调文字颜色 4 2 2_2017年省对市(州)税收返还和转移支付预算" xfId="326"/>
    <cellStyle name="60% - 强调文字颜色 4 2 3" xfId="47"/>
    <cellStyle name="60% - 强调文字颜色 4 2_四川省2017年省对市（州）税收返还和转移支付分地区预算（草案）--社保处" xfId="327"/>
    <cellStyle name="60% - 强调文字颜色 5 2" xfId="230"/>
    <cellStyle name="60% - 强调文字颜色 5 2 2" xfId="329"/>
    <cellStyle name="60% - 强调文字颜色 5 2 2 2" xfId="68"/>
    <cellStyle name="60% - 强调文字颜色 5 2 2 3" xfId="77"/>
    <cellStyle name="60% - 强调文字颜色 5 2 2_2017年省对市(州)税收返还和转移支付预算" xfId="330"/>
    <cellStyle name="60% - 强调文字颜色 5 2 3" xfId="332"/>
    <cellStyle name="60% - 强调文字颜色 5 2_四川省2017年省对市（州）税收返还和转移支付分地区预算（草案）--社保处" xfId="333"/>
    <cellStyle name="60% - 强调文字颜色 6 2" xfId="335"/>
    <cellStyle name="60% - 强调文字颜色 6 2 2" xfId="336"/>
    <cellStyle name="60% - 强调文字颜色 6 2 2 2" xfId="337"/>
    <cellStyle name="60% - 强调文字颜色 6 2 2 3" xfId="339"/>
    <cellStyle name="60% - 强调文字颜色 6 2 2_2017年省对市(州)税收返还和转移支付预算" xfId="342"/>
    <cellStyle name="60% - 强调文字颜色 6 2 3" xfId="344"/>
    <cellStyle name="60% - 强调文字颜色 6 2_四川省2017年省对市（州）税收返还和转移支付分地区预算（草案）--社保处" xfId="345"/>
    <cellStyle name="Accent1" xfId="350"/>
    <cellStyle name="Accent1 2" xfId="353"/>
    <cellStyle name="Accent2" xfId="354"/>
    <cellStyle name="Accent2 2" xfId="355"/>
    <cellStyle name="Accent3" xfId="356"/>
    <cellStyle name="Accent3 2" xfId="106"/>
    <cellStyle name="Accent4" xfId="357"/>
    <cellStyle name="Accent4 2" xfId="363"/>
    <cellStyle name="Accent5" xfId="365"/>
    <cellStyle name="Accent5 2" xfId="165"/>
    <cellStyle name="Accent6" xfId="362"/>
    <cellStyle name="Accent6 2" xfId="34"/>
    <cellStyle name="Bad" xfId="285"/>
    <cellStyle name="Bad 2" xfId="370"/>
    <cellStyle name="Calculation" xfId="372"/>
    <cellStyle name="Calculation 2" xfId="374"/>
    <cellStyle name="Calculation_2016年全省及省级财政收支执行及2017年预算草案表（20161206，预审自用稿）" xfId="14"/>
    <cellStyle name="Check Cell" xfId="262"/>
    <cellStyle name="Check Cell 2" xfId="375"/>
    <cellStyle name="Check Cell_2016年全省及省级财政收支执行及2017年预算草案表（20161206，预审自用稿）" xfId="376"/>
    <cellStyle name="Explanatory Text" xfId="91"/>
    <cellStyle name="Explanatory Text 2" xfId="377"/>
    <cellStyle name="Good" xfId="380"/>
    <cellStyle name="Good 2" xfId="382"/>
    <cellStyle name="Heading 1" xfId="384"/>
    <cellStyle name="Heading 1 2" xfId="385"/>
    <cellStyle name="Heading 1_2016年全省及省级财政收支执行及2017年预算草案表（20161206，预审自用稿）" xfId="388"/>
    <cellStyle name="Heading 2" xfId="136"/>
    <cellStyle name="Heading 2 2" xfId="139"/>
    <cellStyle name="Heading 2_2016年全省及省级财政收支执行及2017年预算草案表（20161206，预审自用稿）" xfId="391"/>
    <cellStyle name="Heading 3" xfId="48"/>
    <cellStyle name="Heading 3 2" xfId="75"/>
    <cellStyle name="Heading 3_2016年全省及省级财政收支执行及2017年预算草案表（20161206，预审自用稿）" xfId="392"/>
    <cellStyle name="Heading 4" xfId="298"/>
    <cellStyle name="Heading 4 2" xfId="300"/>
    <cellStyle name="Input" xfId="39"/>
    <cellStyle name="Input 2" xfId="8"/>
    <cellStyle name="Input_2016年全省及省级财政收支执行及2017年预算草案表（20161206，预审自用稿）" xfId="127"/>
    <cellStyle name="Linked Cell" xfId="249"/>
    <cellStyle name="Linked Cell 2" xfId="251"/>
    <cellStyle name="Linked Cell_2016年全省及省级财政收支执行及2017年预算草案表（20161206，预审自用稿）" xfId="90"/>
    <cellStyle name="Neutral" xfId="318"/>
    <cellStyle name="Neutral 2" xfId="246"/>
    <cellStyle name="no dec" xfId="373"/>
    <cellStyle name="Normal_APR" xfId="394"/>
    <cellStyle name="Note" xfId="109"/>
    <cellStyle name="Note 2" xfId="112"/>
    <cellStyle name="Note_2016年全省及省级财政收支执行及2017年预算草案表（20161206，预审自用稿）" xfId="28"/>
    <cellStyle name="Output" xfId="395"/>
    <cellStyle name="Output 2" xfId="397"/>
    <cellStyle name="Output_2016年全省及省级财政收支执行及2017年预算草案表（20161206，预审自用稿）" xfId="398"/>
    <cellStyle name="Title" xfId="399"/>
    <cellStyle name="Title 2" xfId="280"/>
    <cellStyle name="Total" xfId="400"/>
    <cellStyle name="Total 2" xfId="256"/>
    <cellStyle name="Total_2016年全省及省级财政收支执行及2017年预算草案表（20161206，预审自用稿）" xfId="282"/>
    <cellStyle name="Warning Text" xfId="401"/>
    <cellStyle name="Warning Text 2" xfId="403"/>
    <cellStyle name="百分比" xfId="15" builtinId="5"/>
    <cellStyle name="百分比 2" xfId="404"/>
    <cellStyle name="百分比 2 2" xfId="405"/>
    <cellStyle name="百分比 2 3" xfId="407"/>
    <cellStyle name="百分比 2 3 2" xfId="266"/>
    <cellStyle name="百分比 2 3 3" xfId="408"/>
    <cellStyle name="百分比 2 4" xfId="409"/>
    <cellStyle name="百分比 2 5" xfId="411"/>
    <cellStyle name="百分比 3" xfId="393"/>
    <cellStyle name="百分比 3 2" xfId="414"/>
    <cellStyle name="百分比 3 3" xfId="325"/>
    <cellStyle name="百分比 4" xfId="30"/>
    <cellStyle name="百分比 5" xfId="1066"/>
    <cellStyle name="标题 1 2" xfId="50"/>
    <cellStyle name="标题 1 2 2" xfId="319"/>
    <cellStyle name="标题 1 2 2 2" xfId="415"/>
    <cellStyle name="标题 1 2 2 3" xfId="390"/>
    <cellStyle name="标题 1 2 2_2017年省对市(州)税收返还和转移支付预算" xfId="416"/>
    <cellStyle name="标题 1 2 3" xfId="418"/>
    <cellStyle name="标题 2 2" xfId="79"/>
    <cellStyle name="标题 2 2 2" xfId="36"/>
    <cellStyle name="标题 2 2 2 2" xfId="419"/>
    <cellStyle name="标题 2 2 2 3" xfId="420"/>
    <cellStyle name="标题 2 2 2_2017年省对市(州)税收返还和转移支付预算" xfId="421"/>
    <cellStyle name="标题 2 2 3" xfId="70"/>
    <cellStyle name="标题 3 2" xfId="422"/>
    <cellStyle name="标题 3 2 2" xfId="198"/>
    <cellStyle name="标题 3 2 2 2" xfId="427"/>
    <cellStyle name="标题 3 2 2 3" xfId="189"/>
    <cellStyle name="标题 3 2 2_2017年省对市(州)税收返还和转移支付预算" xfId="410"/>
    <cellStyle name="标题 3 2 3" xfId="428"/>
    <cellStyle name="标题 4 2" xfId="314"/>
    <cellStyle name="标题 4 2 2" xfId="24"/>
    <cellStyle name="标题 4 2 2 2" xfId="430"/>
    <cellStyle name="标题 4 2 2 3" xfId="187"/>
    <cellStyle name="标题 4 2 2_2017年省对市(州)税收返还和转移支付预算" xfId="431"/>
    <cellStyle name="标题 4 2 3" xfId="433"/>
    <cellStyle name="标题 5" xfId="111"/>
    <cellStyle name="标题 5 2" xfId="155"/>
    <cellStyle name="标题 5 2 2" xfId="254"/>
    <cellStyle name="标题 5 2 3" xfId="213"/>
    <cellStyle name="标题 5 2_2017年省对市(州)税收返还和转移支付预算" xfId="118"/>
    <cellStyle name="标题 5 3" xfId="434"/>
    <cellStyle name="差 2" xfId="435"/>
    <cellStyle name="差 2 2" xfId="436"/>
    <cellStyle name="差 2 2 2" xfId="182"/>
    <cellStyle name="差 2 2 3" xfId="443"/>
    <cellStyle name="差 2 2_2017年省对市(州)税收返还和转移支付预算" xfId="331"/>
    <cellStyle name="差 2 3" xfId="445"/>
    <cellStyle name="差 2_四川省2017年省对市（州）税收返还和转移支付分地区预算（草案）--社保处" xfId="447"/>
    <cellStyle name="差_%84表2：2016-2018年省级部门三年滚动规划报表" xfId="402"/>
    <cellStyle name="差_“三区”文化人才专项资金" xfId="44"/>
    <cellStyle name="差_1 2017年省对市（州）税收返还和转移支付预算分地区情况表（华侨事务补助）(1)" xfId="306"/>
    <cellStyle name="差_10 2017年省对市（州）税收返还和转移支付预算分地区情况表（寺观教堂维修补助资金）(1)" xfId="442"/>
    <cellStyle name="差_10-扶持民族地区教育发展" xfId="123"/>
    <cellStyle name="差_11 2017年省对市（州）税收返还和转移支付预算分地区情况表（基层行政单位救灾专项资金）(1)" xfId="448"/>
    <cellStyle name="差_1-12" xfId="324"/>
    <cellStyle name="差_1-12_四川省2017年省对市（州）税收返还和转移支付分地区预算（草案）--社保处" xfId="449"/>
    <cellStyle name="差_12 2017年省对市（州）税收返还和转移支付预算分地区情况表（民族地区春节慰问经费）(1)" xfId="328"/>
    <cellStyle name="差_123" xfId="451"/>
    <cellStyle name="差_13 2017年省对市（州）税收返还和转移支付预算分地区情况表（审计能力提升专项经费）(1)" xfId="452"/>
    <cellStyle name="差_14 2017年省对市（州）税收返还和转移支付预算分地区情况表（支持基层政权建设补助资金）(1)" xfId="453"/>
    <cellStyle name="差_15-省级防震减灾分情况" xfId="454"/>
    <cellStyle name="差_18 2017年省对市（州）税收返还和转移支付预算分地区情况表（全省法院系统业务经费）(1)" xfId="456"/>
    <cellStyle name="差_19 征兵经费" xfId="383"/>
    <cellStyle name="差_1-学前教育发展专项资金" xfId="343"/>
    <cellStyle name="差_1-政策性保险财政补助资金" xfId="114"/>
    <cellStyle name="差_2" xfId="303"/>
    <cellStyle name="差_2 政法转移支付" xfId="457"/>
    <cellStyle name="差_20 国防动员专项经费" xfId="338"/>
    <cellStyle name="差_2015财金互动汇总（加人行、补成都）" xfId="458"/>
    <cellStyle name="差_2015财金互动汇总（加人行、补成都） 2" xfId="341"/>
    <cellStyle name="差_2015财金互动汇总（加人行、补成都） 2 2" xfId="460"/>
    <cellStyle name="差_2015财金互动汇总（加人行、补成都） 2 2_2017年省对市(州)税收返还和转移支付预算" xfId="462"/>
    <cellStyle name="差_2015财金互动汇总（加人行、补成都） 2 3" xfId="463"/>
    <cellStyle name="差_2015财金互动汇总（加人行、补成都） 2_2017年省对市(州)税收返还和转移支付预算" xfId="466"/>
    <cellStyle name="差_2015财金互动汇总（加人行、补成都） 3" xfId="467"/>
    <cellStyle name="差_2015财金互动汇总（加人行、补成都） 3_2017年省对市(州)税收返还和转移支付预算" xfId="468"/>
    <cellStyle name="差_2015财金互动汇总（加人行、补成都） 4" xfId="469"/>
    <cellStyle name="差_2015财金互动汇总（加人行、补成都）_2017年省对市(州)税收返还和转移支付预算" xfId="444"/>
    <cellStyle name="差_2015直接融资汇总表" xfId="121"/>
    <cellStyle name="差_2015直接融资汇总表 2" xfId="78"/>
    <cellStyle name="差_2015直接融资汇总表 2 2" xfId="334"/>
    <cellStyle name="差_2015直接融资汇总表 2 2_2017年省对市(州)税收返还和转移支付预算" xfId="6"/>
    <cellStyle name="差_2015直接融资汇总表 2 3" xfId="470"/>
    <cellStyle name="差_2015直接融资汇总表 2_2017年省对市(州)税收返还和转移支付预算" xfId="472"/>
    <cellStyle name="差_2015直接融资汇总表 3" xfId="473"/>
    <cellStyle name="差_2015直接融资汇总表 3_2017年省对市(州)税收返还和转移支付预算" xfId="173"/>
    <cellStyle name="差_2015直接融资汇总表 4" xfId="446"/>
    <cellStyle name="差_2015直接融资汇总表_2017年省对市(州)税收返还和转移支付预算" xfId="475"/>
    <cellStyle name="差_2016年四川省省级一般公共预算支出执行情况表" xfId="150"/>
    <cellStyle name="差_2017年省对市(州)税收返还和转移支付预算" xfId="201"/>
    <cellStyle name="差_2017年省对市（州）税收返还和转移支付预算分地区情况表（华侨事务补助）(1)" xfId="476"/>
    <cellStyle name="差_2017年省对市（州）税收返还和转移支付预算分地区情况表（华侨事务补助）(1)_四川省2017年省对市（州）税收返还和转移支付分地区预算（草案）--社保处" xfId="220"/>
    <cellStyle name="差_21 禁毒补助经费" xfId="477"/>
    <cellStyle name="差_22 2017年省对市（州）税收返还和转移支付预算分地区情况表（交警业务经费）(1)" xfId="83"/>
    <cellStyle name="差_23 铁路护路专项经费" xfId="479"/>
    <cellStyle name="差_24 维稳经费" xfId="387"/>
    <cellStyle name="差_2-45" xfId="481"/>
    <cellStyle name="差_2-45_四川省2017年省对市（州）税收返还和转移支付分地区预算（草案）--社保处" xfId="287"/>
    <cellStyle name="差_2-46" xfId="483"/>
    <cellStyle name="差_2-46_四川省2017年省对市（州）税收返还和转移支付分地区预算（草案）--社保处" xfId="168"/>
    <cellStyle name="差_25 消防部队大型装备建设补助经费" xfId="98"/>
    <cellStyle name="差_2-50" xfId="482"/>
    <cellStyle name="差_2-50_四川省2017年省对市（州）税收返还和转移支付分地区预算（草案）--社保处" xfId="288"/>
    <cellStyle name="差_2-52" xfId="485"/>
    <cellStyle name="差_2-52_四川省2017年省对市（州）税收返还和转移支付分地区预算（草案）--社保处" xfId="486"/>
    <cellStyle name="差_2-55" xfId="487"/>
    <cellStyle name="差_2-55_四川省2017年省对市（州）税收返还和转移支付分地区预算（草案）--社保处" xfId="348"/>
    <cellStyle name="差_2-58" xfId="178"/>
    <cellStyle name="差_2-58_四川省2017年省对市（州）税收返还和转移支付分地区预算（草案）--社保处" xfId="378"/>
    <cellStyle name="差_2-59" xfId="180"/>
    <cellStyle name="差_2-59_四川省2017年省对市（州）税收返还和转移支付分地区预算（草案）--社保处" xfId="489"/>
    <cellStyle name="差_26 地方纪检监察机关办案补助专项资金" xfId="455"/>
    <cellStyle name="差_2-60" xfId="488"/>
    <cellStyle name="差_2-60_四川省2017年省对市（州）税收返还和转移支付分地区预算（草案）--社保处" xfId="349"/>
    <cellStyle name="差_2-62" xfId="490"/>
    <cellStyle name="差_2-62_四川省2017年省对市（州）税收返还和转移支付分地区预算（草案）--社保处" xfId="74"/>
    <cellStyle name="差_2-65" xfId="461"/>
    <cellStyle name="差_2-65_四川省2017年省对市（州）税收返还和转移支付分地区预算（草案）--社保处" xfId="426"/>
    <cellStyle name="差_2-67" xfId="491"/>
    <cellStyle name="差_2-67_四川省2017年省对市（州）税收返还和转移支付分地区预算（草案）--社保处" xfId="493"/>
    <cellStyle name="差_27 妇女儿童事业发展专项资金" xfId="209"/>
    <cellStyle name="差_28 基层干训机构建设补助专项资金" xfId="284"/>
    <cellStyle name="差_2-财金互动" xfId="494"/>
    <cellStyle name="差_2-义务教育经费保障机制改革" xfId="103"/>
    <cellStyle name="差_3 2017年省对市（州）税收返还和转移支付预算分地区情况表（到村任职）" xfId="496"/>
    <cellStyle name="差_3-创业担保贷款贴息及奖补" xfId="126"/>
    <cellStyle name="差_3-义务教育均衡发展专项" xfId="497"/>
    <cellStyle name="差_4" xfId="498"/>
    <cellStyle name="差_4-11" xfId="361"/>
    <cellStyle name="差_4-12" xfId="499"/>
    <cellStyle name="差_4-14" xfId="18"/>
    <cellStyle name="差_4-15" xfId="321"/>
    <cellStyle name="差_4-20" xfId="322"/>
    <cellStyle name="差_4-21" xfId="417"/>
    <cellStyle name="差_4-22" xfId="141"/>
    <cellStyle name="差_4-23" xfId="86"/>
    <cellStyle name="差_4-24" xfId="54"/>
    <cellStyle name="差_4-29" xfId="225"/>
    <cellStyle name="差_4-30" xfId="59"/>
    <cellStyle name="差_4-31" xfId="93"/>
    <cellStyle name="差_4-5" xfId="229"/>
    <cellStyle name="差_4-8" xfId="501"/>
    <cellStyle name="差_4-9" xfId="502"/>
    <cellStyle name="差_4-农村义教“营养改善计划”" xfId="503"/>
    <cellStyle name="差_5 2017年省对市（州）税收返还和转移支付预算分地区情况表（全国重点寺观教堂维修经费业生中央财政补助资金）(1)" xfId="367"/>
    <cellStyle name="差_5-农村教师周转房建设" xfId="57"/>
    <cellStyle name="差_5-中央财政统借统还外债项目资金" xfId="194"/>
    <cellStyle name="差_6" xfId="147"/>
    <cellStyle name="差_6-扶持民办教育专项" xfId="504"/>
    <cellStyle name="差_6-省级财政政府与社会资本合作项目综合补助资金" xfId="506"/>
    <cellStyle name="差_7 2017年省对市（州）税收返还和转移支付预算分地区情况表（省级旅游发展资金）(1)" xfId="205"/>
    <cellStyle name="差_7-普惠金融政府和社会资本合作以奖代补资金" xfId="507"/>
    <cellStyle name="差_7-中等职业教育发展专项经费" xfId="157"/>
    <cellStyle name="差_8 2017年省对市（州）税收返还和转移支付预算分地区情况表（民族事业发展资金）(1)" xfId="53"/>
    <cellStyle name="差_9 2017年省对市（州）税收返还和转移支付预算分地区情况表（全省工商行政管理专项经费）(1)" xfId="176"/>
    <cellStyle name="差_Sheet14" xfId="20"/>
    <cellStyle name="差_Sheet14_四川省2017年省对市（州）税收返还和转移支付分地区预算（草案）--社保处" xfId="4"/>
    <cellStyle name="差_Sheet15" xfId="510"/>
    <cellStyle name="差_Sheet15_四川省2017年省对市（州）税收返还和转移支付分地区预算（草案）--社保处" xfId="440"/>
    <cellStyle name="差_Sheet16" xfId="352"/>
    <cellStyle name="差_Sheet16_四川省2017年省对市（州）税收返还和转移支付分地区预算（草案）--社保处" xfId="12"/>
    <cellStyle name="差_Sheet18" xfId="223"/>
    <cellStyle name="差_Sheet18_四川省2017年省对市（州）税收返还和转移支付分地区预算（草案）--社保处" xfId="512"/>
    <cellStyle name="差_Sheet19" xfId="3"/>
    <cellStyle name="差_Sheet19_四川省2017年省对市（州）税收返还和转移支付分地区预算（草案）--社保处" xfId="514"/>
    <cellStyle name="差_Sheet2" xfId="515"/>
    <cellStyle name="差_Sheet20" xfId="511"/>
    <cellStyle name="差_Sheet20_四川省2017年省对市（州）税收返还和转移支付分地区预算（草案）--社保处" xfId="441"/>
    <cellStyle name="差_Sheet22" xfId="517"/>
    <cellStyle name="差_Sheet22_四川省2017年省对市（州）税收返还和转移支付分地区预算（草案）--社保处" xfId="519"/>
    <cellStyle name="差_Sheet25" xfId="522"/>
    <cellStyle name="差_Sheet25_四川省2017年省对市（州）税收返还和转移支付分地区预算（草案）--社保处" xfId="526"/>
    <cellStyle name="差_Sheet26" xfId="492"/>
    <cellStyle name="差_Sheet26_四川省2017年省对市（州）税收返还和转移支付分地区预算（草案）--社保处" xfId="228"/>
    <cellStyle name="差_Sheet27" xfId="528"/>
    <cellStyle name="差_Sheet27_四川省2017年省对市（州）税收返还和转移支付分地区预算（草案）--社保处" xfId="359"/>
    <cellStyle name="差_Sheet29" xfId="532"/>
    <cellStyle name="差_Sheet29_四川省2017年省对市（州）税收返还和转移支付分地区预算（草案）--社保处" xfId="135"/>
    <cellStyle name="差_Sheet32" xfId="529"/>
    <cellStyle name="差_Sheet32_四川省2017年省对市（州）税收返还和转移支付分地区预算（草案）--社保处" xfId="360"/>
    <cellStyle name="差_Sheet33" xfId="534"/>
    <cellStyle name="差_Sheet33_四川省2017年省对市（州）税收返还和转移支付分地区预算（草案）--社保处" xfId="413"/>
    <cellStyle name="差_Sheet7" xfId="143"/>
    <cellStyle name="差_博物馆纪念馆逐步免费开放补助资金" xfId="25"/>
    <cellStyle name="差_促进扩大信贷增量" xfId="535"/>
    <cellStyle name="差_促进扩大信贷增量 2" xfId="309"/>
    <cellStyle name="差_促进扩大信贷增量 2 2" xfId="536"/>
    <cellStyle name="差_促进扩大信贷增量 2 2_2017年省对市(州)税收返还和转移支付预算" xfId="164"/>
    <cellStyle name="差_促进扩大信贷增量 2 2_四川省2017年省对市（州）税收返还和转移支付分地区预算（草案）--社保处" xfId="406"/>
    <cellStyle name="差_促进扩大信贷增量 2 3" xfId="513"/>
    <cellStyle name="差_促进扩大信贷增量 2_2017年省对市(州)税收返还和转移支付预算" xfId="317"/>
    <cellStyle name="差_促进扩大信贷增量 2_四川省2017年省对市（州）税收返还和转移支付分地区预算（草案）--社保处" xfId="364"/>
    <cellStyle name="差_促进扩大信贷增量 3" xfId="16"/>
    <cellStyle name="差_促进扩大信贷增量 3_2017年省对市(州)税收返还和转移支付预算" xfId="279"/>
    <cellStyle name="差_促进扩大信贷增量 3_四川省2017年省对市（州）税收返还和转移支付分地区预算（草案）--社保处" xfId="505"/>
    <cellStyle name="差_促进扩大信贷增量 4" xfId="320"/>
    <cellStyle name="差_促进扩大信贷增量_2017年省对市(州)税收返还和转移支付预算" xfId="537"/>
    <cellStyle name="差_促进扩大信贷增量_四川省2017年省对市（州）税收返还和转移支付分地区预算（草案）--社保处" xfId="530"/>
    <cellStyle name="差_地方纪检监察机关办案补助专项资金" xfId="500"/>
    <cellStyle name="差_地方纪检监察机关办案补助专项资金_四川省2017年省对市（州）税收返还和转移支付分地区预算（草案）--社保处" xfId="396"/>
    <cellStyle name="差_公共文化服务体系建设" xfId="538"/>
    <cellStyle name="差_国家级非物质文化遗产保护专项资金" xfId="450"/>
    <cellStyle name="差_国家文物保护专项资金" xfId="474"/>
    <cellStyle name="差_汇总" xfId="539"/>
    <cellStyle name="差_汇总 2" xfId="171"/>
    <cellStyle name="差_汇总 2 2" xfId="540"/>
    <cellStyle name="差_汇总 2 2_2017年省对市(州)税收返还和转移支付预算" xfId="541"/>
    <cellStyle name="差_汇总 2 2_四川省2017年省对市（州）税收返还和转移支付分地区预算（草案）--社保处" xfId="260"/>
    <cellStyle name="差_汇总 2 3" xfId="542"/>
    <cellStyle name="差_汇总 2_2017年省对市(州)税收返还和转移支付预算" xfId="543"/>
    <cellStyle name="差_汇总 2_四川省2017年省对市（州）税收返还和转移支付分地区预算（草案）--社保处" xfId="101"/>
    <cellStyle name="差_汇总 3" xfId="544"/>
    <cellStyle name="差_汇总 3_2017年省对市(州)税收返还和转移支付预算" xfId="546"/>
    <cellStyle name="差_汇总 3_四川省2017年省对市（州）税收返还和转移支付分地区预算（草案）--社保处" xfId="547"/>
    <cellStyle name="差_汇总 4" xfId="548"/>
    <cellStyle name="差_汇总_1" xfId="549"/>
    <cellStyle name="差_汇总_1 2" xfId="495"/>
    <cellStyle name="差_汇总_1 2 2" xfId="545"/>
    <cellStyle name="差_汇总_1 2 2_2017年省对市(州)税收返还和转移支付预算" xfId="184"/>
    <cellStyle name="差_汇总_1 2 3" xfId="471"/>
    <cellStyle name="差_汇总_1 2_2017年省对市(州)税收返还和转移支付预算" xfId="197"/>
    <cellStyle name="差_汇总_1 3" xfId="386"/>
    <cellStyle name="差_汇总_1 3_2017年省对市(州)税收返还和转移支付预算" xfId="550"/>
    <cellStyle name="差_汇总_2" xfId="551"/>
    <cellStyle name="差_汇总_2 2" xfId="552"/>
    <cellStyle name="差_汇总_2 2 2" xfId="553"/>
    <cellStyle name="差_汇总_2 2 2_2017年省对市(州)税收返还和转移支付预算" xfId="554"/>
    <cellStyle name="差_汇总_2 2 2_四川省2017年省对市（州）税收返还和转移支付分地区预算（草案）--社保处" xfId="555"/>
    <cellStyle name="差_汇总_2 2 3" xfId="556"/>
    <cellStyle name="差_汇总_2 2_2017年省对市(州)税收返还和转移支付预算" xfId="67"/>
    <cellStyle name="差_汇总_2 2_四川省2017年省对市（州）税收返还和转移支付分地区预算（草案）--社保处" xfId="557"/>
    <cellStyle name="差_汇总_2 3" xfId="558"/>
    <cellStyle name="差_汇总_2 3_2017年省对市(州)税收返还和转移支付预算" xfId="559"/>
    <cellStyle name="差_汇总_2 3_四川省2017年省对市（州）税收返还和转移支付分地区预算（草案）--社保处" xfId="560"/>
    <cellStyle name="差_汇总_2_四川省2017年省对市（州）税收返还和转移支付分地区预算（草案）--社保处" xfId="561"/>
    <cellStyle name="差_汇总_2017年省对市(州)税收返还和转移支付预算" xfId="211"/>
    <cellStyle name="差_汇总_四川省2017年省对市（州）税收返还和转移支付分地区预算（草案）--社保处" xfId="562"/>
    <cellStyle name="差_科技口6-30-35" xfId="563"/>
    <cellStyle name="差_美术馆公共图书馆文化馆（站）免费开放专项资金" xfId="564"/>
    <cellStyle name="差_其他工程费用计费" xfId="565"/>
    <cellStyle name="差_其他工程费用计费_四川省2017年省对市（州）税收返还和转移支付分地区预算（草案）--社保处" xfId="566"/>
    <cellStyle name="差_少数民族文化事业发展专项资金" xfId="567"/>
    <cellStyle name="差_省级科技计划项目专项资金" xfId="465"/>
    <cellStyle name="差_省级体育专项资金" xfId="275"/>
    <cellStyle name="差_省级文化发展专项资金" xfId="568"/>
    <cellStyle name="差_省级文物保护专项资金" xfId="569"/>
    <cellStyle name="差_四川省2017年省对市（州）税收返还和转移支付分地区预算（草案）--行政政法处" xfId="85"/>
    <cellStyle name="差_四川省2017年省对市（州）税收返还和转移支付分地区预算（草案）--教科文处" xfId="570"/>
    <cellStyle name="差_四川省2017年省对市（州）税收返还和转移支付分地区预算（草案）--社保处" xfId="571"/>
    <cellStyle name="差_四川省2017年省对市（州）税收返还和转移支付分地区预算（草案）--债务金融处" xfId="572"/>
    <cellStyle name="差_体育场馆免费低收费开放补助资金" xfId="573"/>
    <cellStyle name="差_文化产业发展专项资金" xfId="574"/>
    <cellStyle name="差_宣传文化事业发展专项资金" xfId="575"/>
    <cellStyle name="差_债券贴息计算器" xfId="576"/>
    <cellStyle name="差_债券贴息计算器_四川省2017年省对市（州）税收返还和转移支付分地区预算（草案）--社保处" xfId="577"/>
    <cellStyle name="常规" xfId="0" builtinId="0"/>
    <cellStyle name="常规 10" xfId="379"/>
    <cellStyle name="常规 10 10" xfId="1071"/>
    <cellStyle name="常规 10 2" xfId="381"/>
    <cellStyle name="常规 10 2 2" xfId="578"/>
    <cellStyle name="常规 10 2 2 2" xfId="484"/>
    <cellStyle name="常规 10 2 2 3" xfId="579"/>
    <cellStyle name="常规 10 2 2_2017年省对市(州)税收返还和转移支付预算" xfId="580"/>
    <cellStyle name="常规 10 2 3" xfId="581"/>
    <cellStyle name="常规 10 2 4" xfId="582"/>
    <cellStyle name="常规 10 2_2017年省对市(州)税收返还和转移支付预算" xfId="583"/>
    <cellStyle name="常规 10 3" xfId="584"/>
    <cellStyle name="常规 10 3 2" xfId="585"/>
    <cellStyle name="常规 10 3_123" xfId="586"/>
    <cellStyle name="常规 10 4" xfId="464"/>
    <cellStyle name="常规 10 4 2" xfId="587"/>
    <cellStyle name="常规 10 4 3" xfId="588"/>
    <cellStyle name="常规 10 4 3 2" xfId="589"/>
    <cellStyle name="常规 10 4 3 2 2" xfId="590"/>
    <cellStyle name="常规 10 4 3 3" xfId="591"/>
    <cellStyle name="常规 10 5" xfId="593"/>
    <cellStyle name="常规 10_123" xfId="594"/>
    <cellStyle name="常规 11" xfId="595"/>
    <cellStyle name="常规 11 2" xfId="596"/>
    <cellStyle name="常规 11 2 2" xfId="597"/>
    <cellStyle name="常规 11 2 3" xfId="598"/>
    <cellStyle name="常规 11 2_2017年省对市(州)税收返还和转移支付预算" xfId="600"/>
    <cellStyle name="常规 11 3" xfId="369"/>
    <cellStyle name="常规 12" xfId="601"/>
    <cellStyle name="常规 12 2" xfId="602"/>
    <cellStyle name="常规 12 2 5" xfId="1072"/>
    <cellStyle name="常规 12 3" xfId="603"/>
    <cellStyle name="常规 12_123" xfId="604"/>
    <cellStyle name="常规 13" xfId="605"/>
    <cellStyle name="常规 13 2" xfId="606"/>
    <cellStyle name="常规 13_四川省2017年省对市（州）税收返还和转移支付分地区预算（草案）--社保处" xfId="608"/>
    <cellStyle name="常规 14" xfId="609"/>
    <cellStyle name="常规 14 2" xfId="610"/>
    <cellStyle name="常规 15" xfId="612"/>
    <cellStyle name="常规 15 2" xfId="614"/>
    <cellStyle name="常规 15 4" xfId="616"/>
    <cellStyle name="常规 16" xfId="619"/>
    <cellStyle name="常规 16 2" xfId="621"/>
    <cellStyle name="常规 17" xfId="624"/>
    <cellStyle name="常规 17 2" xfId="626"/>
    <cellStyle name="常规 17 2 2" xfId="628"/>
    <cellStyle name="常规 17 2_2016年四川省省级一般公共预算支出执行情况表" xfId="629"/>
    <cellStyle name="常规 17 3" xfId="630"/>
    <cellStyle name="常规 17 4" xfId="425"/>
    <cellStyle name="常规 17 4 2" xfId="631"/>
    <cellStyle name="常规 17 4_2016年四川省省级一般公共预算支出执行情况表" xfId="17"/>
    <cellStyle name="常规 17_2016年四川省省级一般公共预算支出执行情况表" xfId="632"/>
    <cellStyle name="常规 18" xfId="634"/>
    <cellStyle name="常规 18 2" xfId="635"/>
    <cellStyle name="常规 19" xfId="637"/>
    <cellStyle name="常规 19 2" xfId="639"/>
    <cellStyle name="常规 2" xfId="640"/>
    <cellStyle name="常规 2 2" xfId="641"/>
    <cellStyle name="常规 2 2 10 2" xfId="1073"/>
    <cellStyle name="常规 2 2 2" xfId="643"/>
    <cellStyle name="常规 2 2 2 2" xfId="644"/>
    <cellStyle name="常规 2 2 2 3" xfId="645"/>
    <cellStyle name="常规 2 2 2_2017年省对市(州)税收返还和转移支付预算" xfId="646"/>
    <cellStyle name="常规 2 2 3" xfId="649"/>
    <cellStyle name="常规 2 2 4" xfId="651"/>
    <cellStyle name="常规 2 2_2017年省对市(州)税收返还和转移支付预算" xfId="652"/>
    <cellStyle name="常规 2 3" xfId="653"/>
    <cellStyle name="常规 2 3 2" xfId="654"/>
    <cellStyle name="常规 2 3 2 2" xfId="655"/>
    <cellStyle name="常规 2 3 2 3" xfId="656"/>
    <cellStyle name="常规 2 3 2_2017年省对市(州)税收返还和转移支付预算" xfId="31"/>
    <cellStyle name="常规 2 3 3" xfId="657"/>
    <cellStyle name="常规 2 3 4" xfId="658"/>
    <cellStyle name="常规 2 3 5" xfId="660"/>
    <cellStyle name="常规 2 3_2017年省对市(州)税收返还和转移支付预算" xfId="661"/>
    <cellStyle name="常规 2 4" xfId="662"/>
    <cellStyle name="常规 2 4 2" xfId="664"/>
    <cellStyle name="常规 2 4 2 2" xfId="665"/>
    <cellStyle name="常规 2 4 2 2 2" xfId="666"/>
    <cellStyle name="常规 2 4 2 3" xfId="668"/>
    <cellStyle name="常规 2 5" xfId="669"/>
    <cellStyle name="常规 2 5 2" xfId="670"/>
    <cellStyle name="常规 2 5 3" xfId="671"/>
    <cellStyle name="常规 2 5_2017年省对市(州)税收返还和转移支付预算" xfId="672"/>
    <cellStyle name="常规 2 6" xfId="673"/>
    <cellStyle name="常规 2_%84表2：2016-2018年省级部门三年滚动规划报表" xfId="674"/>
    <cellStyle name="常规 20" xfId="611"/>
    <cellStyle name="常规 20 2" xfId="613"/>
    <cellStyle name="常规 20 2 2" xfId="675"/>
    <cellStyle name="常规 20 2 3" xfId="1074"/>
    <cellStyle name="常规 20 2_2016年社保基金收支执行及2017年预算草案表" xfId="676"/>
    <cellStyle name="常规 20 3" xfId="677"/>
    <cellStyle name="常规 20 4" xfId="615"/>
    <cellStyle name="常规 20 4 2" xfId="5"/>
    <cellStyle name="常规 20_2015年全省及省级财政收支执行及2016年预算草案表（20160120）企业处修改" xfId="678"/>
    <cellStyle name="常规 21" xfId="618"/>
    <cellStyle name="常规 21 2" xfId="620"/>
    <cellStyle name="常规 21 2 2" xfId="679"/>
    <cellStyle name="常规 21 3" xfId="680"/>
    <cellStyle name="常规 22" xfId="623"/>
    <cellStyle name="常规 22 2" xfId="625"/>
    <cellStyle name="常规 23" xfId="633"/>
    <cellStyle name="常规 24" xfId="636"/>
    <cellStyle name="常规 24 2" xfId="638"/>
    <cellStyle name="常规 25" xfId="682"/>
    <cellStyle name="常规 25 2" xfId="684"/>
    <cellStyle name="常规 25 2 2" xfId="686"/>
    <cellStyle name="常规 25 2_2016年社保基金收支执行及2017年预算草案表" xfId="687"/>
    <cellStyle name="常规 26" xfId="689"/>
    <cellStyle name="常规 26 2" xfId="10"/>
    <cellStyle name="常规 26 2 2" xfId="236"/>
    <cellStyle name="常规 26 2 2 2" xfId="238"/>
    <cellStyle name="常规 26 2 2 2 2" xfId="240"/>
    <cellStyle name="常规 26 2 2 3" xfId="244"/>
    <cellStyle name="常规 26_2016年社保基金收支执行及2017年预算草案表" xfId="691"/>
    <cellStyle name="常规 27" xfId="693"/>
    <cellStyle name="常规 27 2" xfId="694"/>
    <cellStyle name="常规 27 2 2" xfId="695"/>
    <cellStyle name="常规 27 2_2016年四川省省级一般公共预算支出执行情况表" xfId="696"/>
    <cellStyle name="常规 27 3" xfId="697"/>
    <cellStyle name="常规 27_2016年四川省省级一般公共预算支出执行情况表" xfId="698"/>
    <cellStyle name="常规 28" xfId="700"/>
    <cellStyle name="常规 28 2" xfId="701"/>
    <cellStyle name="常规 28 2 2" xfId="702"/>
    <cellStyle name="常规 28 2 2 2" xfId="703"/>
    <cellStyle name="常规 28 2 3" xfId="704"/>
    <cellStyle name="常规 28_2016年社保基金收支执行及2017年预算草案表" xfId="705"/>
    <cellStyle name="常规 29" xfId="707"/>
    <cellStyle name="常规 3" xfId="708"/>
    <cellStyle name="常规 3 2" xfId="151"/>
    <cellStyle name="常规 3 2 2" xfId="709"/>
    <cellStyle name="常规 3 2 2 2" xfId="710"/>
    <cellStyle name="常规 3 2 2 3" xfId="711"/>
    <cellStyle name="常规 3 2 2_2017年省对市(州)税收返还和转移支付预算" xfId="712"/>
    <cellStyle name="常规 3 2 3" xfId="713"/>
    <cellStyle name="常规 3 2 3 2" xfId="714"/>
    <cellStyle name="常规 3 2 3 2 2" xfId="715"/>
    <cellStyle name="常规 3 2 4" xfId="716"/>
    <cellStyle name="常规 3 2_2016年四川省省级一般公共预算支出执行情况表" xfId="717"/>
    <cellStyle name="常规 3 3" xfId="718"/>
    <cellStyle name="常规 3 3 2" xfId="719"/>
    <cellStyle name="常规 3 3 3" xfId="720"/>
    <cellStyle name="常规 3 3_2017年省对市(州)税收返还和转移支付预算" xfId="721"/>
    <cellStyle name="常规 3 4" xfId="722"/>
    <cellStyle name="常规 3 5" xfId="1070"/>
    <cellStyle name="常规 3_15-省级防震减灾分情况" xfId="347"/>
    <cellStyle name="常规 30" xfId="681"/>
    <cellStyle name="常规 30 2" xfId="683"/>
    <cellStyle name="常规 30 2 2" xfId="685"/>
    <cellStyle name="常规 30 2_2016年四川省省级一般公共预算支出执行情况表" xfId="723"/>
    <cellStyle name="常规 30 3" xfId="724"/>
    <cellStyle name="常规 30_2016年四川省省级一般公共预算支出执行情况表" xfId="725"/>
    <cellStyle name="常规 31" xfId="688"/>
    <cellStyle name="常规 31 2" xfId="9"/>
    <cellStyle name="常规 31_2016年社保基金收支执行及2017年预算草案表" xfId="690"/>
    <cellStyle name="常规 32" xfId="692"/>
    <cellStyle name="常规 33" xfId="699"/>
    <cellStyle name="常规 34" xfId="706"/>
    <cellStyle name="常规 35" xfId="726"/>
    <cellStyle name="常规 36" xfId="727"/>
    <cellStyle name="常规 36 2" xfId="728"/>
    <cellStyle name="常规 36 2 2" xfId="1067"/>
    <cellStyle name="常规 36 2 3" xfId="1075"/>
    <cellStyle name="常规 36 2 3 2" xfId="1081"/>
    <cellStyle name="常规 37" xfId="729"/>
    <cellStyle name="常规 38" xfId="730"/>
    <cellStyle name="常规 39" xfId="2"/>
    <cellStyle name="常规 4" xfId="731"/>
    <cellStyle name="常规 4 2" xfId="732"/>
    <cellStyle name="常规 4 2 2" xfId="734"/>
    <cellStyle name="常规 4 2_123" xfId="735"/>
    <cellStyle name="常规 4 3" xfId="736"/>
    <cellStyle name="常规 4 4" xfId="733"/>
    <cellStyle name="常规 4 5" xfId="737"/>
    <cellStyle name="常规 4_123" xfId="738"/>
    <cellStyle name="常规 40" xfId="1068"/>
    <cellStyle name="常规 41" xfId="1069"/>
    <cellStyle name="常规 42" xfId="1080"/>
    <cellStyle name="常规 47" xfId="739"/>
    <cellStyle name="常规 47 2" xfId="740"/>
    <cellStyle name="常规 47 2 2" xfId="741"/>
    <cellStyle name="常规 47 2 2 2" xfId="742"/>
    <cellStyle name="常规 47 2 3" xfId="58"/>
    <cellStyle name="常规 47 3" xfId="744"/>
    <cellStyle name="常规 47 4" xfId="745"/>
    <cellStyle name="常规 47 4 2" xfId="746"/>
    <cellStyle name="常规 47 4 2 2" xfId="747"/>
    <cellStyle name="常规 47 4 2 2 2" xfId="748"/>
    <cellStyle name="常规 48" xfId="749"/>
    <cellStyle name="常规 48 2" xfId="750"/>
    <cellStyle name="常规 48 2 2" xfId="751"/>
    <cellStyle name="常规 48 3" xfId="752"/>
    <cellStyle name="常规 5" xfId="753"/>
    <cellStyle name="常规 5 2" xfId="754"/>
    <cellStyle name="常规 5 2 2" xfId="755"/>
    <cellStyle name="常规 5 2 3" xfId="756"/>
    <cellStyle name="常规 5 2_2017年省对市(州)税收返还和转移支付预算" xfId="757"/>
    <cellStyle name="常规 5 3" xfId="758"/>
    <cellStyle name="常规 5 4" xfId="760"/>
    <cellStyle name="常规 5 5" xfId="763"/>
    <cellStyle name="常规 5_2017年省对市(州)税收返还和转移支付预算" xfId="764"/>
    <cellStyle name="常规 6" xfId="765"/>
    <cellStyle name="常规 6 2" xfId="766"/>
    <cellStyle name="常规 6 2 2" xfId="767"/>
    <cellStyle name="常规 6 2 2 2" xfId="768"/>
    <cellStyle name="常规 6 2 2 3" xfId="769"/>
    <cellStyle name="常规 6 2 2_2017年省对市(州)税收返还和转移支付预算" xfId="770"/>
    <cellStyle name="常规 6 2 3" xfId="771"/>
    <cellStyle name="常规 6 2 4" xfId="772"/>
    <cellStyle name="常规 6 2_2017年省对市(州)税收返还和转移支付预算" xfId="773"/>
    <cellStyle name="常规 6 3" xfId="774"/>
    <cellStyle name="常规 6 3 2" xfId="775"/>
    <cellStyle name="常规 6 3_123" xfId="776"/>
    <cellStyle name="常规 6 4" xfId="777"/>
    <cellStyle name="常规 6 5" xfId="22"/>
    <cellStyle name="常规 6 6" xfId="778"/>
    <cellStyle name="常规 6_123" xfId="779"/>
    <cellStyle name="常规 7" xfId="780"/>
    <cellStyle name="常规 7 2" xfId="781"/>
    <cellStyle name="常规 7 2 2" xfId="782"/>
    <cellStyle name="常规 7 2 3" xfId="783"/>
    <cellStyle name="常规 7 2_2017年省对市(州)税收返还和转移支付预算" xfId="762"/>
    <cellStyle name="常规 7 3" xfId="784"/>
    <cellStyle name="常规 7_四川省2017年省对市（州）税收返还和转移支付分地区预算（草案）--社保处" xfId="785"/>
    <cellStyle name="常规 8" xfId="786"/>
    <cellStyle name="常规 8 2" xfId="787"/>
    <cellStyle name="常规 8 4" xfId="1076"/>
    <cellStyle name="常规 9" xfId="478"/>
    <cellStyle name="常规 9 2" xfId="346"/>
    <cellStyle name="常规 9 2 2" xfId="788"/>
    <cellStyle name="常规 9 2_123" xfId="789"/>
    <cellStyle name="常规 9 3" xfId="790"/>
    <cellStyle name="常规 9_123" xfId="659"/>
    <cellStyle name="常规_(陈诚修改稿)2006年全省及省级财政决算及07年预算执行情况表(A4 留底自用)" xfId="791"/>
    <cellStyle name="常规_(陈诚修改稿)2006年全省及省级财政决算及07年预算执行情况表(A4 留底自用) 2 2 2" xfId="792"/>
    <cellStyle name="常规_(陈诚修改稿)2006年全省及省级财政决算及07年预算执行情况表(A4 留底自用) 2 2 2 2" xfId="793"/>
    <cellStyle name="常规_200704(第一稿）" xfId="340"/>
    <cellStyle name="常规_200704(第一稿） 2" xfId="459"/>
    <cellStyle name="好 2" xfId="794"/>
    <cellStyle name="好 2 2" xfId="795"/>
    <cellStyle name="好 2 2 2" xfId="798"/>
    <cellStyle name="好 2 2 3" xfId="799"/>
    <cellStyle name="好 2 2_2017年省对市(州)税收返还和转移支付预算" xfId="800"/>
    <cellStyle name="好 2 3" xfId="258"/>
    <cellStyle name="好 2_四川省2017年省对市（州）税收返还和转移支付分地区预算（草案）--社保处" xfId="627"/>
    <cellStyle name="好_%84表2：2016-2018年省级部门三年滚动规划报表" xfId="801"/>
    <cellStyle name="好_“三区”文化人才专项资金" xfId="802"/>
    <cellStyle name="好_1 2017年省对市（州）税收返还和转移支付预算分地区情况表（华侨事务补助）(1)" xfId="803"/>
    <cellStyle name="好_10 2017年省对市（州）税收返还和转移支付预算分地区情况表（寺观教堂维修补助资金）(1)" xfId="804"/>
    <cellStyle name="好_10-扶持民族地区教育发展" xfId="805"/>
    <cellStyle name="好_11 2017年省对市（州）税收返还和转移支付预算分地区情况表（基层行政单位救灾专项资金）(1)" xfId="806"/>
    <cellStyle name="好_1-12" xfId="807"/>
    <cellStyle name="好_1-12_四川省2017年省对市（州）税收返还和转移支付分地区预算（草案）--社保处" xfId="808"/>
    <cellStyle name="好_12 2017年省对市（州）税收返还和转移支付预算分地区情况表（民族地区春节慰问经费）(1)" xfId="809"/>
    <cellStyle name="好_123" xfId="810"/>
    <cellStyle name="好_13 2017年省对市（州）税收返还和转移支付预算分地区情况表（审计能力提升专项经费）(1)" xfId="811"/>
    <cellStyle name="好_14 2017年省对市（州）税收返还和转移支付预算分地区情况表（支持基层政权建设补助资金）(1)" xfId="812"/>
    <cellStyle name="好_15-省级防震减灾分情况" xfId="813"/>
    <cellStyle name="好_18 2017年省对市（州）税收返还和转移支付预算分地区情况表（全省法院系统业务经费）(1)" xfId="814"/>
    <cellStyle name="好_19 征兵经费" xfId="815"/>
    <cellStyle name="好_1-学前教育发展专项资金" xfId="389"/>
    <cellStyle name="好_1-政策性保险财政补助资金" xfId="816"/>
    <cellStyle name="好_2" xfId="817"/>
    <cellStyle name="好_2 政法转移支付" xfId="424"/>
    <cellStyle name="好_20 国防动员专项经费" xfId="599"/>
    <cellStyle name="好_2015财金互动汇总（加人行、补成都）" xfId="818"/>
    <cellStyle name="好_2015财金互动汇总（加人行、补成都） 2" xfId="819"/>
    <cellStyle name="好_2015财金互动汇总（加人行、补成都） 2 2" xfId="820"/>
    <cellStyle name="好_2015财金互动汇总（加人行、补成都） 2 2_2017年省对市(州)税收返还和转移支付预算" xfId="821"/>
    <cellStyle name="好_2015财金互动汇总（加人行、补成都） 2 3" xfId="822"/>
    <cellStyle name="好_2015财金互动汇总（加人行、补成都） 2_2017年省对市(州)税收返还和转移支付预算" xfId="823"/>
    <cellStyle name="好_2015财金互动汇总（加人行、补成都） 3" xfId="824"/>
    <cellStyle name="好_2015财金互动汇总（加人行、补成都） 3_2017年省对市(州)税收返还和转移支付预算" xfId="825"/>
    <cellStyle name="好_2015财金互动汇总（加人行、补成都） 4" xfId="73"/>
    <cellStyle name="好_2015财金互动汇总（加人行、补成都）_2017年省对市(州)税收返还和转移支付预算" xfId="826"/>
    <cellStyle name="好_2015直接融资汇总表" xfId="827"/>
    <cellStyle name="好_2015直接融资汇总表 2" xfId="828"/>
    <cellStyle name="好_2015直接融资汇总表 2 2" xfId="829"/>
    <cellStyle name="好_2015直接融资汇总表 2 2_2017年省对市(州)税收返还和转移支付预算" xfId="830"/>
    <cellStyle name="好_2015直接融资汇总表 2 3" xfId="831"/>
    <cellStyle name="好_2015直接融资汇总表 2_2017年省对市(州)税收返还和转移支付预算" xfId="832"/>
    <cellStyle name="好_2015直接融资汇总表 3" xfId="833"/>
    <cellStyle name="好_2015直接融资汇总表 3_2017年省对市(州)税收返还和转移支付预算" xfId="834"/>
    <cellStyle name="好_2015直接融资汇总表 4" xfId="835"/>
    <cellStyle name="好_2015直接融资汇总表_2017年省对市(州)税收返还和转移支付预算" xfId="836"/>
    <cellStyle name="好_2016年四川省省级一般公共预算支出执行情况表" xfId="837"/>
    <cellStyle name="好_2017年省对市(州)税收返还和转移支付预算" xfId="838"/>
    <cellStyle name="好_2017年省对市（州）税收返还和转移支付预算分地区情况表（华侨事务补助）(1)" xfId="839"/>
    <cellStyle name="好_2017年省对市（州）税收返还和转移支付预算分地区情况表（华侨事务补助）(1)_四川省2017年省对市（州）税收返还和转移支付分地区预算（草案）--社保处" xfId="840"/>
    <cellStyle name="好_21 禁毒补助经费" xfId="842"/>
    <cellStyle name="好_22 2017年省对市（州）税收返还和转移支付预算分地区情况表（交警业务经费）(1)" xfId="843"/>
    <cellStyle name="好_23 铁路护路专项经费" xfId="844"/>
    <cellStyle name="好_24 维稳经费" xfId="845"/>
    <cellStyle name="好_2-45" xfId="509"/>
    <cellStyle name="好_2-45_四川省2017年省对市（州）税收返还和转移支付分地区预算（草案）--社保处" xfId="439"/>
    <cellStyle name="好_2-46" xfId="351"/>
    <cellStyle name="好_2-46_四川省2017年省对市（州）税收返还和转移支付分地区预算（草案）--社保处" xfId="11"/>
    <cellStyle name="好_25 消防部队大型装备建设补助经费" xfId="847"/>
    <cellStyle name="好_2-50" xfId="508"/>
    <cellStyle name="好_2-50_四川省2017年省对市（州）税收返还和转移支付分地区预算（草案）--社保处" xfId="438"/>
    <cellStyle name="好_2-52" xfId="516"/>
    <cellStyle name="好_2-52_四川省2017年省对市（州）税收返还和转移支付分地区预算（草案）--社保处" xfId="518"/>
    <cellStyle name="好_2-55" xfId="521"/>
    <cellStyle name="好_2-55_四川省2017年省对市（州）税收返还和转移支付分地区预算（草案）--社保处" xfId="525"/>
    <cellStyle name="好_2-58" xfId="533"/>
    <cellStyle name="好_2-58_四川省2017年省对市（州）税收返还和转移支付分地区预算（草案）--社保处" xfId="412"/>
    <cellStyle name="好_2-59" xfId="531"/>
    <cellStyle name="好_2-59_四川省2017年省对市（州）税收返还和转移支付分地区预算（草案）--社保处" xfId="134"/>
    <cellStyle name="好_26 地方纪检监察机关办案补助专项资金" xfId="848"/>
    <cellStyle name="好_2-60" xfId="520"/>
    <cellStyle name="好_2-60_四川省2017年省对市（州）税收返还和转移支付分地区预算（草案）--社保处" xfId="524"/>
    <cellStyle name="好_2-62" xfId="527"/>
    <cellStyle name="好_2-62_四川省2017年省对市（州）税收返还和转移支付分地区预算（草案）--社保处" xfId="358"/>
    <cellStyle name="好_2-65" xfId="849"/>
    <cellStyle name="好_2-65_四川省2017年省对市（州）税收返还和转移支付分地区预算（草案）--社保处" xfId="850"/>
    <cellStyle name="好_2-67" xfId="851"/>
    <cellStyle name="好_2-67_四川省2017年省对市（州）税收返还和转移支付分地区预算（草案）--社保处" xfId="852"/>
    <cellStyle name="好_27 妇女儿童事业发展专项资金" xfId="853"/>
    <cellStyle name="好_28 基层干训机构建设补助专项资金" xfId="854"/>
    <cellStyle name="好_2-财金互动" xfId="855"/>
    <cellStyle name="好_2-义务教育经费保障机制改革" xfId="856"/>
    <cellStyle name="好_3 2017年省对市（州）税收返还和转移支付预算分地区情况表（到村任职）" xfId="857"/>
    <cellStyle name="好_3-创业担保贷款贴息及奖补" xfId="858"/>
    <cellStyle name="好_3-义务教育均衡发展专项" xfId="859"/>
    <cellStyle name="好_4" xfId="1"/>
    <cellStyle name="好_4-11" xfId="860"/>
    <cellStyle name="好_4-12" xfId="861"/>
    <cellStyle name="好_4-14" xfId="642"/>
    <cellStyle name="好_4-15" xfId="648"/>
    <cellStyle name="好_4-20" xfId="647"/>
    <cellStyle name="好_4-21" xfId="650"/>
    <cellStyle name="好_4-22" xfId="862"/>
    <cellStyle name="好_4-23" xfId="863"/>
    <cellStyle name="好_4-24" xfId="864"/>
    <cellStyle name="好_4-29" xfId="423"/>
    <cellStyle name="好_4-30" xfId="865"/>
    <cellStyle name="好_4-31" xfId="866"/>
    <cellStyle name="好_4-5" xfId="867"/>
    <cellStyle name="好_4-8" xfId="759"/>
    <cellStyle name="好_4-9" xfId="761"/>
    <cellStyle name="好_4-农村义教“营养改善计划”" xfId="868"/>
    <cellStyle name="好_5 2017年省对市（州）税收返还和转移支付预算分地区情况表（全国重点寺观教堂维修经费业生中央财政补助资金）(1)" xfId="869"/>
    <cellStyle name="好_5-农村教师周转房建设" xfId="797"/>
    <cellStyle name="好_5-中央财政统借统还外债项目资金" xfId="169"/>
    <cellStyle name="好_6" xfId="870"/>
    <cellStyle name="好_6-扶持民办教育专项" xfId="871"/>
    <cellStyle name="好_6-省级财政政府与社会资本合作项目综合补助资金" xfId="872"/>
    <cellStyle name="好_7 2017年省对市（州）税收返还和转移支付预算分地区情况表（省级旅游发展资金）(1)" xfId="873"/>
    <cellStyle name="好_7-普惠金融政府和社会资本合作以奖代补资金" xfId="874"/>
    <cellStyle name="好_7-中等职业教育发展专项经费" xfId="875"/>
    <cellStyle name="好_8 2017年省对市（州）税收返还和转移支付预算分地区情况表（民族事业发展资金）(1)" xfId="876"/>
    <cellStyle name="好_9 2017年省对市（州）税收返还和转移支付预算分地区情况表（全省工商行政管理专项经费）(1)" xfId="877"/>
    <cellStyle name="好_Sheet14" xfId="878"/>
    <cellStyle name="好_Sheet14_四川省2017年省对市（州）税收返还和转移支付分地区预算（草案）--社保处" xfId="879"/>
    <cellStyle name="好_Sheet15" xfId="881"/>
    <cellStyle name="好_Sheet15_四川省2017年省对市（州）税收返还和转移支付分地区预算（草案）--社保处" xfId="883"/>
    <cellStyle name="好_Sheet16" xfId="884"/>
    <cellStyle name="好_Sheet16_四川省2017年省对市（州）税收返还和转移支付分地区预算（草案）--社保处" xfId="885"/>
    <cellStyle name="好_Sheet18" xfId="886"/>
    <cellStyle name="好_Sheet18_四川省2017年省对市（州）税收返还和转移支付分地区预算（草案）--社保处" xfId="887"/>
    <cellStyle name="好_Sheet19" xfId="888"/>
    <cellStyle name="好_Sheet19_四川省2017年省对市（州）税收返还和转移支付分地区预算（草案）--社保处" xfId="69"/>
    <cellStyle name="好_Sheet2" xfId="889"/>
    <cellStyle name="好_Sheet20" xfId="880"/>
    <cellStyle name="好_Sheet20_四川省2017年省对市（州）税收返还和转移支付分地区预算（草案）--社保处" xfId="882"/>
    <cellStyle name="好_Sheet22" xfId="890"/>
    <cellStyle name="好_Sheet22_四川省2017年省对市（州）税收返还和转移支付分地区预算（草案）--社保处" xfId="592"/>
    <cellStyle name="好_Sheet25" xfId="891"/>
    <cellStyle name="好_Sheet25_四川省2017年省对市（州）税收返还和转移支付分地区预算（草案）--社保处" xfId="892"/>
    <cellStyle name="好_Sheet26" xfId="893"/>
    <cellStyle name="好_Sheet26_四川省2017年省对市（州）税收返还和转移支付分地区预算（草案）--社保处" xfId="743"/>
    <cellStyle name="好_Sheet27" xfId="895"/>
    <cellStyle name="好_Sheet27_四川省2017年省对市（州）税收返还和转移支付分地区预算（草案）--社保处" xfId="897"/>
    <cellStyle name="好_Sheet29" xfId="898"/>
    <cellStyle name="好_Sheet29_四川省2017年省对市（州）税收返还和转移支付分地区预算（草案）--社保处" xfId="899"/>
    <cellStyle name="好_Sheet32" xfId="894"/>
    <cellStyle name="好_Sheet32_四川省2017年省对市（州）税收返还和转移支付分地区预算（草案）--社保处" xfId="896"/>
    <cellStyle name="好_Sheet33" xfId="900"/>
    <cellStyle name="好_Sheet33_四川省2017年省对市（州）税收返还和转移支付分地区预算（草案）--社保处" xfId="901"/>
    <cellStyle name="好_Sheet7" xfId="902"/>
    <cellStyle name="好_博物馆纪念馆逐步免费开放补助资金" xfId="903"/>
    <cellStyle name="好_促进扩大信贷增量" xfId="80"/>
    <cellStyle name="好_促进扩大信贷增量 2" xfId="37"/>
    <cellStyle name="好_促进扩大信贷增量 2 2" xfId="904"/>
    <cellStyle name="好_促进扩大信贷增量 2 2_2017年省对市(州)税收返还和转移支付预算" xfId="905"/>
    <cellStyle name="好_促进扩大信贷增量 2 2_四川省2017年省对市（州）税收返还和转移支付分地区预算（草案）--社保处" xfId="907"/>
    <cellStyle name="好_促进扩大信贷增量 2 3" xfId="908"/>
    <cellStyle name="好_促进扩大信贷增量 2_2017年省对市(州)税收返还和转移支付预算" xfId="909"/>
    <cellStyle name="好_促进扩大信贷增量 2_四川省2017年省对市（州）税收返还和转移支付分地区预算（草案）--社保处" xfId="910"/>
    <cellStyle name="好_促进扩大信贷增量 3" xfId="71"/>
    <cellStyle name="好_促进扩大信贷增量 3_2017年省对市(州)税收返还和转移支付预算" xfId="911"/>
    <cellStyle name="好_促进扩大信贷增量 3_四川省2017年省对市（州）税收返还和转移支付分地区预算（草案）--社保处" xfId="117"/>
    <cellStyle name="好_促进扩大信贷增量 4" xfId="912"/>
    <cellStyle name="好_促进扩大信贷增量_2017年省对市(州)税收返还和转移支付预算" xfId="63"/>
    <cellStyle name="好_促进扩大信贷增量_四川省2017年省对市（州）税收返还和转移支付分地区预算（草案）--社保处" xfId="913"/>
    <cellStyle name="好_地方纪检监察机关办案补助专项资金" xfId="914"/>
    <cellStyle name="好_地方纪检监察机关办案补助专项资金_四川省2017年省对市（州）税收返还和转移支付分地区预算（草案）--社保处" xfId="915"/>
    <cellStyle name="好_公共文化服务体系建设" xfId="916"/>
    <cellStyle name="好_国家级非物质文化遗产保护专项资金" xfId="917"/>
    <cellStyle name="好_国家文物保护专项资金" xfId="918"/>
    <cellStyle name="好_汇总" xfId="919"/>
    <cellStyle name="好_汇总 2" xfId="921"/>
    <cellStyle name="好_汇总 2 2" xfId="922"/>
    <cellStyle name="好_汇总 2 2_2017年省对市(州)税收返还和转移支付预算" xfId="923"/>
    <cellStyle name="好_汇总 2 2_四川省2017年省对市（州）税收返还和转移支付分地区预算（草案）--社保处" xfId="924"/>
    <cellStyle name="好_汇总 2 3" xfId="925"/>
    <cellStyle name="好_汇总 2_2017年省对市(州)税收返还和转移支付预算" xfId="926"/>
    <cellStyle name="好_汇总 2_四川省2017年省对市（州）税收返还和转移支付分地区预算（草案）--社保处" xfId="927"/>
    <cellStyle name="好_汇总 3" xfId="928"/>
    <cellStyle name="好_汇总 3_2017年省对市(州)税收返还和转移支付预算" xfId="929"/>
    <cellStyle name="好_汇总 3_四川省2017年省对市（州）税收返还和转移支付分地区预算（草案）--社保处" xfId="930"/>
    <cellStyle name="好_汇总 4" xfId="931"/>
    <cellStyle name="好_汇总_2017年省对市(州)税收返还和转移支付预算" xfId="371"/>
    <cellStyle name="好_汇总_四川省2017年省对市（州）税收返还和转移支付分地区预算（草案）--社保处" xfId="932"/>
    <cellStyle name="好_科技口6-30-35" xfId="933"/>
    <cellStyle name="好_美术馆公共图书馆文化馆（站）免费开放专项资金" xfId="934"/>
    <cellStyle name="好_其他工程费用计费" xfId="935"/>
    <cellStyle name="好_其他工程费用计费_四川省2017年省对市（州）税收返还和转移支付分地区预算（草案）--社保处" xfId="936"/>
    <cellStyle name="好_少数民族文化事业发展专项资金" xfId="937"/>
    <cellStyle name="好_省级科技计划项目专项资金" xfId="938"/>
    <cellStyle name="好_省级体育专项资金" xfId="939"/>
    <cellStyle name="好_省级文化发展专项资金" xfId="940"/>
    <cellStyle name="好_省级文物保护专项资金" xfId="941"/>
    <cellStyle name="好_四川省2017年省对市（州）税收返还和转移支付分地区预算（草案）--行政政法处" xfId="942"/>
    <cellStyle name="好_四川省2017年省对市（州）税收返还和转移支付分地区预算（草案）--教科文处" xfId="920"/>
    <cellStyle name="好_四川省2017年省对市（州）税收返还和转移支付分地区预算（草案）--社保处" xfId="232"/>
    <cellStyle name="好_四川省2017年省对市（州）税收返还和转移支付分地区预算（草案）--债务金融处" xfId="943"/>
    <cellStyle name="好_体育场馆免费低收费开放补助资金" xfId="944"/>
    <cellStyle name="好_文化产业发展专项资金" xfId="366"/>
    <cellStyle name="好_宣传文化事业发展专项资金" xfId="846"/>
    <cellStyle name="好_债券贴息计算器" xfId="945"/>
    <cellStyle name="好_债券贴息计算器_四川省2017年省对市（州）税收返还和转移支付分地区预算（草案）--社保处" xfId="946"/>
    <cellStyle name="汇总 2" xfId="947"/>
    <cellStyle name="汇总 2 2" xfId="948"/>
    <cellStyle name="汇总 2 2 2" xfId="949"/>
    <cellStyle name="汇总 2 2 3" xfId="951"/>
    <cellStyle name="汇总 2 2_2017年省对市(州)税收返还和转移支付预算" xfId="952"/>
    <cellStyle name="汇总 2 3" xfId="953"/>
    <cellStyle name="计算 2" xfId="954"/>
    <cellStyle name="计算 2 2" xfId="955"/>
    <cellStyle name="计算 2 2 2" xfId="956"/>
    <cellStyle name="计算 2 2 3" xfId="957"/>
    <cellStyle name="计算 2 2_2017年省对市(州)税收返还和转移支付预算" xfId="437"/>
    <cellStyle name="计算 2 3" xfId="958"/>
    <cellStyle name="计算 2_四川省2017年省对市（州）税收返还和转移支付分地区预算（草案）--社保处" xfId="796"/>
    <cellStyle name="检查单元格 2" xfId="959"/>
    <cellStyle name="检查单元格 2 2" xfId="960"/>
    <cellStyle name="检查单元格 2 2 2" xfId="617"/>
    <cellStyle name="检查单元格 2 2 3" xfId="622"/>
    <cellStyle name="检查单元格 2 2_2017年省对市(州)税收返还和转移支付预算" xfId="961"/>
    <cellStyle name="检查单元格 2 3" xfId="962"/>
    <cellStyle name="检查单元格 2_四川省2017年省对市（州）税收返还和转移支付分地区预算（草案）--社保处" xfId="963"/>
    <cellStyle name="解释性文本 2" xfId="964"/>
    <cellStyle name="解释性文本 2 2" xfId="965"/>
    <cellStyle name="解释性文本 2 2 2" xfId="966"/>
    <cellStyle name="解释性文本 2 2 3" xfId="523"/>
    <cellStyle name="解释性文本 2 2_2017年省对市(州)税收返还和转移支付预算" xfId="967"/>
    <cellStyle name="解释性文本 2 3" xfId="968"/>
    <cellStyle name="警告文本 2" xfId="203"/>
    <cellStyle name="警告文本 2 2" xfId="206"/>
    <cellStyle name="警告文本 2 2 2" xfId="950"/>
    <cellStyle name="警告文本 2 2 3" xfId="969"/>
    <cellStyle name="警告文本 2 2_2017年省对市(州)税收返还和转移支付预算" xfId="663"/>
    <cellStyle name="警告文本 2 3" xfId="841"/>
    <cellStyle name="链接单元格 2" xfId="970"/>
    <cellStyle name="链接单元格 2 2" xfId="971"/>
    <cellStyle name="链接单元格 2 2 2" xfId="972"/>
    <cellStyle name="链接单元格 2 2 3" xfId="973"/>
    <cellStyle name="链接单元格 2 2_2017年省对市(州)税收返还和转移支付预算" xfId="974"/>
    <cellStyle name="链接单元格 2 3" xfId="975"/>
    <cellStyle name="普通_97-917" xfId="976"/>
    <cellStyle name="千分位[0]_laroux" xfId="977"/>
    <cellStyle name="千分位_97-917" xfId="978"/>
    <cellStyle name="千位[0]_ 表八" xfId="979"/>
    <cellStyle name="千位_ 表八" xfId="980"/>
    <cellStyle name="千位分隔" xfId="13" builtinId="3"/>
    <cellStyle name="千位分隔 11" xfId="1077"/>
    <cellStyle name="千位分隔 12" xfId="1078"/>
    <cellStyle name="千位分隔 2" xfId="981"/>
    <cellStyle name="千位分隔 2 2" xfId="982"/>
    <cellStyle name="千位分隔 2 2 2" xfId="983"/>
    <cellStyle name="千位分隔 2 2 2 2" xfId="984"/>
    <cellStyle name="千位分隔 2 2 2 3" xfId="985"/>
    <cellStyle name="千位分隔 2 2 25" xfId="1079"/>
    <cellStyle name="千位分隔 2 2 3" xfId="986"/>
    <cellStyle name="千位分隔 2 2 4" xfId="987"/>
    <cellStyle name="千位分隔 2 3" xfId="988"/>
    <cellStyle name="千位分隔 2 3 2" xfId="989"/>
    <cellStyle name="千位分隔 2 3 3" xfId="990"/>
    <cellStyle name="千位分隔 2 4" xfId="991"/>
    <cellStyle name="千位分隔 2 5" xfId="1082"/>
    <cellStyle name="千位分隔 3" xfId="313"/>
    <cellStyle name="千位分隔 3 2" xfId="23"/>
    <cellStyle name="千位分隔 3 2 2" xfId="429"/>
    <cellStyle name="千位分隔 3 2 3" xfId="186"/>
    <cellStyle name="千位分隔 3 3" xfId="432"/>
    <cellStyle name="千位分隔 3 4" xfId="992"/>
    <cellStyle name="千位分隔 3 5" xfId="993"/>
    <cellStyle name="千位分隔 3 6" xfId="994"/>
    <cellStyle name="千位分隔 4" xfId="995"/>
    <cellStyle name="千位分隔 5" xfId="996"/>
    <cellStyle name="千位分隔 5 2" xfId="997"/>
    <cellStyle name="千位分隔 6" xfId="998"/>
    <cellStyle name="千位分隔 6 2" xfId="999"/>
    <cellStyle name="千位分隔 7" xfId="1065"/>
    <cellStyle name="千位分隔[0] 2" xfId="1000"/>
    <cellStyle name="千位分隔[0] 2 2" xfId="1001"/>
    <cellStyle name="千位分隔[0] 3" xfId="1002"/>
    <cellStyle name="千位分隔[0] 3 2" xfId="1003"/>
    <cellStyle name="千位分隔[0] 4" xfId="1004"/>
    <cellStyle name="千位分隔[0] 5" xfId="1005"/>
    <cellStyle name="强调文字颜色 1 2" xfId="906"/>
    <cellStyle name="强调文字颜色 1 2 2" xfId="1006"/>
    <cellStyle name="强调文字颜色 1 2 2 2" xfId="1007"/>
    <cellStyle name="强调文字颜色 1 2 2 3" xfId="1008"/>
    <cellStyle name="强调文字颜色 1 2 2_2017年省对市(州)税收返还和转移支付预算" xfId="41"/>
    <cellStyle name="强调文字颜色 1 2 3" xfId="27"/>
    <cellStyle name="强调文字颜色 1 2_四川省2017年省对市（州）税收返还和转移支付分地区预算（草案）--社保处" xfId="368"/>
    <cellStyle name="强调文字颜色 2 2" xfId="1009"/>
    <cellStyle name="强调文字颜色 2 2 2" xfId="88"/>
    <cellStyle name="强调文字颜色 2 2 2 2" xfId="65"/>
    <cellStyle name="强调文字颜色 2 2 2 3" xfId="1010"/>
    <cellStyle name="强调文字颜色 2 2 2_2017年省对市(州)税收返还和转移支付预算" xfId="1011"/>
    <cellStyle name="强调文字颜色 2 2 3" xfId="55"/>
    <cellStyle name="强调文字颜色 2 2_四川省2017年省对市（州）税收返还和转移支付分地区预算（草案）--社保处" xfId="1012"/>
    <cellStyle name="强调文字颜色 3 2" xfId="1013"/>
    <cellStyle name="强调文字颜色 3 2 2" xfId="1014"/>
    <cellStyle name="强调文字颜色 3 2 2 2" xfId="1015"/>
    <cellStyle name="强调文字颜色 3 2 2 3" xfId="1016"/>
    <cellStyle name="强调文字颜色 3 2 2_2017年省对市(州)税收返还和转移支付预算" xfId="1017"/>
    <cellStyle name="强调文字颜色 3 2 3" xfId="1018"/>
    <cellStyle name="强调文字颜色 3 2_四川省2017年省对市（州）税收返还和转移支付分地区预算（草案）--社保处" xfId="1019"/>
    <cellStyle name="强调文字颜色 4 2" xfId="291"/>
    <cellStyle name="强调文字颜色 4 2 2" xfId="294"/>
    <cellStyle name="强调文字颜色 4 2 2 2" xfId="1020"/>
    <cellStyle name="强调文字颜色 4 2 2 3" xfId="138"/>
    <cellStyle name="强调文字颜色 4 2 2_2017年省对市(州)税收返还和转移支付预算" xfId="1021"/>
    <cellStyle name="强调文字颜色 4 2 3" xfId="1022"/>
    <cellStyle name="强调文字颜色 4 2_四川省2017年省对市（州）税收返还和转移支付分地区预算（草案）--社保处" xfId="1023"/>
    <cellStyle name="强调文字颜色 5 2" xfId="1024"/>
    <cellStyle name="强调文字颜色 5 2 2" xfId="1025"/>
    <cellStyle name="强调文字颜色 5 2 2 2" xfId="1026"/>
    <cellStyle name="强调文字颜色 5 2 2 3" xfId="607"/>
    <cellStyle name="强调文字颜色 5 2 2_2017年省对市(州)税收返还和转移支付预算" xfId="1027"/>
    <cellStyle name="强调文字颜色 5 2 3" xfId="1028"/>
    <cellStyle name="强调文字颜色 5 2_四川省2017年省对市（州）税收返还和转移支付分地区预算（草案）--社保处" xfId="1029"/>
    <cellStyle name="强调文字颜色 6 2" xfId="1030"/>
    <cellStyle name="强调文字颜色 6 2 2" xfId="1031"/>
    <cellStyle name="强调文字颜色 6 2 2 2" xfId="1032"/>
    <cellStyle name="强调文字颜色 6 2 2 3" xfId="1033"/>
    <cellStyle name="强调文字颜色 6 2 2_2017年省对市(州)税收返还和转移支付预算" xfId="1034"/>
    <cellStyle name="强调文字颜色 6 2 3" xfId="1035"/>
    <cellStyle name="强调文字颜色 6 2_四川省2017年省对市（州）税收返还和转移支付分地区预算（草案）--社保处" xfId="1036"/>
    <cellStyle name="适中 2" xfId="76"/>
    <cellStyle name="适中 2 2" xfId="1037"/>
    <cellStyle name="适中 2 2 2" xfId="1038"/>
    <cellStyle name="适中 2 2 3" xfId="1039"/>
    <cellStyle name="适中 2 2_2017年省对市(州)税收返还和转移支付预算" xfId="1040"/>
    <cellStyle name="适中 2 3" xfId="1041"/>
    <cellStyle name="适中 2_四川省2017年省对市（州）税收返还和转移支付分地区预算（草案）--社保处" xfId="1042"/>
    <cellStyle name="输出 2" xfId="1043"/>
    <cellStyle name="输出 2 2" xfId="1044"/>
    <cellStyle name="输出 2 2 2" xfId="667"/>
    <cellStyle name="输出 2 2 3" xfId="1045"/>
    <cellStyle name="输出 2 2_2017年省对市(州)税收返还和转移支付预算" xfId="1046"/>
    <cellStyle name="输出 2 3" xfId="1047"/>
    <cellStyle name="输出 2_四川省2017年省对市（州）税收返还和转移支付分地区预算（草案）--社保处" xfId="1048"/>
    <cellStyle name="输入 2" xfId="1049"/>
    <cellStyle name="输入 2 2" xfId="1050"/>
    <cellStyle name="输入 2 2 2" xfId="1051"/>
    <cellStyle name="输入 2 2 3" xfId="175"/>
    <cellStyle name="输入 2 2_2017年省对市(州)税收返还和转移支付预算" xfId="1052"/>
    <cellStyle name="输入 2 3" xfId="1053"/>
    <cellStyle name="输入 2_四川省2017年省对市（州）税收返还和转移支付分地区预算（草案）--社保处" xfId="1054"/>
    <cellStyle name="未定义" xfId="1055"/>
    <cellStyle name="样式 1" xfId="1056"/>
    <cellStyle name="样式 1 2" xfId="480"/>
    <cellStyle name="样式 1_2017年省对市(州)税收返还和转移支付预算" xfId="1057"/>
    <cellStyle name="注释 2" xfId="1058"/>
    <cellStyle name="注释 2 2" xfId="1059"/>
    <cellStyle name="注释 2 2 2" xfId="1060"/>
    <cellStyle name="注释 2 2 3" xfId="1061"/>
    <cellStyle name="注释 2 2_四川省2017年省对市（州）税收返还和转移支付分地区预算（草案）--社保处" xfId="1062"/>
    <cellStyle name="注释 2 3" xfId="1063"/>
    <cellStyle name="注释 2_四川省2017年省对市（州）税收返还和转移支付分地区预算（草案）--社保处" xfId="1064"/>
  </cellStyles>
  <dxfs count="2"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:/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&#21382;&#24180;&#20449;&#24687;&#20844;&#24320;/2019&#24180;&#20449;&#24687;&#20844;&#24320;/2019&#24180;&#36130;&#25919;&#20844;&#24320;&#36164;&#26009;/2019&#24180;&#39044;&#20915;&#31639;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admin/AppData/Local/Temp/HZ$D.926.716/HZ$D.926.717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9"/>
  <sheetViews>
    <sheetView showZeros="0" zoomScale="98" zoomScaleNormal="98" workbookViewId="0">
      <pane xSplit="1" ySplit="6" topLeftCell="B16" activePane="bottomRight" state="frozen"/>
      <selection pane="topRight"/>
      <selection pane="bottomLeft"/>
      <selection pane="bottomRight" activeCell="H1" sqref="H1:H1048576"/>
    </sheetView>
  </sheetViews>
  <sheetFormatPr defaultColWidth="9" defaultRowHeight="13.5"/>
  <cols>
    <col min="1" max="1" width="34.125" customWidth="1"/>
    <col min="2" max="2" width="12.75" customWidth="1"/>
    <col min="3" max="4" width="11.625" customWidth="1"/>
    <col min="5" max="5" width="11" customWidth="1"/>
    <col min="6" max="6" width="9.875" style="261" customWidth="1"/>
    <col min="7" max="7" width="11.75" hidden="1" customWidth="1"/>
  </cols>
  <sheetData>
    <row r="1" spans="1:7" s="208" customFormat="1" ht="18.75">
      <c r="A1" s="214" t="s">
        <v>0</v>
      </c>
      <c r="F1" s="262"/>
    </row>
    <row r="2" spans="1:7" s="209" customFormat="1" ht="26.25" customHeight="1">
      <c r="A2" s="366" t="s">
        <v>1</v>
      </c>
      <c r="B2" s="366"/>
      <c r="C2" s="366"/>
      <c r="D2" s="366"/>
      <c r="E2" s="366"/>
      <c r="F2" s="366"/>
      <c r="G2" s="366"/>
    </row>
    <row r="3" spans="1:7" ht="20.25" customHeight="1">
      <c r="F3" s="263" t="s">
        <v>2</v>
      </c>
      <c r="G3" s="263" t="s">
        <v>2</v>
      </c>
    </row>
    <row r="4" spans="1:7" s="210" customFormat="1" ht="30" customHeight="1">
      <c r="A4" s="369" t="s">
        <v>3</v>
      </c>
      <c r="B4" s="372" t="s">
        <v>4</v>
      </c>
      <c r="C4" s="367" t="s">
        <v>5</v>
      </c>
      <c r="D4" s="367"/>
      <c r="E4" s="367"/>
      <c r="F4" s="367"/>
      <c r="G4" s="372" t="s">
        <v>6</v>
      </c>
    </row>
    <row r="5" spans="1:7" s="210" customFormat="1" ht="30" customHeight="1">
      <c r="A5" s="370"/>
      <c r="B5" s="373"/>
      <c r="C5" s="367" t="s">
        <v>7</v>
      </c>
      <c r="D5" s="368" t="s">
        <v>8</v>
      </c>
      <c r="E5" s="368"/>
      <c r="F5" s="375" t="s">
        <v>9</v>
      </c>
      <c r="G5" s="373"/>
    </row>
    <row r="6" spans="1:7" s="210" customFormat="1" ht="30" customHeight="1">
      <c r="A6" s="371"/>
      <c r="B6" s="374"/>
      <c r="C6" s="367"/>
      <c r="D6" s="216" t="s">
        <v>10</v>
      </c>
      <c r="E6" s="216" t="s">
        <v>11</v>
      </c>
      <c r="F6" s="375"/>
      <c r="G6" s="374"/>
    </row>
    <row r="7" spans="1:7" ht="30" customHeight="1">
      <c r="A7" s="264" t="s">
        <v>12</v>
      </c>
      <c r="B7" s="265">
        <f>SUM(B8:B20)</f>
        <v>51940</v>
      </c>
      <c r="C7" s="265">
        <f>SUM(C8:C21)</f>
        <v>59102</v>
      </c>
      <c r="D7" s="265">
        <f>SUM(D8:D21)</f>
        <v>40626</v>
      </c>
      <c r="E7" s="265">
        <f>SUM(E8:E21)</f>
        <v>18476</v>
      </c>
      <c r="F7" s="266">
        <f t="shared" ref="F7:F10" si="0">C7/B7</f>
        <v>1.1378898729303042</v>
      </c>
      <c r="G7" s="265">
        <f>SUM(G8:G20)</f>
        <v>39142</v>
      </c>
    </row>
    <row r="8" spans="1:7" ht="30" customHeight="1">
      <c r="A8" s="267" t="s">
        <v>13</v>
      </c>
      <c r="B8" s="268">
        <v>25834</v>
      </c>
      <c r="C8" s="269">
        <f>D8+E8</f>
        <v>30713</v>
      </c>
      <c r="D8" s="269">
        <v>19919</v>
      </c>
      <c r="E8" s="269">
        <v>10794</v>
      </c>
      <c r="F8" s="270">
        <f t="shared" si="0"/>
        <v>1.1888596423318107</v>
      </c>
      <c r="G8" s="269">
        <v>19916</v>
      </c>
    </row>
    <row r="9" spans="1:7" ht="30" customHeight="1">
      <c r="A9" s="267" t="s">
        <v>14</v>
      </c>
      <c r="B9" s="268"/>
      <c r="C9" s="269">
        <f t="shared" ref="C9:C28" si="1">D9+E9</f>
        <v>505</v>
      </c>
      <c r="D9" s="269">
        <v>505</v>
      </c>
      <c r="E9" s="269"/>
      <c r="F9" s="268">
        <v>0</v>
      </c>
      <c r="G9" s="269"/>
    </row>
    <row r="10" spans="1:7" ht="30" customHeight="1">
      <c r="A10" s="267" t="s">
        <v>15</v>
      </c>
      <c r="B10" s="268">
        <v>5271</v>
      </c>
      <c r="C10" s="269">
        <f t="shared" si="1"/>
        <v>3502</v>
      </c>
      <c r="D10" s="269">
        <v>2469</v>
      </c>
      <c r="E10" s="269">
        <v>1033</v>
      </c>
      <c r="F10" s="270">
        <f t="shared" si="0"/>
        <v>0.66439005881236957</v>
      </c>
      <c r="G10" s="269">
        <v>2147</v>
      </c>
    </row>
    <row r="11" spans="1:7" ht="30" customHeight="1">
      <c r="A11" s="267" t="s">
        <v>16</v>
      </c>
      <c r="B11" s="268">
        <v>1773</v>
      </c>
      <c r="C11" s="269">
        <f t="shared" si="1"/>
        <v>2020</v>
      </c>
      <c r="D11" s="269">
        <v>1342</v>
      </c>
      <c r="E11" s="269">
        <v>678</v>
      </c>
      <c r="F11" s="270">
        <f t="shared" ref="F11:F20" si="2">C11/B11</f>
        <v>1.1393119007332206</v>
      </c>
      <c r="G11" s="269">
        <v>1514</v>
      </c>
    </row>
    <row r="12" spans="1:7" ht="30" customHeight="1">
      <c r="A12" s="267" t="s">
        <v>17</v>
      </c>
      <c r="B12" s="268">
        <v>1344</v>
      </c>
      <c r="C12" s="269">
        <f t="shared" si="1"/>
        <v>977</v>
      </c>
      <c r="D12" s="269">
        <v>932</v>
      </c>
      <c r="E12" s="269">
        <v>45</v>
      </c>
      <c r="F12" s="270">
        <f t="shared" si="2"/>
        <v>0.72693452380952384</v>
      </c>
      <c r="G12" s="269">
        <v>430</v>
      </c>
    </row>
    <row r="13" spans="1:7" ht="30" customHeight="1">
      <c r="A13" s="267" t="s">
        <v>18</v>
      </c>
      <c r="B13" s="268">
        <v>2050</v>
      </c>
      <c r="C13" s="269">
        <f t="shared" si="1"/>
        <v>3645</v>
      </c>
      <c r="D13" s="269">
        <v>2268</v>
      </c>
      <c r="E13" s="269">
        <v>1377</v>
      </c>
      <c r="F13" s="270">
        <f t="shared" si="2"/>
        <v>1.7780487804878049</v>
      </c>
      <c r="G13" s="269">
        <v>1946</v>
      </c>
    </row>
    <row r="14" spans="1:7" ht="30" customHeight="1">
      <c r="A14" s="267" t="s">
        <v>19</v>
      </c>
      <c r="B14" s="268">
        <v>2844</v>
      </c>
      <c r="C14" s="269">
        <f t="shared" si="1"/>
        <v>3249</v>
      </c>
      <c r="D14" s="269">
        <v>1879</v>
      </c>
      <c r="E14" s="269">
        <v>1370</v>
      </c>
      <c r="F14" s="270">
        <f t="shared" si="2"/>
        <v>1.1424050632911393</v>
      </c>
      <c r="G14" s="269">
        <v>2528</v>
      </c>
    </row>
    <row r="15" spans="1:7" ht="30" customHeight="1">
      <c r="A15" s="267" t="s">
        <v>20</v>
      </c>
      <c r="B15" s="268">
        <v>800</v>
      </c>
      <c r="C15" s="269">
        <f t="shared" si="1"/>
        <v>1260</v>
      </c>
      <c r="D15" s="269">
        <v>755</v>
      </c>
      <c r="E15" s="269">
        <v>505</v>
      </c>
      <c r="F15" s="270">
        <f t="shared" si="2"/>
        <v>1.575</v>
      </c>
      <c r="G15" s="269">
        <v>892</v>
      </c>
    </row>
    <row r="16" spans="1:7" ht="30" customHeight="1">
      <c r="A16" s="267" t="s">
        <v>21</v>
      </c>
      <c r="B16" s="268">
        <v>4378</v>
      </c>
      <c r="C16" s="269">
        <f t="shared" si="1"/>
        <v>6597</v>
      </c>
      <c r="D16" s="269">
        <v>4341</v>
      </c>
      <c r="E16" s="269">
        <v>2256</v>
      </c>
      <c r="F16" s="270">
        <f t="shared" si="2"/>
        <v>1.5068524440383737</v>
      </c>
      <c r="G16" s="269">
        <v>3904</v>
      </c>
    </row>
    <row r="17" spans="1:7" ht="30" customHeight="1">
      <c r="A17" s="267" t="s">
        <v>22</v>
      </c>
      <c r="B17" s="268">
        <v>740</v>
      </c>
      <c r="C17" s="269">
        <f t="shared" si="1"/>
        <v>745</v>
      </c>
      <c r="D17" s="269">
        <v>678</v>
      </c>
      <c r="E17" s="269">
        <v>67</v>
      </c>
      <c r="F17" s="270">
        <f t="shared" si="2"/>
        <v>1.0067567567567568</v>
      </c>
      <c r="G17" s="269">
        <v>647</v>
      </c>
    </row>
    <row r="18" spans="1:7" ht="30" customHeight="1">
      <c r="A18" s="267" t="s">
        <v>23</v>
      </c>
      <c r="B18" s="268">
        <v>2300</v>
      </c>
      <c r="C18" s="269">
        <f t="shared" si="1"/>
        <v>277</v>
      </c>
      <c r="D18" s="269">
        <v>277</v>
      </c>
      <c r="E18" s="269"/>
      <c r="F18" s="270">
        <f t="shared" si="2"/>
        <v>0.12043478260869565</v>
      </c>
      <c r="G18" s="269">
        <v>2554</v>
      </c>
    </row>
    <row r="19" spans="1:7" ht="30" customHeight="1">
      <c r="A19" s="267" t="s">
        <v>24</v>
      </c>
      <c r="B19" s="268">
        <v>3506</v>
      </c>
      <c r="C19" s="269">
        <f t="shared" si="1"/>
        <v>4202</v>
      </c>
      <c r="D19" s="269">
        <v>4000</v>
      </c>
      <c r="E19" s="269">
        <v>202</v>
      </c>
      <c r="F19" s="270">
        <f t="shared" si="2"/>
        <v>1.1985168282943526</v>
      </c>
      <c r="G19" s="269">
        <v>1665</v>
      </c>
    </row>
    <row r="20" spans="1:7" ht="30" customHeight="1">
      <c r="A20" s="267" t="s">
        <v>25</v>
      </c>
      <c r="B20" s="268">
        <v>1100</v>
      </c>
      <c r="C20" s="269">
        <f t="shared" si="1"/>
        <v>1181</v>
      </c>
      <c r="D20" s="269">
        <v>1181</v>
      </c>
      <c r="E20" s="269"/>
      <c r="F20" s="270">
        <f t="shared" si="2"/>
        <v>1.0736363636363637</v>
      </c>
      <c r="G20" s="269">
        <v>999</v>
      </c>
    </row>
    <row r="21" spans="1:7" ht="30" customHeight="1">
      <c r="A21" s="267" t="s">
        <v>26</v>
      </c>
      <c r="B21" s="268"/>
      <c r="C21" s="269">
        <f t="shared" ref="C21" si="3">D21+E21</f>
        <v>229</v>
      </c>
      <c r="D21" s="269">
        <v>80</v>
      </c>
      <c r="E21" s="269">
        <v>149</v>
      </c>
      <c r="F21" s="268">
        <v>0</v>
      </c>
      <c r="G21" s="269"/>
    </row>
    <row r="22" spans="1:7" s="260" customFormat="1" ht="30" customHeight="1">
      <c r="A22" s="271" t="s">
        <v>27</v>
      </c>
      <c r="B22" s="265">
        <f t="shared" ref="B22:G22" si="4">SUM(B23:B28)</f>
        <v>28260</v>
      </c>
      <c r="C22" s="265">
        <f t="shared" si="4"/>
        <v>31660</v>
      </c>
      <c r="D22" s="265">
        <f t="shared" si="4"/>
        <v>27075</v>
      </c>
      <c r="E22" s="265">
        <f t="shared" si="4"/>
        <v>4585</v>
      </c>
      <c r="F22" s="266">
        <f>C22/B22</f>
        <v>1.1203113941967444</v>
      </c>
      <c r="G22" s="265">
        <f t="shared" si="4"/>
        <v>45789</v>
      </c>
    </row>
    <row r="23" spans="1:7" ht="30" customHeight="1">
      <c r="A23" s="272" t="s">
        <v>28</v>
      </c>
      <c r="B23" s="268">
        <v>4100</v>
      </c>
      <c r="C23" s="269">
        <f t="shared" si="1"/>
        <v>5968</v>
      </c>
      <c r="D23" s="269">
        <v>4421</v>
      </c>
      <c r="E23" s="269">
        <v>1547</v>
      </c>
      <c r="F23" s="270">
        <f t="shared" ref="F23:F29" si="5">C23/B23</f>
        <v>1.4556097560975609</v>
      </c>
      <c r="G23" s="269">
        <v>4391</v>
      </c>
    </row>
    <row r="24" spans="1:7" ht="30" customHeight="1">
      <c r="A24" s="272" t="s">
        <v>29</v>
      </c>
      <c r="B24" s="268">
        <v>1300</v>
      </c>
      <c r="C24" s="269">
        <f t="shared" si="1"/>
        <v>1571</v>
      </c>
      <c r="D24" s="269">
        <v>1571</v>
      </c>
      <c r="E24" s="269"/>
      <c r="F24" s="270">
        <f t="shared" si="5"/>
        <v>1.2084615384615385</v>
      </c>
      <c r="G24" s="269">
        <v>1091</v>
      </c>
    </row>
    <row r="25" spans="1:7" ht="30" customHeight="1">
      <c r="A25" s="267" t="s">
        <v>30</v>
      </c>
      <c r="B25" s="268">
        <v>1750</v>
      </c>
      <c r="C25" s="269">
        <f t="shared" si="1"/>
        <v>1215</v>
      </c>
      <c r="D25" s="269">
        <v>1102</v>
      </c>
      <c r="E25" s="269">
        <v>113</v>
      </c>
      <c r="F25" s="270">
        <f t="shared" si="5"/>
        <v>0.69428571428571428</v>
      </c>
      <c r="G25" s="269">
        <v>419</v>
      </c>
    </row>
    <row r="26" spans="1:7" ht="30" customHeight="1">
      <c r="A26" s="267" t="s">
        <v>31</v>
      </c>
      <c r="B26" s="268">
        <v>6340</v>
      </c>
      <c r="C26" s="269">
        <f t="shared" si="1"/>
        <v>4310</v>
      </c>
      <c r="D26" s="269">
        <v>4158</v>
      </c>
      <c r="E26" s="269">
        <v>152</v>
      </c>
      <c r="F26" s="270">
        <f t="shared" si="5"/>
        <v>0.67981072555205047</v>
      </c>
      <c r="G26" s="269">
        <v>14426</v>
      </c>
    </row>
    <row r="27" spans="1:7" ht="30" customHeight="1">
      <c r="A27" s="267" t="s">
        <v>32</v>
      </c>
      <c r="B27" s="268">
        <v>50</v>
      </c>
      <c r="C27" s="269">
        <f t="shared" si="1"/>
        <v>75</v>
      </c>
      <c r="D27" s="269">
        <v>75</v>
      </c>
      <c r="E27" s="269">
        <v>0</v>
      </c>
      <c r="F27" s="270">
        <f t="shared" si="5"/>
        <v>1.5</v>
      </c>
      <c r="G27" s="269">
        <v>43</v>
      </c>
    </row>
    <row r="28" spans="1:7" ht="30" customHeight="1">
      <c r="A28" s="267" t="s">
        <v>33</v>
      </c>
      <c r="B28" s="268">
        <v>14720</v>
      </c>
      <c r="C28" s="269">
        <f t="shared" si="1"/>
        <v>18521</v>
      </c>
      <c r="D28" s="269">
        <v>15748</v>
      </c>
      <c r="E28" s="269">
        <v>2773</v>
      </c>
      <c r="F28" s="270">
        <f t="shared" si="5"/>
        <v>1.2582201086956522</v>
      </c>
      <c r="G28" s="269">
        <v>25419</v>
      </c>
    </row>
    <row r="29" spans="1:7" s="260" customFormat="1" ht="30" customHeight="1">
      <c r="A29" s="273" t="s">
        <v>34</v>
      </c>
      <c r="B29" s="274">
        <f t="shared" ref="B29:E29" si="6">SUM(B7,B22)</f>
        <v>80200</v>
      </c>
      <c r="C29" s="274">
        <f t="shared" si="6"/>
        <v>90762</v>
      </c>
      <c r="D29" s="274">
        <f t="shared" si="6"/>
        <v>67701</v>
      </c>
      <c r="E29" s="274">
        <f t="shared" si="6"/>
        <v>23061</v>
      </c>
      <c r="F29" s="275">
        <f t="shared" si="5"/>
        <v>1.1316957605985036</v>
      </c>
      <c r="G29" s="274">
        <f>SUM(G7,G22)</f>
        <v>84931</v>
      </c>
    </row>
  </sheetData>
  <mergeCells count="8">
    <mergeCell ref="A2:G2"/>
    <mergeCell ref="C4:F4"/>
    <mergeCell ref="D5:E5"/>
    <mergeCell ref="A4:A6"/>
    <mergeCell ref="B4:B6"/>
    <mergeCell ref="C5:C6"/>
    <mergeCell ref="F5:F6"/>
    <mergeCell ref="G4:G6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13"/>
  <sheetViews>
    <sheetView showGridLines="0" showZeros="0" workbookViewId="0"/>
  </sheetViews>
  <sheetFormatPr defaultColWidth="9.125" defaultRowHeight="14.25"/>
  <cols>
    <col min="1" max="1" width="27.5" style="28" customWidth="1"/>
    <col min="2" max="3" width="10.875" style="29" customWidth="1"/>
    <col min="4" max="4" width="9.75" style="30" customWidth="1"/>
    <col min="5" max="5" width="23.875" style="28" customWidth="1"/>
    <col min="6" max="6" width="10.25" style="30" customWidth="1"/>
    <col min="7" max="7" width="10.25" style="28" customWidth="1"/>
    <col min="8" max="8" width="10.25" style="29" customWidth="1"/>
    <col min="9" max="16384" width="9.125" style="28"/>
  </cols>
  <sheetData>
    <row r="1" spans="1:8" s="26" customFormat="1" ht="18.75">
      <c r="A1" s="55" t="s">
        <v>1338</v>
      </c>
      <c r="B1" s="32"/>
      <c r="C1" s="32"/>
      <c r="D1" s="33"/>
      <c r="F1" s="33"/>
      <c r="H1" s="32"/>
    </row>
    <row r="2" spans="1:8" ht="33.950000000000003" customHeight="1">
      <c r="A2" s="405" t="s">
        <v>643</v>
      </c>
      <c r="B2" s="405"/>
      <c r="C2" s="405"/>
      <c r="D2" s="405"/>
      <c r="E2" s="405"/>
      <c r="F2" s="405"/>
      <c r="G2" s="405"/>
      <c r="H2" s="405"/>
    </row>
    <row r="3" spans="1:8" ht="17.100000000000001" customHeight="1">
      <c r="A3" s="384" t="s">
        <v>2</v>
      </c>
      <c r="B3" s="384"/>
      <c r="C3" s="384"/>
      <c r="D3" s="384"/>
      <c r="E3" s="384"/>
      <c r="F3" s="384"/>
      <c r="G3" s="384"/>
      <c r="H3" s="384"/>
    </row>
    <row r="4" spans="1:8" ht="22.5" customHeight="1">
      <c r="A4" s="411" t="s">
        <v>3</v>
      </c>
      <c r="B4" s="406" t="s">
        <v>397</v>
      </c>
      <c r="C4" s="407"/>
      <c r="D4" s="408"/>
      <c r="E4" s="411" t="s">
        <v>3</v>
      </c>
      <c r="F4" s="406" t="s">
        <v>397</v>
      </c>
      <c r="G4" s="407"/>
      <c r="H4" s="408"/>
    </row>
    <row r="5" spans="1:8" ht="22.5" customHeight="1">
      <c r="A5" s="412"/>
      <c r="B5" s="414" t="s">
        <v>398</v>
      </c>
      <c r="C5" s="409" t="s">
        <v>8</v>
      </c>
      <c r="D5" s="410"/>
      <c r="E5" s="412"/>
      <c r="F5" s="416" t="s">
        <v>398</v>
      </c>
      <c r="G5" s="409" t="s">
        <v>8</v>
      </c>
      <c r="H5" s="410"/>
    </row>
    <row r="6" spans="1:8" ht="33.75" customHeight="1">
      <c r="A6" s="413"/>
      <c r="B6" s="415"/>
      <c r="C6" s="34" t="s">
        <v>10</v>
      </c>
      <c r="D6" s="35" t="s">
        <v>11</v>
      </c>
      <c r="E6" s="413"/>
      <c r="F6" s="417"/>
      <c r="G6" s="34" t="s">
        <v>10</v>
      </c>
      <c r="H6" s="35" t="s">
        <v>11</v>
      </c>
    </row>
    <row r="7" spans="1:8" ht="59.25" customHeight="1">
      <c r="A7" s="36" t="s">
        <v>644</v>
      </c>
      <c r="B7" s="37">
        <f>C7+D7</f>
        <v>38303</v>
      </c>
      <c r="C7" s="37">
        <v>38568</v>
      </c>
      <c r="D7" s="38">
        <v>-265</v>
      </c>
      <c r="E7" s="39" t="s">
        <v>645</v>
      </c>
      <c r="F7" s="38">
        <f>G7+H7</f>
        <v>110452</v>
      </c>
      <c r="G7" s="40">
        <v>110452</v>
      </c>
      <c r="H7" s="41"/>
    </row>
    <row r="8" spans="1:8" ht="59.25" customHeight="1">
      <c r="A8" s="42" t="s">
        <v>646</v>
      </c>
      <c r="B8" s="37">
        <f t="shared" ref="B8:B13" si="0">C8+D8</f>
        <v>4147</v>
      </c>
      <c r="C8" s="37">
        <v>4147</v>
      </c>
      <c r="D8" s="38"/>
      <c r="E8" s="43" t="s">
        <v>647</v>
      </c>
      <c r="F8" s="44">
        <f t="shared" ref="F8:F13" si="1">G8+H8</f>
        <v>0</v>
      </c>
      <c r="G8" s="43"/>
      <c r="H8" s="41"/>
    </row>
    <row r="9" spans="1:8" ht="59.25" customHeight="1">
      <c r="A9" s="42" t="s">
        <v>408</v>
      </c>
      <c r="B9" s="37">
        <f t="shared" si="0"/>
        <v>68000</v>
      </c>
      <c r="C9" s="37">
        <f>SUM(C10)</f>
        <v>68000</v>
      </c>
      <c r="D9" s="38"/>
      <c r="E9" s="46" t="s">
        <v>648</v>
      </c>
      <c r="F9" s="47">
        <f t="shared" si="1"/>
        <v>0</v>
      </c>
      <c r="G9" s="46"/>
      <c r="H9" s="49"/>
    </row>
    <row r="10" spans="1:8" ht="59.25" customHeight="1">
      <c r="A10" s="45" t="s">
        <v>649</v>
      </c>
      <c r="B10" s="50">
        <f t="shared" si="0"/>
        <v>68000</v>
      </c>
      <c r="C10" s="50">
        <v>68000</v>
      </c>
      <c r="D10" s="51"/>
      <c r="E10" s="43" t="s">
        <v>402</v>
      </c>
      <c r="F10" s="44">
        <f t="shared" si="1"/>
        <v>0</v>
      </c>
      <c r="G10" s="43"/>
      <c r="H10" s="43"/>
    </row>
    <row r="11" spans="1:8" ht="59.25" customHeight="1">
      <c r="A11" s="42" t="s">
        <v>650</v>
      </c>
      <c r="B11" s="37">
        <f t="shared" si="0"/>
        <v>121</v>
      </c>
      <c r="C11" s="37">
        <v>121</v>
      </c>
      <c r="D11" s="38"/>
      <c r="E11" s="39" t="s">
        <v>651</v>
      </c>
      <c r="F11" s="41">
        <f t="shared" si="1"/>
        <v>0</v>
      </c>
      <c r="G11" s="39"/>
      <c r="H11" s="41"/>
    </row>
    <row r="12" spans="1:8" ht="59.25" customHeight="1">
      <c r="A12" s="42" t="s">
        <v>652</v>
      </c>
      <c r="B12" s="37">
        <f t="shared" si="0"/>
        <v>0</v>
      </c>
      <c r="C12" s="37"/>
      <c r="D12" s="38"/>
      <c r="E12" s="39" t="s">
        <v>653</v>
      </c>
      <c r="F12" s="41">
        <f t="shared" si="1"/>
        <v>119</v>
      </c>
      <c r="G12" s="203">
        <v>119</v>
      </c>
      <c r="H12" s="41"/>
    </row>
    <row r="13" spans="1:8" s="27" customFormat="1" ht="54.75" customHeight="1">
      <c r="A13" s="52" t="s">
        <v>654</v>
      </c>
      <c r="B13" s="38">
        <f t="shared" si="0"/>
        <v>110571</v>
      </c>
      <c r="C13" s="38">
        <f>SUM(C7,C8,C9,C11,C12)</f>
        <v>110836</v>
      </c>
      <c r="D13" s="38">
        <f>SUM(D7,D8,D9,D11,D12)</f>
        <v>-265</v>
      </c>
      <c r="E13" s="53" t="s">
        <v>655</v>
      </c>
      <c r="F13" s="54">
        <f t="shared" si="1"/>
        <v>110571</v>
      </c>
      <c r="G13" s="41">
        <f>SUM(G7,G8,G10,G11,G12)</f>
        <v>110571</v>
      </c>
      <c r="H13" s="41">
        <f>SUM(H7,H8,H10,H11,H12)</f>
        <v>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8680555555555598" right="0.78680555555555598" top="1.33819444444444" bottom="0.78680555555555598" header="0" footer="0"/>
  <pageSetup paperSize="9" scale="75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3"/>
  <sheetViews>
    <sheetView workbookViewId="0"/>
  </sheetViews>
  <sheetFormatPr defaultColWidth="39.25" defaultRowHeight="14.25"/>
  <cols>
    <col min="1" max="1" width="44.125" style="189" customWidth="1"/>
    <col min="2" max="2" width="34.875" style="190" customWidth="1"/>
    <col min="3" max="16384" width="39.25" style="189"/>
  </cols>
  <sheetData>
    <row r="1" spans="1:2" s="26" customFormat="1" ht="24" customHeight="1">
      <c r="A1" s="191" t="s">
        <v>1339</v>
      </c>
      <c r="B1" s="32"/>
    </row>
    <row r="2" spans="1:2" ht="47.25" customHeight="1">
      <c r="A2" s="418" t="s">
        <v>656</v>
      </c>
      <c r="B2" s="418"/>
    </row>
    <row r="3" spans="1:2" ht="24.75" customHeight="1">
      <c r="A3" s="192"/>
      <c r="B3" s="193" t="s">
        <v>2</v>
      </c>
    </row>
    <row r="4" spans="1:2" ht="36.6" customHeight="1">
      <c r="A4" s="194" t="s">
        <v>421</v>
      </c>
      <c r="B4" s="195" t="s">
        <v>397</v>
      </c>
    </row>
    <row r="5" spans="1:2" ht="36.6" customHeight="1">
      <c r="A5" s="196" t="s">
        <v>401</v>
      </c>
      <c r="B5" s="197">
        <f>SUM(B6:B13)</f>
        <v>4147</v>
      </c>
    </row>
    <row r="6" spans="1:2" ht="43.5" customHeight="1">
      <c r="A6" s="198" t="s">
        <v>657</v>
      </c>
      <c r="B6" s="199">
        <v>17</v>
      </c>
    </row>
    <row r="7" spans="1:2" ht="43.5" customHeight="1">
      <c r="A7" s="198" t="s">
        <v>658</v>
      </c>
      <c r="B7" s="199">
        <v>98</v>
      </c>
    </row>
    <row r="8" spans="1:2" ht="43.5" customHeight="1">
      <c r="A8" s="198" t="s">
        <v>659</v>
      </c>
      <c r="B8" s="200"/>
    </row>
    <row r="9" spans="1:2" ht="43.5" customHeight="1">
      <c r="A9" s="198" t="s">
        <v>660</v>
      </c>
      <c r="B9" s="199">
        <v>3000</v>
      </c>
    </row>
    <row r="10" spans="1:2" ht="43.5" customHeight="1">
      <c r="A10" s="201" t="s">
        <v>661</v>
      </c>
      <c r="B10" s="199">
        <v>37</v>
      </c>
    </row>
    <row r="11" spans="1:2" ht="43.5" customHeight="1">
      <c r="A11" s="201" t="s">
        <v>662</v>
      </c>
      <c r="B11" s="202">
        <v>194</v>
      </c>
    </row>
    <row r="12" spans="1:2" ht="43.5" customHeight="1">
      <c r="A12" s="201" t="s">
        <v>663</v>
      </c>
      <c r="B12" s="200">
        <v>6</v>
      </c>
    </row>
    <row r="13" spans="1:2" ht="43.5" customHeight="1">
      <c r="A13" s="201" t="s">
        <v>664</v>
      </c>
      <c r="B13" s="202">
        <v>795</v>
      </c>
    </row>
  </sheetData>
  <mergeCells count="1">
    <mergeCell ref="A2:B2"/>
  </mergeCells>
  <phoneticPr fontId="74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4"/>
  <sheetViews>
    <sheetView topLeftCell="A7" workbookViewId="0"/>
  </sheetViews>
  <sheetFormatPr defaultColWidth="48.375" defaultRowHeight="13.5"/>
  <cols>
    <col min="1" max="1" width="48.375" style="171"/>
    <col min="2" max="2" width="36.25" style="172" customWidth="1"/>
    <col min="3" max="16384" width="48.375" style="171"/>
  </cols>
  <sheetData>
    <row r="1" spans="1:2" s="170" customFormat="1" ht="24" customHeight="1">
      <c r="A1" s="55" t="s">
        <v>1340</v>
      </c>
      <c r="B1" s="173"/>
    </row>
    <row r="2" spans="1:2" ht="52.9" customHeight="1">
      <c r="A2" s="397" t="s">
        <v>665</v>
      </c>
      <c r="B2" s="397"/>
    </row>
    <row r="3" spans="1:2" ht="31.15" customHeight="1">
      <c r="A3" s="174"/>
      <c r="B3" s="175" t="s">
        <v>2</v>
      </c>
    </row>
    <row r="4" spans="1:2" ht="83.25" customHeight="1">
      <c r="A4" s="176" t="s">
        <v>591</v>
      </c>
      <c r="B4" s="177" t="s">
        <v>592</v>
      </c>
    </row>
    <row r="5" spans="1:2" ht="97.5" customHeight="1">
      <c r="A5" s="178" t="s">
        <v>666</v>
      </c>
      <c r="B5" s="179">
        <v>58302</v>
      </c>
    </row>
    <row r="6" spans="1:2" ht="97.5" customHeight="1">
      <c r="A6" s="178" t="s">
        <v>667</v>
      </c>
      <c r="B6" s="179">
        <v>68000</v>
      </c>
    </row>
    <row r="7" spans="1:2" ht="97.5" customHeight="1">
      <c r="A7" s="178" t="s">
        <v>668</v>
      </c>
      <c r="B7" s="179">
        <v>2400</v>
      </c>
    </row>
    <row r="8" spans="1:2" ht="97.5" customHeight="1">
      <c r="A8" s="180" t="s">
        <v>669</v>
      </c>
      <c r="B8" s="181"/>
    </row>
    <row r="9" spans="1:2" ht="97.5" customHeight="1">
      <c r="A9" s="178" t="s">
        <v>670</v>
      </c>
      <c r="B9" s="182">
        <v>123902</v>
      </c>
    </row>
    <row r="10" spans="1:2" ht="14.25">
      <c r="A10" s="183" t="s">
        <v>598</v>
      </c>
      <c r="B10" s="184"/>
    </row>
    <row r="11" spans="1:2" ht="14.25">
      <c r="A11" s="185"/>
      <c r="B11" s="184"/>
    </row>
    <row r="12" spans="1:2" ht="14.25">
      <c r="A12" s="186"/>
      <c r="B12" s="184"/>
    </row>
    <row r="13" spans="1:2">
      <c r="A13" s="187"/>
      <c r="B13" s="188"/>
    </row>
    <row r="14" spans="1:2">
      <c r="A14" s="187"/>
      <c r="B14" s="188"/>
    </row>
  </sheetData>
  <mergeCells count="1">
    <mergeCell ref="A2:B2"/>
  </mergeCells>
  <phoneticPr fontId="74" type="noConversion"/>
  <printOptions horizontalCentered="1"/>
  <pageMargins left="0.70833333333333304" right="0.70833333333333304" top="0.78680555555555598" bottom="0.78680555555555598" header="0.59027777777777801" footer="0.156944444444444"/>
  <pageSetup paperSize="9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/>
  </sheetViews>
  <sheetFormatPr defaultColWidth="47.625" defaultRowHeight="13.5"/>
  <cols>
    <col min="1" max="1" width="40.875" style="276" customWidth="1"/>
    <col min="2" max="2" width="33" style="276" customWidth="1"/>
    <col min="3" max="16384" width="47.625" style="277"/>
  </cols>
  <sheetData>
    <row r="1" spans="1:2" ht="28.9" customHeight="1">
      <c r="A1" s="55" t="s">
        <v>1341</v>
      </c>
    </row>
    <row r="2" spans="1:2" ht="22.5">
      <c r="A2" s="399" t="s">
        <v>1345</v>
      </c>
      <c r="B2" s="399"/>
    </row>
    <row r="3" spans="1:2" ht="31.9" customHeight="1">
      <c r="A3" s="278" t="s">
        <v>1329</v>
      </c>
      <c r="B3" s="175" t="s">
        <v>1330</v>
      </c>
    </row>
    <row r="4" spans="1:2" ht="29.45" customHeight="1">
      <c r="A4" s="279" t="s">
        <v>1331</v>
      </c>
      <c r="B4" s="279" t="s">
        <v>1332</v>
      </c>
    </row>
    <row r="5" spans="1:2" ht="30.6" customHeight="1">
      <c r="A5" s="280" t="s">
        <v>1333</v>
      </c>
      <c r="B5" s="281">
        <v>129862</v>
      </c>
    </row>
    <row r="6" spans="1:2" ht="30.6" customHeight="1">
      <c r="A6" s="280"/>
      <c r="B6" s="282"/>
    </row>
    <row r="7" spans="1:2" ht="30.6" customHeight="1">
      <c r="A7" s="280"/>
      <c r="B7" s="282"/>
    </row>
    <row r="8" spans="1:2" ht="30.6" customHeight="1">
      <c r="A8" s="280"/>
      <c r="B8" s="282"/>
    </row>
    <row r="9" spans="1:2" ht="30.6" customHeight="1">
      <c r="A9" s="280"/>
      <c r="B9" s="282"/>
    </row>
    <row r="10" spans="1:2" ht="30.6" customHeight="1">
      <c r="A10" s="283" t="s">
        <v>1334</v>
      </c>
      <c r="B10" s="284">
        <f>SUM(B5:B9)</f>
        <v>129862</v>
      </c>
    </row>
  </sheetData>
  <mergeCells count="1">
    <mergeCell ref="A2:B2"/>
  </mergeCells>
  <phoneticPr fontId="76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topLeftCell="A7" zoomScale="85" zoomScaleNormal="85" workbookViewId="0">
      <selection activeCell="B9" sqref="B9"/>
    </sheetView>
  </sheetViews>
  <sheetFormatPr defaultColWidth="36.625" defaultRowHeight="13.5"/>
  <cols>
    <col min="1" max="1" width="64.5" style="277" customWidth="1"/>
    <col min="2" max="2" width="36.625" style="285"/>
    <col min="3" max="16384" width="36.625" style="277"/>
  </cols>
  <sheetData>
    <row r="1" spans="1:2" ht="18.75">
      <c r="A1" s="55" t="s">
        <v>1342</v>
      </c>
    </row>
    <row r="2" spans="1:2" ht="48" customHeight="1">
      <c r="A2" s="419" t="s">
        <v>1346</v>
      </c>
      <c r="B2" s="419"/>
    </row>
    <row r="3" spans="1:2" ht="29.45" customHeight="1">
      <c r="A3" s="286"/>
      <c r="B3" s="287" t="s">
        <v>1330</v>
      </c>
    </row>
    <row r="4" spans="1:2" ht="112.15" customHeight="1">
      <c r="A4" s="288" t="s">
        <v>591</v>
      </c>
      <c r="B4" s="289" t="s">
        <v>592</v>
      </c>
    </row>
    <row r="5" spans="1:2" ht="112.15" customHeight="1">
      <c r="A5" s="290" t="s">
        <v>1347</v>
      </c>
      <c r="B5" s="291">
        <v>208698</v>
      </c>
    </row>
    <row r="6" spans="1:2" ht="112.15" customHeight="1">
      <c r="A6" s="290" t="s">
        <v>1348</v>
      </c>
      <c r="B6" s="291">
        <v>111676</v>
      </c>
    </row>
    <row r="7" spans="1:2" ht="112.15" customHeight="1">
      <c r="A7" s="290" t="s">
        <v>1349</v>
      </c>
      <c r="B7" s="291">
        <v>43896</v>
      </c>
    </row>
    <row r="8" spans="1:2" ht="112.15" customHeight="1">
      <c r="A8" s="292" t="s">
        <v>1350</v>
      </c>
      <c r="B8" s="293">
        <v>3900</v>
      </c>
    </row>
    <row r="9" spans="1:2" ht="112.15" customHeight="1">
      <c r="A9" s="290" t="s">
        <v>1351</v>
      </c>
      <c r="B9" s="291">
        <f>B5+B6-B7</f>
        <v>276478</v>
      </c>
    </row>
    <row r="10" spans="1:2" ht="14.25">
      <c r="A10" s="294" t="s">
        <v>1352</v>
      </c>
    </row>
  </sheetData>
  <mergeCells count="1">
    <mergeCell ref="A2:B2"/>
  </mergeCells>
  <phoneticPr fontId="76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/>
  </sheetViews>
  <sheetFormatPr defaultColWidth="47.625" defaultRowHeight="13.5"/>
  <cols>
    <col min="1" max="1" width="47.625" style="276"/>
    <col min="2" max="2" width="42.5" style="276" customWidth="1"/>
    <col min="3" max="16384" width="47.625" style="277"/>
  </cols>
  <sheetData>
    <row r="1" spans="1:2" ht="28.9" customHeight="1">
      <c r="A1" s="55" t="s">
        <v>1343</v>
      </c>
    </row>
    <row r="2" spans="1:2" ht="29.45" customHeight="1">
      <c r="A2" s="399" t="s">
        <v>1353</v>
      </c>
      <c r="B2" s="399"/>
    </row>
    <row r="3" spans="1:2" ht="31.9" customHeight="1">
      <c r="A3" s="278" t="s">
        <v>1354</v>
      </c>
      <c r="B3" s="175" t="s">
        <v>1355</v>
      </c>
    </row>
    <row r="4" spans="1:2" ht="29.45" customHeight="1">
      <c r="A4" s="279" t="s">
        <v>1356</v>
      </c>
      <c r="B4" s="279" t="s">
        <v>1357</v>
      </c>
    </row>
    <row r="5" spans="1:2" ht="30.6" customHeight="1">
      <c r="A5" s="280" t="s">
        <v>1358</v>
      </c>
      <c r="B5" s="281">
        <v>301655</v>
      </c>
    </row>
    <row r="6" spans="1:2" ht="30.6" customHeight="1">
      <c r="A6" s="280"/>
      <c r="B6" s="281"/>
    </row>
    <row r="7" spans="1:2" ht="30.6" customHeight="1">
      <c r="A7" s="280"/>
      <c r="B7" s="281"/>
    </row>
    <row r="8" spans="1:2" ht="30.6" customHeight="1">
      <c r="A8" s="280"/>
      <c r="B8" s="281"/>
    </row>
    <row r="9" spans="1:2" ht="30.6" customHeight="1">
      <c r="A9" s="280"/>
      <c r="B9" s="281"/>
    </row>
    <row r="10" spans="1:2" ht="30.6" customHeight="1">
      <c r="A10" s="283" t="s">
        <v>1334</v>
      </c>
      <c r="B10" s="284">
        <f>SUM(B5:B9)</f>
        <v>301655</v>
      </c>
    </row>
  </sheetData>
  <mergeCells count="1">
    <mergeCell ref="A2:B2"/>
  </mergeCells>
  <phoneticPr fontId="76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9"/>
  <sheetViews>
    <sheetView showZeros="0" workbookViewId="0"/>
  </sheetViews>
  <sheetFormatPr defaultColWidth="9" defaultRowHeight="13.5"/>
  <cols>
    <col min="1" max="1" width="27.875" style="314" customWidth="1"/>
    <col min="2" max="2" width="15.25" style="314" customWidth="1"/>
    <col min="3" max="3" width="27.875" style="314" customWidth="1"/>
    <col min="4" max="4" width="15.25" style="314" customWidth="1"/>
    <col min="5" max="16384" width="9" style="314"/>
  </cols>
  <sheetData>
    <row r="1" spans="1:4" s="313" customFormat="1" ht="18.75">
      <c r="A1" s="55" t="s">
        <v>1397</v>
      </c>
    </row>
    <row r="2" spans="1:4" ht="41.25" customHeight="1">
      <c r="A2" s="420" t="s">
        <v>1395</v>
      </c>
      <c r="B2" s="420"/>
      <c r="C2" s="420"/>
      <c r="D2" s="420"/>
    </row>
    <row r="3" spans="1:4" ht="24" customHeight="1">
      <c r="A3" s="315"/>
      <c r="B3" s="316"/>
      <c r="C3" s="317"/>
      <c r="D3" s="63" t="s">
        <v>1363</v>
      </c>
    </row>
    <row r="4" spans="1:4" ht="49.5" customHeight="1">
      <c r="A4" s="318" t="s">
        <v>1364</v>
      </c>
      <c r="B4" s="319" t="s">
        <v>1396</v>
      </c>
      <c r="C4" s="320" t="s">
        <v>1364</v>
      </c>
      <c r="D4" s="319" t="s">
        <v>1396</v>
      </c>
    </row>
    <row r="5" spans="1:4" ht="35.1" customHeight="1">
      <c r="A5" s="321" t="s">
        <v>1366</v>
      </c>
      <c r="B5" s="322"/>
      <c r="C5" s="323" t="s">
        <v>1367</v>
      </c>
      <c r="D5" s="322"/>
    </row>
    <row r="6" spans="1:4" ht="35.1" customHeight="1">
      <c r="A6" s="324" t="s">
        <v>1368</v>
      </c>
      <c r="B6" s="325"/>
      <c r="C6" s="326" t="s">
        <v>1369</v>
      </c>
      <c r="D6" s="320"/>
    </row>
    <row r="7" spans="1:4" ht="35.1" customHeight="1">
      <c r="A7" s="324" t="s">
        <v>1370</v>
      </c>
      <c r="B7" s="325"/>
      <c r="C7" s="327" t="s">
        <v>1371</v>
      </c>
      <c r="D7" s="328"/>
    </row>
    <row r="8" spans="1:4" ht="35.1" customHeight="1">
      <c r="A8" s="324" t="s">
        <v>1372</v>
      </c>
      <c r="B8" s="325"/>
      <c r="C8" s="327" t="s">
        <v>1373</v>
      </c>
      <c r="D8" s="328"/>
    </row>
    <row r="9" spans="1:4" ht="35.1" customHeight="1">
      <c r="A9" s="324" t="s">
        <v>1374</v>
      </c>
      <c r="B9" s="325"/>
      <c r="C9" s="327" t="s">
        <v>1375</v>
      </c>
      <c r="D9" s="325"/>
    </row>
    <row r="10" spans="1:4" ht="35.1" customHeight="1">
      <c r="A10" s="329" t="s">
        <v>1376</v>
      </c>
      <c r="B10" s="325"/>
      <c r="C10" s="327" t="s">
        <v>1377</v>
      </c>
      <c r="D10" s="325"/>
    </row>
    <row r="11" spans="1:4" ht="35.1" customHeight="1">
      <c r="A11" s="329" t="s">
        <v>1378</v>
      </c>
      <c r="B11" s="325"/>
      <c r="C11" s="327" t="s">
        <v>1379</v>
      </c>
      <c r="D11" s="325"/>
    </row>
    <row r="12" spans="1:4" ht="35.1" customHeight="1">
      <c r="A12" s="324" t="s">
        <v>1380</v>
      </c>
      <c r="B12" s="325"/>
      <c r="C12" s="327" t="s">
        <v>1381</v>
      </c>
      <c r="D12" s="325"/>
    </row>
    <row r="13" spans="1:4" ht="35.1" customHeight="1">
      <c r="A13" s="324" t="s">
        <v>1382</v>
      </c>
      <c r="B13" s="325"/>
      <c r="C13" s="327" t="s">
        <v>1383</v>
      </c>
      <c r="D13" s="325"/>
    </row>
    <row r="14" spans="1:4" ht="35.1" customHeight="1">
      <c r="A14" s="330" t="s">
        <v>1384</v>
      </c>
      <c r="B14" s="325"/>
      <c r="C14" s="331" t="s">
        <v>1385</v>
      </c>
      <c r="D14" s="325"/>
    </row>
    <row r="15" spans="1:4" ht="35.1" customHeight="1">
      <c r="A15" s="330" t="s">
        <v>1386</v>
      </c>
      <c r="B15" s="325"/>
      <c r="C15" s="331" t="s">
        <v>1387</v>
      </c>
      <c r="D15" s="325"/>
    </row>
    <row r="16" spans="1:4" ht="35.1" customHeight="1">
      <c r="A16" s="321" t="s">
        <v>1388</v>
      </c>
      <c r="B16" s="322"/>
      <c r="C16" s="321" t="s">
        <v>1389</v>
      </c>
      <c r="D16" s="322"/>
    </row>
    <row r="17" spans="1:4" ht="35.1" customHeight="1">
      <c r="A17" s="324" t="s">
        <v>1390</v>
      </c>
      <c r="B17" s="325"/>
      <c r="C17" s="327" t="s">
        <v>1391</v>
      </c>
      <c r="D17" s="325"/>
    </row>
    <row r="18" spans="1:4" ht="35.1" customHeight="1">
      <c r="A18" s="332" t="s">
        <v>1392</v>
      </c>
      <c r="B18" s="322" t="s">
        <v>1361</v>
      </c>
      <c r="C18" s="333" t="s">
        <v>1393</v>
      </c>
      <c r="D18" s="322" t="s">
        <v>1361</v>
      </c>
    </row>
    <row r="19" spans="1:4" ht="33.75" customHeight="1">
      <c r="A19" s="421" t="s">
        <v>1394</v>
      </c>
      <c r="B19" s="421"/>
      <c r="C19" s="421"/>
      <c r="D19" s="421"/>
    </row>
  </sheetData>
  <mergeCells count="2">
    <mergeCell ref="A2:D2"/>
    <mergeCell ref="A19:D19"/>
  </mergeCells>
  <phoneticPr fontId="76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D14"/>
  <sheetViews>
    <sheetView showZeros="0" workbookViewId="0">
      <selection activeCell="D4" sqref="D4"/>
    </sheetView>
  </sheetViews>
  <sheetFormatPr defaultColWidth="9" defaultRowHeight="13.5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pans="1:4" s="1" customFormat="1" ht="18.75">
      <c r="A1" s="3" t="s">
        <v>1398</v>
      </c>
    </row>
    <row r="2" spans="1:4" ht="41.25" customHeight="1">
      <c r="A2" s="422" t="s">
        <v>1399</v>
      </c>
      <c r="B2" s="422"/>
      <c r="C2" s="422"/>
      <c r="D2" s="422"/>
    </row>
    <row r="3" spans="1:4" ht="24" customHeight="1">
      <c r="A3" s="4"/>
      <c r="B3" s="5"/>
      <c r="C3" s="6"/>
      <c r="D3" s="7" t="s">
        <v>2</v>
      </c>
    </row>
    <row r="4" spans="1:4" ht="49.5" customHeight="1">
      <c r="A4" s="295" t="s">
        <v>3</v>
      </c>
      <c r="B4" s="296" t="s">
        <v>1400</v>
      </c>
      <c r="C4" s="297" t="s">
        <v>3</v>
      </c>
      <c r="D4" s="296" t="s">
        <v>1400</v>
      </c>
    </row>
    <row r="5" spans="1:4" ht="35.1" customHeight="1">
      <c r="A5" s="298" t="s">
        <v>1312</v>
      </c>
      <c r="B5" s="299" t="s">
        <v>1361</v>
      </c>
      <c r="C5" s="300" t="s">
        <v>1313</v>
      </c>
      <c r="D5" s="297" t="s">
        <v>1361</v>
      </c>
    </row>
    <row r="6" spans="1:4" ht="35.1" customHeight="1">
      <c r="A6" s="298" t="s">
        <v>1314</v>
      </c>
      <c r="B6" s="299" t="s">
        <v>1361</v>
      </c>
      <c r="C6" s="300" t="s">
        <v>1315</v>
      </c>
      <c r="D6" s="301" t="s">
        <v>1361</v>
      </c>
    </row>
    <row r="7" spans="1:4" ht="35.1" customHeight="1">
      <c r="A7" s="298" t="s">
        <v>1316</v>
      </c>
      <c r="B7" s="299" t="s">
        <v>1361</v>
      </c>
      <c r="C7" s="302" t="s">
        <v>1317</v>
      </c>
      <c r="D7" s="301" t="s">
        <v>1361</v>
      </c>
    </row>
    <row r="8" spans="1:4" ht="35.1" customHeight="1">
      <c r="A8" s="298" t="s">
        <v>1318</v>
      </c>
      <c r="B8" s="299" t="s">
        <v>1361</v>
      </c>
      <c r="C8" s="302" t="s">
        <v>1319</v>
      </c>
      <c r="D8" s="303" t="s">
        <v>1361</v>
      </c>
    </row>
    <row r="9" spans="1:4" ht="35.1" customHeight="1">
      <c r="A9" s="304" t="s">
        <v>1320</v>
      </c>
      <c r="B9" s="299" t="s">
        <v>1361</v>
      </c>
      <c r="C9" s="305" t="s">
        <v>1321</v>
      </c>
      <c r="D9" s="303" t="s">
        <v>1361</v>
      </c>
    </row>
    <row r="10" spans="1:4" ht="35.1" customHeight="1">
      <c r="A10" s="306"/>
      <c r="B10" s="303"/>
      <c r="C10" s="307"/>
      <c r="D10" s="303"/>
    </row>
    <row r="11" spans="1:4" ht="35.1" customHeight="1">
      <c r="A11" s="308" t="s">
        <v>1322</v>
      </c>
      <c r="B11" s="299" t="s">
        <v>1361</v>
      </c>
      <c r="C11" s="309" t="s">
        <v>1323</v>
      </c>
      <c r="D11" s="299" t="s">
        <v>1361</v>
      </c>
    </row>
    <row r="12" spans="1:4" ht="35.1" customHeight="1">
      <c r="A12" s="310" t="s">
        <v>1324</v>
      </c>
      <c r="B12" s="311" t="s">
        <v>1361</v>
      </c>
      <c r="C12" s="310" t="s">
        <v>651</v>
      </c>
      <c r="D12" s="299" t="s">
        <v>1361</v>
      </c>
    </row>
    <row r="13" spans="1:4" ht="35.1" customHeight="1">
      <c r="A13" s="312" t="s">
        <v>1325</v>
      </c>
      <c r="B13" s="299" t="s">
        <v>1361</v>
      </c>
      <c r="C13" s="312" t="s">
        <v>1326</v>
      </c>
      <c r="D13" s="299" t="s">
        <v>1361</v>
      </c>
    </row>
    <row r="14" spans="1:4" ht="33.75" customHeight="1">
      <c r="A14" s="423" t="s">
        <v>1362</v>
      </c>
      <c r="B14" s="423"/>
      <c r="C14" s="423"/>
      <c r="D14" s="423"/>
    </row>
  </sheetData>
  <mergeCells count="2">
    <mergeCell ref="A2:D2"/>
    <mergeCell ref="A14:D14"/>
  </mergeCells>
  <phoneticPr fontId="76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27"/>
  <sheetViews>
    <sheetView showZeros="0" workbookViewId="0">
      <pane xSplit="1" ySplit="6" topLeftCell="B13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35.375" style="78" customWidth="1"/>
    <col min="2" max="4" width="16.75" style="78" customWidth="1"/>
    <col min="5" max="5" width="15.75" style="78" customWidth="1"/>
    <col min="6" max="6" width="9" style="78" customWidth="1"/>
    <col min="7" max="16384" width="9" style="78"/>
  </cols>
  <sheetData>
    <row r="1" spans="1:5" s="76" customFormat="1" ht="19.5" customHeight="1">
      <c r="A1" s="79" t="s">
        <v>1359</v>
      </c>
    </row>
    <row r="2" spans="1:5" ht="36.75" customHeight="1">
      <c r="A2" s="424" t="s">
        <v>671</v>
      </c>
      <c r="B2" s="424"/>
      <c r="C2" s="424"/>
      <c r="D2" s="424"/>
    </row>
    <row r="3" spans="1:5" ht="18" customHeight="1">
      <c r="D3" s="80" t="s">
        <v>672</v>
      </c>
    </row>
    <row r="4" spans="1:5" ht="33" customHeight="1">
      <c r="A4" s="157" t="s">
        <v>673</v>
      </c>
      <c r="B4" s="425" t="s">
        <v>674</v>
      </c>
      <c r="C4" s="426"/>
      <c r="D4" s="427"/>
    </row>
    <row r="5" spans="1:5" ht="33" customHeight="1">
      <c r="A5" s="158"/>
      <c r="B5" s="159" t="s">
        <v>7</v>
      </c>
      <c r="C5" s="159" t="s">
        <v>10</v>
      </c>
      <c r="D5" s="159" t="s">
        <v>11</v>
      </c>
    </row>
    <row r="6" spans="1:5" ht="30" customHeight="1">
      <c r="A6" s="160" t="s">
        <v>12</v>
      </c>
      <c r="B6" s="161">
        <f t="shared" ref="B6:D6" si="0">SUM(B7:B10,B11:B19)</f>
        <v>62930</v>
      </c>
      <c r="C6" s="161">
        <f t="shared" si="0"/>
        <v>45000</v>
      </c>
      <c r="D6" s="161">
        <f t="shared" si="0"/>
        <v>17930</v>
      </c>
    </row>
    <row r="7" spans="1:5" ht="30" customHeight="1">
      <c r="A7" s="162" t="s">
        <v>13</v>
      </c>
      <c r="B7" s="163">
        <f>SUM(C7:D7)</f>
        <v>34319</v>
      </c>
      <c r="C7" s="164">
        <v>22500</v>
      </c>
      <c r="D7" s="164">
        <v>11819</v>
      </c>
      <c r="E7" s="165"/>
    </row>
    <row r="8" spans="1:5" ht="30" customHeight="1">
      <c r="A8" s="162" t="s">
        <v>15</v>
      </c>
      <c r="B8" s="163">
        <f t="shared" ref="B8:B19" si="1">SUM(C8:D8)</f>
        <v>3680</v>
      </c>
      <c r="C8" s="164">
        <v>2600</v>
      </c>
      <c r="D8" s="164">
        <v>1080</v>
      </c>
    </row>
    <row r="9" spans="1:5" ht="30" customHeight="1">
      <c r="A9" s="162" t="s">
        <v>16</v>
      </c>
      <c r="B9" s="163">
        <f t="shared" si="1"/>
        <v>1009</v>
      </c>
      <c r="C9" s="164">
        <v>700</v>
      </c>
      <c r="D9" s="164">
        <v>309</v>
      </c>
    </row>
    <row r="10" spans="1:5" ht="30" customHeight="1">
      <c r="A10" s="162" t="s">
        <v>17</v>
      </c>
      <c r="B10" s="163">
        <f t="shared" si="1"/>
        <v>1030</v>
      </c>
      <c r="C10" s="164">
        <v>1000</v>
      </c>
      <c r="D10" s="164">
        <v>30</v>
      </c>
    </row>
    <row r="11" spans="1:5" ht="30" customHeight="1">
      <c r="A11" s="162" t="s">
        <v>18</v>
      </c>
      <c r="B11" s="163">
        <f t="shared" si="1"/>
        <v>3800</v>
      </c>
      <c r="C11" s="164">
        <v>2500</v>
      </c>
      <c r="D11" s="164">
        <v>1300</v>
      </c>
    </row>
    <row r="12" spans="1:5" ht="30" customHeight="1">
      <c r="A12" s="162" t="s">
        <v>19</v>
      </c>
      <c r="B12" s="163">
        <f t="shared" si="1"/>
        <v>3358</v>
      </c>
      <c r="C12" s="164">
        <v>2200</v>
      </c>
      <c r="D12" s="164">
        <v>1158</v>
      </c>
    </row>
    <row r="13" spans="1:5" ht="30" customHeight="1">
      <c r="A13" s="162" t="s">
        <v>20</v>
      </c>
      <c r="B13" s="163">
        <f t="shared" si="1"/>
        <v>1455</v>
      </c>
      <c r="C13" s="164">
        <v>1000</v>
      </c>
      <c r="D13" s="164">
        <v>455</v>
      </c>
    </row>
    <row r="14" spans="1:5" ht="30" customHeight="1">
      <c r="A14" s="162" t="s">
        <v>21</v>
      </c>
      <c r="B14" s="163">
        <f t="shared" si="1"/>
        <v>6045</v>
      </c>
      <c r="C14" s="164">
        <v>4500</v>
      </c>
      <c r="D14" s="164">
        <v>1545</v>
      </c>
    </row>
    <row r="15" spans="1:5" ht="30" customHeight="1">
      <c r="A15" s="162" t="s">
        <v>22</v>
      </c>
      <c r="B15" s="163">
        <f t="shared" si="1"/>
        <v>400</v>
      </c>
      <c r="C15" s="164">
        <v>400</v>
      </c>
      <c r="D15" s="164"/>
    </row>
    <row r="16" spans="1:5" ht="30" customHeight="1">
      <c r="A16" s="162" t="s">
        <v>23</v>
      </c>
      <c r="B16" s="163">
        <f t="shared" si="1"/>
        <v>2000</v>
      </c>
      <c r="C16" s="164">
        <v>2000</v>
      </c>
      <c r="D16" s="164"/>
    </row>
    <row r="17" spans="1:5" ht="30" customHeight="1">
      <c r="A17" s="162" t="s">
        <v>24</v>
      </c>
      <c r="B17" s="163">
        <f t="shared" si="1"/>
        <v>4365</v>
      </c>
      <c r="C17" s="164">
        <v>4300</v>
      </c>
      <c r="D17" s="164">
        <v>65</v>
      </c>
    </row>
    <row r="18" spans="1:5" ht="30" customHeight="1">
      <c r="A18" s="162" t="s">
        <v>25</v>
      </c>
      <c r="B18" s="163">
        <f t="shared" si="1"/>
        <v>1200</v>
      </c>
      <c r="C18" s="164">
        <v>1200</v>
      </c>
      <c r="D18" s="164"/>
    </row>
    <row r="19" spans="1:5" ht="30" customHeight="1">
      <c r="A19" s="162" t="s">
        <v>26</v>
      </c>
      <c r="B19" s="163">
        <f t="shared" si="1"/>
        <v>269</v>
      </c>
      <c r="C19" s="166">
        <v>100</v>
      </c>
      <c r="D19" s="166">
        <v>169</v>
      </c>
    </row>
    <row r="20" spans="1:5" s="156" customFormat="1" ht="30" customHeight="1">
      <c r="A20" s="160" t="s">
        <v>27</v>
      </c>
      <c r="B20" s="161">
        <f t="shared" ref="B20:D20" si="2">SUM(B21:B26)</f>
        <v>32070</v>
      </c>
      <c r="C20" s="161">
        <f t="shared" si="2"/>
        <v>26000</v>
      </c>
      <c r="D20" s="161">
        <f t="shared" si="2"/>
        <v>6070</v>
      </c>
    </row>
    <row r="21" spans="1:5" ht="30" customHeight="1">
      <c r="A21" s="15" t="s">
        <v>28</v>
      </c>
      <c r="B21" s="163">
        <f>SUM(C21:D21)</f>
        <v>5800</v>
      </c>
      <c r="C21" s="164">
        <v>4500</v>
      </c>
      <c r="D21" s="164">
        <v>1300</v>
      </c>
    </row>
    <row r="22" spans="1:5" ht="30" customHeight="1">
      <c r="A22" s="15" t="s">
        <v>29</v>
      </c>
      <c r="B22" s="163">
        <f t="shared" ref="B22:B26" si="3">SUM(C22:D22)</f>
        <v>1600</v>
      </c>
      <c r="C22" s="164">
        <v>1600</v>
      </c>
      <c r="D22" s="164"/>
    </row>
    <row r="23" spans="1:5" ht="30" customHeight="1">
      <c r="A23" s="15" t="s">
        <v>30</v>
      </c>
      <c r="B23" s="163">
        <f t="shared" si="3"/>
        <v>1000</v>
      </c>
      <c r="C23" s="164">
        <v>1000</v>
      </c>
      <c r="D23" s="164"/>
    </row>
    <row r="24" spans="1:5" ht="30" customHeight="1">
      <c r="A24" s="15" t="s">
        <v>31</v>
      </c>
      <c r="B24" s="163">
        <f t="shared" si="3"/>
        <v>4200</v>
      </c>
      <c r="C24" s="164">
        <v>4200</v>
      </c>
      <c r="D24" s="164"/>
    </row>
    <row r="25" spans="1:5" ht="30" customHeight="1">
      <c r="A25" s="15" t="s">
        <v>675</v>
      </c>
      <c r="B25" s="163">
        <f t="shared" si="3"/>
        <v>70</v>
      </c>
      <c r="C25" s="164">
        <v>70</v>
      </c>
      <c r="D25" s="164"/>
    </row>
    <row r="26" spans="1:5" ht="30" customHeight="1">
      <c r="A26" s="15" t="s">
        <v>33</v>
      </c>
      <c r="B26" s="163">
        <f t="shared" si="3"/>
        <v>19400</v>
      </c>
      <c r="C26" s="164">
        <v>14630</v>
      </c>
      <c r="D26" s="164">
        <v>4770</v>
      </c>
    </row>
    <row r="27" spans="1:5" s="156" customFormat="1" ht="30" customHeight="1">
      <c r="A27" s="167" t="s">
        <v>34</v>
      </c>
      <c r="B27" s="168">
        <f t="shared" ref="B27:D27" si="4">B6+B20</f>
        <v>95000</v>
      </c>
      <c r="C27" s="168">
        <f t="shared" si="4"/>
        <v>71000</v>
      </c>
      <c r="D27" s="168">
        <f t="shared" si="4"/>
        <v>24000</v>
      </c>
      <c r="E27" s="169"/>
    </row>
  </sheetData>
  <mergeCells count="2">
    <mergeCell ref="A2:D2"/>
    <mergeCell ref="B4:D4"/>
  </mergeCells>
  <phoneticPr fontId="74" type="noConversion"/>
  <pageMargins left="0.78680555555555598" right="0.78680555555555598" top="0.82638888888888895" bottom="0.59027777777777801" header="0.59027777777777801" footer="0.31458333333333299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I355"/>
  <sheetViews>
    <sheetView showZeros="0" workbookViewId="0">
      <pane xSplit="3" ySplit="5" topLeftCell="D343" activePane="bottomRight" state="frozen"/>
      <selection pane="topRight"/>
      <selection pane="bottomLeft"/>
      <selection pane="bottomRight" activeCell="C1" sqref="C1"/>
    </sheetView>
  </sheetViews>
  <sheetFormatPr defaultColWidth="9.125" defaultRowHeight="18.75"/>
  <cols>
    <col min="1" max="1" width="4.75" style="140" hidden="1" customWidth="1"/>
    <col min="2" max="2" width="7.875" style="140" hidden="1" customWidth="1"/>
    <col min="3" max="3" width="50.625" style="58" customWidth="1"/>
    <col min="4" max="4" width="32.75" style="58" customWidth="1"/>
    <col min="5" max="5" width="3.875" style="58" hidden="1" customWidth="1"/>
    <col min="6" max="6" width="14.625" style="141" hidden="1" customWidth="1"/>
    <col min="7" max="7" width="9.125" style="58" hidden="1" customWidth="1"/>
    <col min="8" max="8" width="10.875" style="58" hidden="1" customWidth="1"/>
    <col min="9" max="9" width="9.125" style="58" hidden="1" customWidth="1"/>
    <col min="10" max="16384" width="9.125" style="58"/>
  </cols>
  <sheetData>
    <row r="1" spans="1:8" s="55" customFormat="1" ht="29.25" customHeight="1">
      <c r="A1" s="142"/>
      <c r="B1" s="142"/>
      <c r="C1" s="55" t="s">
        <v>1360</v>
      </c>
      <c r="F1" s="143"/>
    </row>
    <row r="2" spans="1:8" s="56" customFormat="1" ht="39.75" customHeight="1">
      <c r="A2" s="144"/>
      <c r="B2" s="144"/>
      <c r="C2" s="376" t="s">
        <v>676</v>
      </c>
      <c r="D2" s="376"/>
      <c r="F2" s="145"/>
    </row>
    <row r="3" spans="1:8" ht="28.5" customHeight="1">
      <c r="C3" s="146"/>
      <c r="D3" s="147" t="s">
        <v>2</v>
      </c>
    </row>
    <row r="4" spans="1:8" s="57" customFormat="1" ht="20.25" customHeight="1">
      <c r="A4" s="428" t="s">
        <v>677</v>
      </c>
      <c r="B4" s="428" t="s">
        <v>678</v>
      </c>
      <c r="C4" s="379" t="s">
        <v>38</v>
      </c>
      <c r="D4" s="403" t="s">
        <v>679</v>
      </c>
      <c r="F4" s="148"/>
    </row>
    <row r="5" spans="1:8" s="57" customFormat="1" ht="20.25" customHeight="1">
      <c r="A5" s="429"/>
      <c r="B5" s="429"/>
      <c r="C5" s="380"/>
      <c r="D5" s="404"/>
      <c r="F5" s="148"/>
    </row>
    <row r="6" spans="1:8" s="138" customFormat="1" ht="19.5" customHeight="1">
      <c r="A6" s="149" t="s">
        <v>680</v>
      </c>
      <c r="B6" s="73">
        <v>201</v>
      </c>
      <c r="C6" s="67" t="s">
        <v>40</v>
      </c>
      <c r="D6" s="150">
        <v>23595</v>
      </c>
      <c r="F6" s="151">
        <f>G6+H6</f>
        <v>23595.137901999999</v>
      </c>
      <c r="G6" s="138">
        <v>3500</v>
      </c>
      <c r="H6" s="151">
        <v>20095.137901999999</v>
      </c>
    </row>
    <row r="7" spans="1:8" s="138" customFormat="1" ht="19.5" customHeight="1">
      <c r="A7" s="149" t="s">
        <v>681</v>
      </c>
      <c r="B7" s="73">
        <v>20101</v>
      </c>
      <c r="C7" s="67" t="s">
        <v>682</v>
      </c>
      <c r="D7" s="150">
        <v>1488</v>
      </c>
      <c r="F7" s="151">
        <v>1487.237106</v>
      </c>
    </row>
    <row r="8" spans="1:8" s="138" customFormat="1" ht="19.5" customHeight="1">
      <c r="A8" s="149" t="s">
        <v>683</v>
      </c>
      <c r="B8" s="73">
        <v>2010101</v>
      </c>
      <c r="C8" s="68" t="s">
        <v>684</v>
      </c>
      <c r="D8" s="152">
        <v>1205</v>
      </c>
      <c r="F8" s="151">
        <v>1204.5245580000001</v>
      </c>
    </row>
    <row r="9" spans="1:8" s="138" customFormat="1" ht="19.5" customHeight="1">
      <c r="A9" s="149" t="s">
        <v>685</v>
      </c>
      <c r="B9" s="73">
        <v>2010102</v>
      </c>
      <c r="C9" s="68" t="s">
        <v>686</v>
      </c>
      <c r="D9" s="152">
        <v>65</v>
      </c>
      <c r="F9" s="151">
        <v>64.86</v>
      </c>
    </row>
    <row r="10" spans="1:8" s="138" customFormat="1" ht="19.5" customHeight="1">
      <c r="A10" s="149" t="s">
        <v>687</v>
      </c>
      <c r="B10" s="73">
        <v>2010104</v>
      </c>
      <c r="C10" s="68" t="s">
        <v>688</v>
      </c>
      <c r="D10" s="152">
        <v>139</v>
      </c>
      <c r="F10" s="151">
        <v>139.255</v>
      </c>
    </row>
    <row r="11" spans="1:8" s="138" customFormat="1" ht="19.5" customHeight="1">
      <c r="A11" s="149" t="s">
        <v>689</v>
      </c>
      <c r="B11" s="73">
        <v>2010107</v>
      </c>
      <c r="C11" s="68" t="s">
        <v>690</v>
      </c>
      <c r="D11" s="152">
        <v>26</v>
      </c>
      <c r="F11" s="151">
        <v>26.25</v>
      </c>
    </row>
    <row r="12" spans="1:8" s="138" customFormat="1" ht="19.5" customHeight="1">
      <c r="A12" s="149" t="s">
        <v>691</v>
      </c>
      <c r="B12" s="73">
        <v>2010108</v>
      </c>
      <c r="C12" s="68" t="s">
        <v>692</v>
      </c>
      <c r="D12" s="152">
        <v>33</v>
      </c>
      <c r="F12" s="151">
        <v>32.700000000000003</v>
      </c>
    </row>
    <row r="13" spans="1:8" s="138" customFormat="1" ht="19.5" customHeight="1">
      <c r="A13" s="149" t="s">
        <v>693</v>
      </c>
      <c r="B13" s="73">
        <v>2010150</v>
      </c>
      <c r="C13" s="68" t="s">
        <v>694</v>
      </c>
      <c r="D13" s="152">
        <v>19</v>
      </c>
      <c r="F13" s="151">
        <v>18.497547999999998</v>
      </c>
    </row>
    <row r="14" spans="1:8" s="138" customFormat="1" ht="19.5" customHeight="1">
      <c r="A14" s="149" t="s">
        <v>695</v>
      </c>
      <c r="B14" s="73">
        <v>2010199</v>
      </c>
      <c r="C14" s="68" t="s">
        <v>696</v>
      </c>
      <c r="D14" s="152">
        <v>1</v>
      </c>
      <c r="F14" s="151">
        <v>1.1499999999999999</v>
      </c>
    </row>
    <row r="15" spans="1:8" s="139" customFormat="1" ht="19.5" customHeight="1">
      <c r="A15" s="149" t="s">
        <v>697</v>
      </c>
      <c r="B15" s="73">
        <v>20102</v>
      </c>
      <c r="C15" s="67" t="s">
        <v>698</v>
      </c>
      <c r="D15" s="150">
        <v>492</v>
      </c>
      <c r="F15" s="153">
        <v>492.30153200000001</v>
      </c>
    </row>
    <row r="16" spans="1:8" s="138" customFormat="1" ht="19.5" customHeight="1">
      <c r="A16" s="149" t="s">
        <v>699</v>
      </c>
      <c r="B16" s="73">
        <v>2010201</v>
      </c>
      <c r="C16" s="68" t="s">
        <v>684</v>
      </c>
      <c r="D16" s="152">
        <v>378</v>
      </c>
      <c r="F16" s="151">
        <v>377.80153200000001</v>
      </c>
    </row>
    <row r="17" spans="1:6" ht="19.5" customHeight="1">
      <c r="A17" s="149" t="s">
        <v>700</v>
      </c>
      <c r="B17" s="73">
        <v>2010202</v>
      </c>
      <c r="C17" s="68" t="s">
        <v>686</v>
      </c>
      <c r="D17" s="152">
        <v>42</v>
      </c>
      <c r="F17" s="141">
        <v>42.5</v>
      </c>
    </row>
    <row r="18" spans="1:6" ht="19.5" customHeight="1">
      <c r="A18" s="149" t="s">
        <v>701</v>
      </c>
      <c r="B18" s="73">
        <v>2010204</v>
      </c>
      <c r="C18" s="68" t="s">
        <v>702</v>
      </c>
      <c r="D18" s="152">
        <v>50</v>
      </c>
      <c r="F18" s="141">
        <v>50</v>
      </c>
    </row>
    <row r="19" spans="1:6" ht="19.5" customHeight="1">
      <c r="A19" s="149" t="s">
        <v>703</v>
      </c>
      <c r="B19" s="73">
        <v>2010205</v>
      </c>
      <c r="C19" s="68" t="s">
        <v>704</v>
      </c>
      <c r="D19" s="152">
        <v>22</v>
      </c>
      <c r="F19" s="141">
        <v>22</v>
      </c>
    </row>
    <row r="20" spans="1:6" ht="19.5" customHeight="1">
      <c r="A20" s="149" t="s">
        <v>705</v>
      </c>
      <c r="B20" s="73">
        <v>20103</v>
      </c>
      <c r="C20" s="67" t="s">
        <v>706</v>
      </c>
      <c r="D20" s="150">
        <v>7526</v>
      </c>
      <c r="F20" s="141">
        <v>7525.884489</v>
      </c>
    </row>
    <row r="21" spans="1:6" ht="19.5" customHeight="1">
      <c r="A21" s="149" t="s">
        <v>707</v>
      </c>
      <c r="B21" s="73">
        <v>2010301</v>
      </c>
      <c r="C21" s="68" t="s">
        <v>684</v>
      </c>
      <c r="D21" s="152">
        <v>3600</v>
      </c>
      <c r="F21" s="141">
        <v>3600.3282559999998</v>
      </c>
    </row>
    <row r="22" spans="1:6" ht="19.5" customHeight="1">
      <c r="A22" s="149" t="s">
        <v>708</v>
      </c>
      <c r="B22" s="73">
        <v>2010302</v>
      </c>
      <c r="C22" s="68" t="s">
        <v>686</v>
      </c>
      <c r="D22" s="152">
        <v>931</v>
      </c>
      <c r="F22" s="141">
        <v>931.45399999999995</v>
      </c>
    </row>
    <row r="23" spans="1:6" ht="19.5" customHeight="1">
      <c r="A23" s="149" t="s">
        <v>709</v>
      </c>
      <c r="B23" s="73">
        <v>2010303</v>
      </c>
      <c r="C23" s="68" t="s">
        <v>710</v>
      </c>
      <c r="D23" s="152">
        <v>780</v>
      </c>
      <c r="F23" s="141">
        <v>780.42192899999998</v>
      </c>
    </row>
    <row r="24" spans="1:6" ht="19.5" customHeight="1">
      <c r="A24" s="149" t="s">
        <v>711</v>
      </c>
      <c r="B24" s="73">
        <v>2010304</v>
      </c>
      <c r="C24" s="68" t="s">
        <v>712</v>
      </c>
      <c r="D24" s="152">
        <v>8</v>
      </c>
      <c r="F24" s="141">
        <v>7.65</v>
      </c>
    </row>
    <row r="25" spans="1:6" ht="19.5" customHeight="1">
      <c r="A25" s="149" t="s">
        <v>713</v>
      </c>
      <c r="B25" s="73">
        <v>2010305</v>
      </c>
      <c r="C25" s="68" t="s">
        <v>714</v>
      </c>
      <c r="D25" s="152">
        <v>68</v>
      </c>
      <c r="F25" s="141">
        <v>67.534999999999997</v>
      </c>
    </row>
    <row r="26" spans="1:6" ht="19.5" customHeight="1">
      <c r="A26" s="149" t="s">
        <v>715</v>
      </c>
      <c r="B26" s="73">
        <v>2010306</v>
      </c>
      <c r="C26" s="68" t="s">
        <v>716</v>
      </c>
      <c r="D26" s="152">
        <v>241</v>
      </c>
      <c r="F26" s="141">
        <v>240.71</v>
      </c>
    </row>
    <row r="27" spans="1:6" ht="19.5" customHeight="1">
      <c r="A27" s="149" t="s">
        <v>717</v>
      </c>
      <c r="B27" s="73">
        <v>2010308</v>
      </c>
      <c r="C27" s="68" t="s">
        <v>718</v>
      </c>
      <c r="D27" s="152">
        <v>264</v>
      </c>
      <c r="F27" s="141">
        <v>264.24599999999998</v>
      </c>
    </row>
    <row r="28" spans="1:6" ht="19.5" customHeight="1">
      <c r="A28" s="149" t="s">
        <v>719</v>
      </c>
      <c r="B28" s="73">
        <v>2010350</v>
      </c>
      <c r="C28" s="68" t="s">
        <v>694</v>
      </c>
      <c r="D28" s="152">
        <v>907</v>
      </c>
      <c r="F28" s="141">
        <v>906.90267600000004</v>
      </c>
    </row>
    <row r="29" spans="1:6" ht="19.5" customHeight="1">
      <c r="A29" s="149" t="s">
        <v>720</v>
      </c>
      <c r="B29" s="73">
        <v>2010399</v>
      </c>
      <c r="C29" s="68" t="s">
        <v>721</v>
      </c>
      <c r="D29" s="152">
        <v>727</v>
      </c>
      <c r="F29" s="141">
        <v>726.63662799999997</v>
      </c>
    </row>
    <row r="30" spans="1:6" ht="19.5" customHeight="1">
      <c r="A30" s="149" t="s">
        <v>722</v>
      </c>
      <c r="B30" s="73">
        <v>20104</v>
      </c>
      <c r="C30" s="67" t="s">
        <v>723</v>
      </c>
      <c r="D30" s="150">
        <v>384</v>
      </c>
      <c r="F30" s="141">
        <v>383.760313</v>
      </c>
    </row>
    <row r="31" spans="1:6" ht="19.5" customHeight="1">
      <c r="A31" s="149" t="s">
        <v>724</v>
      </c>
      <c r="B31" s="73">
        <v>2010401</v>
      </c>
      <c r="C31" s="68" t="s">
        <v>684</v>
      </c>
      <c r="D31" s="152">
        <v>228</v>
      </c>
      <c r="F31" s="141">
        <v>228.19126399999999</v>
      </c>
    </row>
    <row r="32" spans="1:6" ht="19.5" customHeight="1">
      <c r="A32" s="149" t="s">
        <v>725</v>
      </c>
      <c r="B32" s="73">
        <v>2010402</v>
      </c>
      <c r="C32" s="68" t="s">
        <v>686</v>
      </c>
      <c r="D32" s="152">
        <v>30</v>
      </c>
      <c r="F32" s="141">
        <v>30</v>
      </c>
    </row>
    <row r="33" spans="1:6" ht="19.5" customHeight="1">
      <c r="A33" s="149" t="s">
        <v>726</v>
      </c>
      <c r="B33" s="73">
        <v>2010450</v>
      </c>
      <c r="C33" s="68" t="s">
        <v>694</v>
      </c>
      <c r="D33" s="152">
        <v>126</v>
      </c>
      <c r="F33" s="141">
        <v>125.56904900000001</v>
      </c>
    </row>
    <row r="34" spans="1:6" ht="19.5" customHeight="1">
      <c r="A34" s="149" t="s">
        <v>727</v>
      </c>
      <c r="B34" s="73">
        <v>20105</v>
      </c>
      <c r="C34" s="67" t="s">
        <v>728</v>
      </c>
      <c r="D34" s="150">
        <v>388</v>
      </c>
      <c r="F34" s="141">
        <v>388.24964599999998</v>
      </c>
    </row>
    <row r="35" spans="1:6" ht="19.5" customHeight="1">
      <c r="A35" s="149" t="s">
        <v>729</v>
      </c>
      <c r="B35" s="73">
        <v>2010501</v>
      </c>
      <c r="C35" s="68" t="s">
        <v>684</v>
      </c>
      <c r="D35" s="152">
        <v>162</v>
      </c>
      <c r="F35" s="141">
        <v>162.50724600000001</v>
      </c>
    </row>
    <row r="36" spans="1:6" ht="19.5" customHeight="1">
      <c r="A36" s="149" t="s">
        <v>730</v>
      </c>
      <c r="B36" s="73">
        <v>2010505</v>
      </c>
      <c r="C36" s="68" t="s">
        <v>731</v>
      </c>
      <c r="D36" s="152">
        <v>45</v>
      </c>
      <c r="F36" s="141">
        <v>45</v>
      </c>
    </row>
    <row r="37" spans="1:6" ht="19.5" customHeight="1">
      <c r="A37" s="149" t="s">
        <v>732</v>
      </c>
      <c r="B37" s="73">
        <v>2010507</v>
      </c>
      <c r="C37" s="68" t="s">
        <v>733</v>
      </c>
      <c r="D37" s="152">
        <v>46</v>
      </c>
      <c r="F37" s="141">
        <v>45.7</v>
      </c>
    </row>
    <row r="38" spans="1:6" ht="19.5" customHeight="1">
      <c r="A38" s="149" t="s">
        <v>734</v>
      </c>
      <c r="B38" s="73">
        <v>2010508</v>
      </c>
      <c r="C38" s="68" t="s">
        <v>735</v>
      </c>
      <c r="D38" s="152">
        <v>5</v>
      </c>
      <c r="F38" s="141">
        <v>5</v>
      </c>
    </row>
    <row r="39" spans="1:6" ht="19.5" customHeight="1">
      <c r="A39" s="149" t="s">
        <v>736</v>
      </c>
      <c r="B39" s="73">
        <v>2010550</v>
      </c>
      <c r="C39" s="68" t="s">
        <v>694</v>
      </c>
      <c r="D39" s="152">
        <v>130</v>
      </c>
      <c r="F39" s="141">
        <v>130.04239999999999</v>
      </c>
    </row>
    <row r="40" spans="1:6" ht="19.5" customHeight="1">
      <c r="A40" s="149" t="s">
        <v>737</v>
      </c>
      <c r="B40" s="73">
        <v>20106</v>
      </c>
      <c r="C40" s="67" t="s">
        <v>738</v>
      </c>
      <c r="D40" s="150">
        <v>1679</v>
      </c>
      <c r="F40" s="141">
        <v>1678.1383960000001</v>
      </c>
    </row>
    <row r="41" spans="1:6" ht="19.5" customHeight="1">
      <c r="A41" s="149" t="s">
        <v>739</v>
      </c>
      <c r="B41" s="73">
        <v>2010601</v>
      </c>
      <c r="C41" s="68" t="s">
        <v>684</v>
      </c>
      <c r="D41" s="152">
        <v>573</v>
      </c>
      <c r="F41" s="141">
        <v>572.50476600000002</v>
      </c>
    </row>
    <row r="42" spans="1:6" ht="19.5" customHeight="1">
      <c r="A42" s="149" t="s">
        <v>740</v>
      </c>
      <c r="B42" s="73">
        <v>2010602</v>
      </c>
      <c r="C42" s="68" t="s">
        <v>686</v>
      </c>
      <c r="D42" s="152">
        <v>22</v>
      </c>
      <c r="F42" s="141">
        <v>21.69</v>
      </c>
    </row>
    <row r="43" spans="1:6" ht="19.5" customHeight="1">
      <c r="A43" s="149" t="s">
        <v>741</v>
      </c>
      <c r="B43" s="73">
        <v>2010607</v>
      </c>
      <c r="C43" s="68" t="s">
        <v>742</v>
      </c>
      <c r="D43" s="152">
        <v>232</v>
      </c>
      <c r="F43" s="141">
        <v>232.09800000000001</v>
      </c>
    </row>
    <row r="44" spans="1:6" ht="19.5" customHeight="1">
      <c r="A44" s="149" t="s">
        <v>743</v>
      </c>
      <c r="B44" s="73">
        <v>2010608</v>
      </c>
      <c r="C44" s="68" t="s">
        <v>744</v>
      </c>
      <c r="D44" s="152">
        <v>373</v>
      </c>
      <c r="F44" s="141">
        <v>373.28</v>
      </c>
    </row>
    <row r="45" spans="1:6" ht="19.5" customHeight="1">
      <c r="A45" s="149" t="s">
        <v>745</v>
      </c>
      <c r="B45" s="73">
        <v>2010650</v>
      </c>
      <c r="C45" s="68" t="s">
        <v>694</v>
      </c>
      <c r="D45" s="152">
        <v>475</v>
      </c>
      <c r="F45" s="141">
        <v>474.76263</v>
      </c>
    </row>
    <row r="46" spans="1:6" ht="19.5" customHeight="1">
      <c r="A46" s="149" t="s">
        <v>746</v>
      </c>
      <c r="B46" s="73">
        <v>2010699</v>
      </c>
      <c r="C46" s="68" t="s">
        <v>747</v>
      </c>
      <c r="D46" s="152">
        <v>4</v>
      </c>
      <c r="F46" s="141">
        <v>3.8029999999999999</v>
      </c>
    </row>
    <row r="47" spans="1:6" ht="19.5" customHeight="1">
      <c r="A47" s="149" t="s">
        <v>748</v>
      </c>
      <c r="B47" s="73">
        <v>20108</v>
      </c>
      <c r="C47" s="67" t="s">
        <v>749</v>
      </c>
      <c r="D47" s="150">
        <v>278</v>
      </c>
      <c r="F47" s="141">
        <v>277.91014699999999</v>
      </c>
    </row>
    <row r="48" spans="1:6" ht="19.5" customHeight="1">
      <c r="A48" s="149" t="s">
        <v>750</v>
      </c>
      <c r="B48" s="73">
        <v>2010801</v>
      </c>
      <c r="C48" s="68" t="s">
        <v>684</v>
      </c>
      <c r="D48" s="152">
        <v>180</v>
      </c>
      <c r="F48" s="141">
        <v>180.12321299999999</v>
      </c>
    </row>
    <row r="49" spans="1:6" ht="19.5" customHeight="1">
      <c r="A49" s="149" t="s">
        <v>751</v>
      </c>
      <c r="B49" s="73">
        <v>2010804</v>
      </c>
      <c r="C49" s="68" t="s">
        <v>752</v>
      </c>
      <c r="D49" s="152">
        <v>75</v>
      </c>
      <c r="F49" s="141">
        <v>75</v>
      </c>
    </row>
    <row r="50" spans="1:6" ht="19.5" customHeight="1">
      <c r="A50" s="149" t="s">
        <v>753</v>
      </c>
      <c r="B50" s="73">
        <v>2010850</v>
      </c>
      <c r="C50" s="68" t="s">
        <v>694</v>
      </c>
      <c r="D50" s="152">
        <v>23</v>
      </c>
      <c r="F50" s="141">
        <v>22.786933999999999</v>
      </c>
    </row>
    <row r="51" spans="1:6" ht="19.5" customHeight="1">
      <c r="A51" s="149" t="s">
        <v>754</v>
      </c>
      <c r="B51" s="73">
        <v>20110</v>
      </c>
      <c r="C51" s="67" t="s">
        <v>755</v>
      </c>
      <c r="D51" s="150">
        <v>27</v>
      </c>
      <c r="F51" s="141">
        <v>26.8</v>
      </c>
    </row>
    <row r="52" spans="1:6" ht="19.5" customHeight="1">
      <c r="A52" s="149" t="s">
        <v>756</v>
      </c>
      <c r="B52" s="73">
        <v>2011002</v>
      </c>
      <c r="C52" s="68" t="s">
        <v>686</v>
      </c>
      <c r="D52" s="152">
        <v>25</v>
      </c>
      <c r="F52" s="141">
        <v>24.8</v>
      </c>
    </row>
    <row r="53" spans="1:6" ht="19.5" customHeight="1">
      <c r="A53" s="149" t="s">
        <v>757</v>
      </c>
      <c r="B53" s="73">
        <v>2011099</v>
      </c>
      <c r="C53" s="68" t="s">
        <v>758</v>
      </c>
      <c r="D53" s="152">
        <v>2</v>
      </c>
      <c r="F53" s="141">
        <v>2</v>
      </c>
    </row>
    <row r="54" spans="1:6" ht="19.5" customHeight="1">
      <c r="A54" s="149" t="s">
        <v>759</v>
      </c>
      <c r="B54" s="73">
        <v>20111</v>
      </c>
      <c r="C54" s="67" t="s">
        <v>760</v>
      </c>
      <c r="D54" s="150">
        <v>664</v>
      </c>
      <c r="F54" s="141">
        <v>664.69106299999999</v>
      </c>
    </row>
    <row r="55" spans="1:6" ht="19.5" customHeight="1">
      <c r="A55" s="149" t="s">
        <v>761</v>
      </c>
      <c r="B55" s="73">
        <v>2011101</v>
      </c>
      <c r="C55" s="68" t="s">
        <v>1327</v>
      </c>
      <c r="D55" s="152">
        <v>431</v>
      </c>
      <c r="F55" s="141">
        <v>431.20025700000002</v>
      </c>
    </row>
    <row r="56" spans="1:6" ht="19.5" customHeight="1">
      <c r="A56" s="149" t="s">
        <v>762</v>
      </c>
      <c r="B56" s="73">
        <v>2011102</v>
      </c>
      <c r="C56" s="68" t="s">
        <v>686</v>
      </c>
      <c r="D56" s="152">
        <v>154</v>
      </c>
      <c r="F56" s="141">
        <v>154</v>
      </c>
    </row>
    <row r="57" spans="1:6" ht="19.5" customHeight="1">
      <c r="A57" s="149" t="s">
        <v>763</v>
      </c>
      <c r="B57" s="73">
        <v>2011150</v>
      </c>
      <c r="C57" s="68" t="s">
        <v>694</v>
      </c>
      <c r="D57" s="152">
        <v>52</v>
      </c>
      <c r="F57" s="141">
        <v>52.490805999999999</v>
      </c>
    </row>
    <row r="58" spans="1:6" ht="19.5" customHeight="1">
      <c r="A58" s="149" t="s">
        <v>764</v>
      </c>
      <c r="B58" s="73">
        <v>2011199</v>
      </c>
      <c r="C58" s="68" t="s">
        <v>765</v>
      </c>
      <c r="D58" s="152">
        <v>27</v>
      </c>
      <c r="F58" s="141">
        <v>27</v>
      </c>
    </row>
    <row r="59" spans="1:6" ht="19.5" customHeight="1">
      <c r="A59" s="149" t="s">
        <v>766</v>
      </c>
      <c r="B59" s="73">
        <v>20113</v>
      </c>
      <c r="C59" s="67" t="s">
        <v>767</v>
      </c>
      <c r="D59" s="150">
        <v>583</v>
      </c>
      <c r="F59" s="141">
        <v>583.78316600000005</v>
      </c>
    </row>
    <row r="60" spans="1:6" ht="19.5" customHeight="1">
      <c r="A60" s="149" t="s">
        <v>768</v>
      </c>
      <c r="B60" s="73">
        <v>2011301</v>
      </c>
      <c r="C60" s="68" t="s">
        <v>684</v>
      </c>
      <c r="D60" s="152">
        <v>283</v>
      </c>
      <c r="F60" s="141">
        <v>283.326122</v>
      </c>
    </row>
    <row r="61" spans="1:6" ht="19.5" customHeight="1">
      <c r="A61" s="149" t="s">
        <v>769</v>
      </c>
      <c r="B61" s="73">
        <v>2011308</v>
      </c>
      <c r="C61" s="68" t="s">
        <v>770</v>
      </c>
      <c r="D61" s="152">
        <v>100</v>
      </c>
      <c r="F61" s="141">
        <v>100</v>
      </c>
    </row>
    <row r="62" spans="1:6" ht="19.5" customHeight="1">
      <c r="A62" s="149" t="s">
        <v>771</v>
      </c>
      <c r="B62" s="73">
        <v>2011350</v>
      </c>
      <c r="C62" s="68" t="s">
        <v>694</v>
      </c>
      <c r="D62" s="152">
        <v>200</v>
      </c>
      <c r="F62" s="141">
        <v>200.457044</v>
      </c>
    </row>
    <row r="63" spans="1:6" ht="19.5" customHeight="1">
      <c r="A63" s="149" t="s">
        <v>772</v>
      </c>
      <c r="B63" s="73">
        <v>20123</v>
      </c>
      <c r="C63" s="67" t="s">
        <v>773</v>
      </c>
      <c r="D63" s="150">
        <v>434</v>
      </c>
      <c r="F63" s="141">
        <v>433.78712000000002</v>
      </c>
    </row>
    <row r="64" spans="1:6" ht="19.5" customHeight="1">
      <c r="A64" s="149" t="s">
        <v>774</v>
      </c>
      <c r="B64" s="73">
        <v>2012301</v>
      </c>
      <c r="C64" s="68" t="s">
        <v>684</v>
      </c>
      <c r="D64" s="152">
        <v>97</v>
      </c>
      <c r="F64" s="141">
        <v>96.904656000000003</v>
      </c>
    </row>
    <row r="65" spans="1:6" ht="19.5" customHeight="1">
      <c r="A65" s="149" t="s">
        <v>775</v>
      </c>
      <c r="B65" s="73">
        <v>2012304</v>
      </c>
      <c r="C65" s="68" t="s">
        <v>776</v>
      </c>
      <c r="D65" s="152">
        <v>310</v>
      </c>
      <c r="F65" s="141">
        <v>310</v>
      </c>
    </row>
    <row r="66" spans="1:6" ht="19.5" customHeight="1">
      <c r="A66" s="149" t="s">
        <v>777</v>
      </c>
      <c r="B66" s="73">
        <v>2012350</v>
      </c>
      <c r="C66" s="68" t="s">
        <v>694</v>
      </c>
      <c r="D66" s="152">
        <v>27</v>
      </c>
      <c r="F66" s="141">
        <v>26.882463999999999</v>
      </c>
    </row>
    <row r="67" spans="1:6" ht="19.5" customHeight="1">
      <c r="A67" s="149" t="s">
        <v>778</v>
      </c>
      <c r="B67" s="73">
        <v>20126</v>
      </c>
      <c r="C67" s="67" t="s">
        <v>779</v>
      </c>
      <c r="D67" s="150">
        <v>102</v>
      </c>
      <c r="F67" s="141">
        <v>102.276574</v>
      </c>
    </row>
    <row r="68" spans="1:6" ht="19.5" customHeight="1">
      <c r="A68" s="149" t="s">
        <v>780</v>
      </c>
      <c r="B68" s="73">
        <v>2012601</v>
      </c>
      <c r="C68" s="68" t="s">
        <v>684</v>
      </c>
      <c r="D68" s="152">
        <v>79</v>
      </c>
      <c r="F68" s="141">
        <v>79.276573999999997</v>
      </c>
    </row>
    <row r="69" spans="1:6" ht="19.5" customHeight="1">
      <c r="A69" s="149" t="s">
        <v>781</v>
      </c>
      <c r="B69" s="73">
        <v>2012604</v>
      </c>
      <c r="C69" s="68" t="s">
        <v>782</v>
      </c>
      <c r="D69" s="152">
        <v>23</v>
      </c>
      <c r="F69" s="141">
        <v>23</v>
      </c>
    </row>
    <row r="70" spans="1:6" ht="19.5" customHeight="1">
      <c r="A70" s="149" t="s">
        <v>783</v>
      </c>
      <c r="B70" s="73">
        <v>20128</v>
      </c>
      <c r="C70" s="67" t="s">
        <v>784</v>
      </c>
      <c r="D70" s="150">
        <v>70</v>
      </c>
      <c r="F70" s="141">
        <v>69.630557999999994</v>
      </c>
    </row>
    <row r="71" spans="1:6" ht="19.5" customHeight="1">
      <c r="A71" s="149" t="s">
        <v>785</v>
      </c>
      <c r="B71" s="73">
        <v>2012801</v>
      </c>
      <c r="C71" s="68" t="s">
        <v>684</v>
      </c>
      <c r="D71" s="152">
        <v>64</v>
      </c>
      <c r="F71" s="141">
        <v>63.630558000000001</v>
      </c>
    </row>
    <row r="72" spans="1:6" ht="19.5" customHeight="1">
      <c r="A72" s="149" t="s">
        <v>786</v>
      </c>
      <c r="B72" s="73">
        <v>2012802</v>
      </c>
      <c r="C72" s="68" t="s">
        <v>686</v>
      </c>
      <c r="D72" s="152">
        <v>6</v>
      </c>
      <c r="F72" s="141">
        <v>6</v>
      </c>
    </row>
    <row r="73" spans="1:6" ht="19.5" customHeight="1">
      <c r="A73" s="149" t="s">
        <v>787</v>
      </c>
      <c r="B73" s="73">
        <v>20129</v>
      </c>
      <c r="C73" s="67" t="s">
        <v>788</v>
      </c>
      <c r="D73" s="150">
        <v>284</v>
      </c>
      <c r="F73" s="141">
        <v>284.047866</v>
      </c>
    </row>
    <row r="74" spans="1:6" ht="19.5" customHeight="1">
      <c r="A74" s="149" t="s">
        <v>789</v>
      </c>
      <c r="B74" s="73">
        <v>2012901</v>
      </c>
      <c r="C74" s="68" t="s">
        <v>684</v>
      </c>
      <c r="D74" s="152">
        <v>195</v>
      </c>
      <c r="F74" s="141">
        <v>195.125866</v>
      </c>
    </row>
    <row r="75" spans="1:6" ht="19.5" customHeight="1">
      <c r="A75" s="149" t="s">
        <v>790</v>
      </c>
      <c r="B75" s="73">
        <v>2012902</v>
      </c>
      <c r="C75" s="68" t="s">
        <v>686</v>
      </c>
      <c r="D75" s="152">
        <v>54</v>
      </c>
      <c r="F75" s="141">
        <v>54.36</v>
      </c>
    </row>
    <row r="76" spans="1:6" ht="19.5" customHeight="1">
      <c r="A76" s="149" t="s">
        <v>791</v>
      </c>
      <c r="B76" s="73">
        <v>2012999</v>
      </c>
      <c r="C76" s="68" t="s">
        <v>792</v>
      </c>
      <c r="D76" s="152">
        <v>35</v>
      </c>
      <c r="F76" s="141">
        <v>34.561999999999998</v>
      </c>
    </row>
    <row r="77" spans="1:6" ht="19.5" customHeight="1">
      <c r="A77" s="149" t="s">
        <v>793</v>
      </c>
      <c r="B77" s="73">
        <v>20131</v>
      </c>
      <c r="C77" s="67" t="s">
        <v>794</v>
      </c>
      <c r="D77" s="150">
        <v>2048</v>
      </c>
      <c r="F77" s="141">
        <v>2047.8369319999999</v>
      </c>
    </row>
    <row r="78" spans="1:6" ht="19.5" customHeight="1">
      <c r="A78" s="149" t="s">
        <v>795</v>
      </c>
      <c r="B78" s="73">
        <v>2013101</v>
      </c>
      <c r="C78" s="68" t="s">
        <v>684</v>
      </c>
      <c r="D78" s="152">
        <v>1352</v>
      </c>
      <c r="F78" s="141">
        <v>1351.8658390000001</v>
      </c>
    </row>
    <row r="79" spans="1:6" ht="19.5" customHeight="1">
      <c r="A79" s="149" t="s">
        <v>796</v>
      </c>
      <c r="B79" s="73">
        <v>2013102</v>
      </c>
      <c r="C79" s="68" t="s">
        <v>686</v>
      </c>
      <c r="D79" s="152">
        <v>526</v>
      </c>
      <c r="F79" s="141">
        <v>525.94000000000005</v>
      </c>
    </row>
    <row r="80" spans="1:6" ht="19.5" customHeight="1">
      <c r="A80" s="149" t="s">
        <v>797</v>
      </c>
      <c r="B80" s="73">
        <v>2013105</v>
      </c>
      <c r="C80" s="68" t="s">
        <v>798</v>
      </c>
      <c r="D80" s="152">
        <v>1</v>
      </c>
      <c r="F80" s="141">
        <v>0.68700000000000006</v>
      </c>
    </row>
    <row r="81" spans="1:6" ht="19.5" customHeight="1">
      <c r="A81" s="149" t="s">
        <v>799</v>
      </c>
      <c r="B81" s="73">
        <v>2013150</v>
      </c>
      <c r="C81" s="68" t="s">
        <v>694</v>
      </c>
      <c r="D81" s="152">
        <v>169</v>
      </c>
      <c r="F81" s="141">
        <v>169.34409299999999</v>
      </c>
    </row>
    <row r="82" spans="1:6" ht="19.5" customHeight="1">
      <c r="A82" s="149" t="s">
        <v>800</v>
      </c>
      <c r="B82" s="73">
        <v>20132</v>
      </c>
      <c r="C82" s="67" t="s">
        <v>801</v>
      </c>
      <c r="D82" s="150">
        <v>456</v>
      </c>
      <c r="F82" s="141">
        <v>456.216812</v>
      </c>
    </row>
    <row r="83" spans="1:6" ht="19.5" customHeight="1">
      <c r="A83" s="149" t="s">
        <v>802</v>
      </c>
      <c r="B83" s="73">
        <v>2013201</v>
      </c>
      <c r="C83" s="68" t="s">
        <v>684</v>
      </c>
      <c r="D83" s="152">
        <v>227</v>
      </c>
      <c r="F83" s="141">
        <v>226.99044000000001</v>
      </c>
    </row>
    <row r="84" spans="1:6" ht="19.5" customHeight="1">
      <c r="A84" s="149" t="s">
        <v>803</v>
      </c>
      <c r="B84" s="73">
        <v>2013202</v>
      </c>
      <c r="C84" s="68" t="s">
        <v>686</v>
      </c>
      <c r="D84" s="152">
        <v>197</v>
      </c>
      <c r="F84" s="141">
        <v>196.97</v>
      </c>
    </row>
    <row r="85" spans="1:6" ht="19.5" customHeight="1">
      <c r="A85" s="149" t="s">
        <v>804</v>
      </c>
      <c r="B85" s="73">
        <v>2013250</v>
      </c>
      <c r="C85" s="68" t="s">
        <v>694</v>
      </c>
      <c r="D85" s="152">
        <v>32</v>
      </c>
      <c r="F85" s="141">
        <v>32.256371999999999</v>
      </c>
    </row>
    <row r="86" spans="1:6" ht="19.5" customHeight="1">
      <c r="A86" s="149" t="s">
        <v>805</v>
      </c>
      <c r="B86" s="73">
        <v>20133</v>
      </c>
      <c r="C86" s="67" t="s">
        <v>806</v>
      </c>
      <c r="D86" s="150">
        <v>485</v>
      </c>
      <c r="F86" s="141">
        <v>484.66465599999998</v>
      </c>
    </row>
    <row r="87" spans="1:6" ht="19.5" customHeight="1">
      <c r="A87" s="149" t="s">
        <v>807</v>
      </c>
      <c r="B87" s="73">
        <v>2013301</v>
      </c>
      <c r="C87" s="68" t="s">
        <v>684</v>
      </c>
      <c r="D87" s="152">
        <v>156</v>
      </c>
      <c r="F87" s="141">
        <v>155.53156799999999</v>
      </c>
    </row>
    <row r="88" spans="1:6" ht="19.5" customHeight="1">
      <c r="A88" s="149" t="s">
        <v>808</v>
      </c>
      <c r="B88" s="73">
        <v>2013350</v>
      </c>
      <c r="C88" s="68" t="s">
        <v>694</v>
      </c>
      <c r="D88" s="152">
        <v>42</v>
      </c>
      <c r="F88" s="141">
        <v>42.133088000000001</v>
      </c>
    </row>
    <row r="89" spans="1:6" ht="19.5" customHeight="1">
      <c r="A89" s="149" t="s">
        <v>809</v>
      </c>
      <c r="B89" s="73">
        <v>2013399</v>
      </c>
      <c r="C89" s="68" t="s">
        <v>810</v>
      </c>
      <c r="D89" s="152">
        <v>287</v>
      </c>
      <c r="F89" s="141">
        <v>287</v>
      </c>
    </row>
    <row r="90" spans="1:6" ht="19.5" customHeight="1">
      <c r="A90" s="149" t="s">
        <v>811</v>
      </c>
      <c r="B90" s="73">
        <v>20134</v>
      </c>
      <c r="C90" s="67" t="s">
        <v>812</v>
      </c>
      <c r="D90" s="150">
        <v>139</v>
      </c>
      <c r="F90" s="141">
        <v>139.34110200000001</v>
      </c>
    </row>
    <row r="91" spans="1:6" ht="19.5" customHeight="1">
      <c r="A91" s="149" t="s">
        <v>813</v>
      </c>
      <c r="B91" s="73">
        <v>2013401</v>
      </c>
      <c r="C91" s="68" t="s">
        <v>684</v>
      </c>
      <c r="D91" s="152">
        <v>87</v>
      </c>
      <c r="F91" s="141">
        <v>87.375602000000001</v>
      </c>
    </row>
    <row r="92" spans="1:6" ht="19.5" customHeight="1">
      <c r="A92" s="149" t="s">
        <v>814</v>
      </c>
      <c r="B92" s="73">
        <v>2013402</v>
      </c>
      <c r="C92" s="68" t="s">
        <v>686</v>
      </c>
      <c r="D92" s="152">
        <v>42</v>
      </c>
      <c r="F92" s="141">
        <v>42.02</v>
      </c>
    </row>
    <row r="93" spans="1:6" ht="19.5" customHeight="1">
      <c r="A93" s="149" t="s">
        <v>815</v>
      </c>
      <c r="B93" s="73">
        <v>2013404</v>
      </c>
      <c r="C93" s="68" t="s">
        <v>83</v>
      </c>
      <c r="D93" s="152">
        <v>5</v>
      </c>
      <c r="F93" s="141">
        <v>5</v>
      </c>
    </row>
    <row r="94" spans="1:6" ht="19.5" customHeight="1">
      <c r="A94" s="149" t="s">
        <v>816</v>
      </c>
      <c r="B94" s="73">
        <v>2013450</v>
      </c>
      <c r="C94" s="68" t="s">
        <v>694</v>
      </c>
      <c r="D94" s="152">
        <v>5</v>
      </c>
      <c r="F94" s="141">
        <v>4.9455</v>
      </c>
    </row>
    <row r="95" spans="1:6" ht="19.5" customHeight="1">
      <c r="A95" s="149" t="s">
        <v>817</v>
      </c>
      <c r="B95" s="73">
        <v>20138</v>
      </c>
      <c r="C95" s="67" t="s">
        <v>818</v>
      </c>
      <c r="D95" s="150">
        <v>1058</v>
      </c>
      <c r="F95" s="141">
        <v>1058.1212800000001</v>
      </c>
    </row>
    <row r="96" spans="1:6" ht="19.5" customHeight="1">
      <c r="A96" s="149" t="s">
        <v>819</v>
      </c>
      <c r="B96" s="73">
        <v>2013801</v>
      </c>
      <c r="C96" s="68" t="s">
        <v>684</v>
      </c>
      <c r="D96" s="152">
        <v>967</v>
      </c>
      <c r="F96" s="141">
        <v>966.90853600000003</v>
      </c>
    </row>
    <row r="97" spans="1:6" ht="19.5" customHeight="1">
      <c r="A97" s="149" t="s">
        <v>820</v>
      </c>
      <c r="B97" s="73">
        <v>2013804</v>
      </c>
      <c r="C97" s="68" t="s">
        <v>821</v>
      </c>
      <c r="D97" s="152">
        <v>29</v>
      </c>
      <c r="F97" s="141">
        <v>28.8</v>
      </c>
    </row>
    <row r="98" spans="1:6" ht="19.5" customHeight="1">
      <c r="A98" s="149" t="s">
        <v>822</v>
      </c>
      <c r="B98" s="73">
        <v>2013850</v>
      </c>
      <c r="C98" s="68" t="s">
        <v>694</v>
      </c>
      <c r="D98" s="152">
        <v>52</v>
      </c>
      <c r="F98" s="141">
        <v>52.412744000000004</v>
      </c>
    </row>
    <row r="99" spans="1:6" ht="19.5" customHeight="1">
      <c r="A99" s="149" t="s">
        <v>823</v>
      </c>
      <c r="B99" s="73">
        <v>2013899</v>
      </c>
      <c r="C99" s="68" t="s">
        <v>824</v>
      </c>
      <c r="D99" s="152">
        <v>10</v>
      </c>
      <c r="F99" s="141">
        <v>10</v>
      </c>
    </row>
    <row r="100" spans="1:6" ht="19.5" customHeight="1">
      <c r="A100" s="149" t="s">
        <v>825</v>
      </c>
      <c r="B100" s="73">
        <v>20199</v>
      </c>
      <c r="C100" s="67" t="s">
        <v>826</v>
      </c>
      <c r="D100" s="150">
        <v>5010</v>
      </c>
      <c r="F100" s="141">
        <v>1510.4591439999999</v>
      </c>
    </row>
    <row r="101" spans="1:6" ht="19.5" customHeight="1">
      <c r="A101" s="149" t="s">
        <v>827</v>
      </c>
      <c r="B101" s="73">
        <v>2019999</v>
      </c>
      <c r="C101" s="68" t="s">
        <v>828</v>
      </c>
      <c r="D101" s="152">
        <v>5010</v>
      </c>
      <c r="F101" s="141">
        <v>1510.4591439999999</v>
      </c>
    </row>
    <row r="102" spans="1:6" ht="19.5" customHeight="1">
      <c r="A102" s="149" t="s">
        <v>829</v>
      </c>
      <c r="B102" s="73">
        <v>204</v>
      </c>
      <c r="C102" s="67" t="s">
        <v>97</v>
      </c>
      <c r="D102" s="150">
        <v>4123</v>
      </c>
      <c r="F102" s="141">
        <v>4122.4722769999998</v>
      </c>
    </row>
    <row r="103" spans="1:6" ht="19.5" customHeight="1">
      <c r="A103" s="149" t="s">
        <v>830</v>
      </c>
      <c r="B103" s="73">
        <v>20402</v>
      </c>
      <c r="C103" s="67" t="s">
        <v>831</v>
      </c>
      <c r="D103" s="150">
        <v>1745</v>
      </c>
      <c r="F103" s="141">
        <v>1744.8892000000001</v>
      </c>
    </row>
    <row r="104" spans="1:6" ht="19.5" customHeight="1">
      <c r="A104" s="149" t="s">
        <v>832</v>
      </c>
      <c r="B104" s="73">
        <v>2040202</v>
      </c>
      <c r="C104" s="68" t="s">
        <v>686</v>
      </c>
      <c r="D104" s="152">
        <v>1444</v>
      </c>
      <c r="F104" s="141">
        <v>1443.8</v>
      </c>
    </row>
    <row r="105" spans="1:6" ht="19.5" customHeight="1">
      <c r="A105" s="149" t="s">
        <v>833</v>
      </c>
      <c r="B105" s="73">
        <v>2040219</v>
      </c>
      <c r="C105" s="68" t="s">
        <v>742</v>
      </c>
      <c r="D105" s="152">
        <v>171</v>
      </c>
      <c r="F105" s="141">
        <v>171.21600000000001</v>
      </c>
    </row>
    <row r="106" spans="1:6" ht="19.5" customHeight="1">
      <c r="A106" s="149" t="s">
        <v>834</v>
      </c>
      <c r="B106" s="73">
        <v>2040220</v>
      </c>
      <c r="C106" s="68" t="s">
        <v>835</v>
      </c>
      <c r="D106" s="152">
        <v>120</v>
      </c>
      <c r="F106" s="141">
        <v>120</v>
      </c>
    </row>
    <row r="107" spans="1:6" ht="19.5" customHeight="1">
      <c r="A107" s="149" t="s">
        <v>836</v>
      </c>
      <c r="B107" s="73">
        <v>2040299</v>
      </c>
      <c r="C107" s="68" t="s">
        <v>837</v>
      </c>
      <c r="D107" s="152">
        <v>10</v>
      </c>
      <c r="F107" s="141">
        <v>9.8732000000000006</v>
      </c>
    </row>
    <row r="108" spans="1:6" ht="19.5" customHeight="1">
      <c r="A108" s="149" t="s">
        <v>838</v>
      </c>
      <c r="B108" s="73">
        <v>20404</v>
      </c>
      <c r="C108" s="67" t="s">
        <v>839</v>
      </c>
      <c r="D108" s="150">
        <v>746</v>
      </c>
      <c r="F108" s="141">
        <v>746.13271399999996</v>
      </c>
    </row>
    <row r="109" spans="1:6" ht="19.5" customHeight="1">
      <c r="A109" s="149" t="s">
        <v>840</v>
      </c>
      <c r="B109" s="73">
        <v>2040401</v>
      </c>
      <c r="C109" s="68" t="s">
        <v>684</v>
      </c>
      <c r="D109" s="152">
        <v>723</v>
      </c>
      <c r="F109" s="141">
        <v>723.13271399999996</v>
      </c>
    </row>
    <row r="110" spans="1:6" ht="19.5" customHeight="1">
      <c r="A110" s="149" t="s">
        <v>841</v>
      </c>
      <c r="B110" s="73">
        <v>2040402</v>
      </c>
      <c r="C110" s="68" t="s">
        <v>686</v>
      </c>
      <c r="D110" s="152">
        <v>23</v>
      </c>
      <c r="F110" s="141">
        <v>23</v>
      </c>
    </row>
    <row r="111" spans="1:6" ht="19.5" customHeight="1">
      <c r="A111" s="149" t="s">
        <v>842</v>
      </c>
      <c r="B111" s="73">
        <v>20405</v>
      </c>
      <c r="C111" s="67" t="s">
        <v>843</v>
      </c>
      <c r="D111" s="150">
        <v>1074</v>
      </c>
      <c r="F111" s="141">
        <v>1073.4369340000001</v>
      </c>
    </row>
    <row r="112" spans="1:6" ht="19.5" customHeight="1">
      <c r="A112" s="149" t="s">
        <v>844</v>
      </c>
      <c r="B112" s="73">
        <v>2040501</v>
      </c>
      <c r="C112" s="68" t="s">
        <v>684</v>
      </c>
      <c r="D112" s="152">
        <v>945</v>
      </c>
      <c r="F112" s="141">
        <v>944.71340599999996</v>
      </c>
    </row>
    <row r="113" spans="1:6" ht="19.5" customHeight="1">
      <c r="A113" s="149" t="s">
        <v>845</v>
      </c>
      <c r="B113" s="73">
        <v>2040504</v>
      </c>
      <c r="C113" s="68" t="s">
        <v>846</v>
      </c>
      <c r="D113" s="152">
        <v>97</v>
      </c>
      <c r="F113" s="141">
        <v>97</v>
      </c>
    </row>
    <row r="114" spans="1:6" ht="19.5" customHeight="1">
      <c r="A114" s="149" t="s">
        <v>847</v>
      </c>
      <c r="B114" s="73">
        <v>2040550</v>
      </c>
      <c r="C114" s="68" t="s">
        <v>694</v>
      </c>
      <c r="D114" s="152">
        <v>32</v>
      </c>
      <c r="F114" s="141">
        <v>31.723528000000002</v>
      </c>
    </row>
    <row r="115" spans="1:6" ht="19.5" customHeight="1">
      <c r="A115" s="149" t="s">
        <v>848</v>
      </c>
      <c r="B115" s="73">
        <v>20406</v>
      </c>
      <c r="C115" s="67" t="s">
        <v>849</v>
      </c>
      <c r="D115" s="150">
        <v>508</v>
      </c>
      <c r="F115" s="141">
        <v>508.01342899999997</v>
      </c>
    </row>
    <row r="116" spans="1:6" ht="19.5" customHeight="1">
      <c r="A116" s="149" t="s">
        <v>850</v>
      </c>
      <c r="B116" s="73">
        <v>2040601</v>
      </c>
      <c r="C116" s="68" t="s">
        <v>684</v>
      </c>
      <c r="D116" s="152">
        <v>475</v>
      </c>
      <c r="F116" s="141">
        <v>475.27335699999998</v>
      </c>
    </row>
    <row r="117" spans="1:6" ht="19.5" customHeight="1">
      <c r="A117" s="149" t="s">
        <v>851</v>
      </c>
      <c r="B117" s="73">
        <v>2040602</v>
      </c>
      <c r="C117" s="68" t="s">
        <v>686</v>
      </c>
      <c r="D117" s="152">
        <v>23</v>
      </c>
      <c r="F117" s="141">
        <v>23</v>
      </c>
    </row>
    <row r="118" spans="1:6" ht="19.5" customHeight="1">
      <c r="A118" s="149" t="s">
        <v>852</v>
      </c>
      <c r="B118" s="73">
        <v>2040607</v>
      </c>
      <c r="C118" s="68" t="s">
        <v>853</v>
      </c>
      <c r="D118" s="152">
        <v>4</v>
      </c>
      <c r="F118" s="141">
        <v>4</v>
      </c>
    </row>
    <row r="119" spans="1:6" ht="19.5" customHeight="1">
      <c r="A119" s="149" t="s">
        <v>854</v>
      </c>
      <c r="B119" s="73">
        <v>2040650</v>
      </c>
      <c r="C119" s="68" t="s">
        <v>694</v>
      </c>
      <c r="D119" s="152">
        <v>6</v>
      </c>
      <c r="F119" s="141">
        <v>5.7400719999999996</v>
      </c>
    </row>
    <row r="120" spans="1:6" ht="19.5" customHeight="1">
      <c r="A120" s="149" t="s">
        <v>855</v>
      </c>
      <c r="B120" s="73">
        <v>20499</v>
      </c>
      <c r="C120" s="67" t="s">
        <v>856</v>
      </c>
      <c r="D120" s="150">
        <v>50</v>
      </c>
      <c r="F120" s="141">
        <v>50</v>
      </c>
    </row>
    <row r="121" spans="1:6" ht="19.5" customHeight="1">
      <c r="A121" s="149" t="s">
        <v>857</v>
      </c>
      <c r="B121" s="73">
        <v>2049901</v>
      </c>
      <c r="C121" s="68" t="s">
        <v>858</v>
      </c>
      <c r="D121" s="152">
        <v>50</v>
      </c>
      <c r="F121" s="141">
        <v>50</v>
      </c>
    </row>
    <row r="122" spans="1:6" ht="19.5" customHeight="1">
      <c r="A122" s="149" t="s">
        <v>859</v>
      </c>
      <c r="B122" s="73">
        <v>205</v>
      </c>
      <c r="C122" s="67" t="s">
        <v>113</v>
      </c>
      <c r="D122" s="150">
        <v>22267</v>
      </c>
      <c r="F122" s="141">
        <v>22267.296977000002</v>
      </c>
    </row>
    <row r="123" spans="1:6" ht="19.5" customHeight="1">
      <c r="A123" s="149" t="s">
        <v>860</v>
      </c>
      <c r="B123" s="73">
        <v>20501</v>
      </c>
      <c r="C123" s="67" t="s">
        <v>861</v>
      </c>
      <c r="D123" s="150">
        <v>463</v>
      </c>
      <c r="F123" s="141">
        <v>462.42912799999999</v>
      </c>
    </row>
    <row r="124" spans="1:6" ht="19.5" customHeight="1">
      <c r="A124" s="149" t="s">
        <v>862</v>
      </c>
      <c r="B124" s="73">
        <v>2050101</v>
      </c>
      <c r="C124" s="68" t="s">
        <v>684</v>
      </c>
      <c r="D124" s="152">
        <v>120</v>
      </c>
      <c r="F124" s="141">
        <v>119.723011</v>
      </c>
    </row>
    <row r="125" spans="1:6" ht="19.5" customHeight="1">
      <c r="A125" s="149" t="s">
        <v>863</v>
      </c>
      <c r="B125" s="73">
        <v>2050199</v>
      </c>
      <c r="C125" s="68" t="s">
        <v>864</v>
      </c>
      <c r="D125" s="152">
        <v>343</v>
      </c>
      <c r="F125" s="141">
        <v>342.70611700000001</v>
      </c>
    </row>
    <row r="126" spans="1:6" ht="19.5" customHeight="1">
      <c r="A126" s="149" t="s">
        <v>865</v>
      </c>
      <c r="B126" s="73">
        <v>20502</v>
      </c>
      <c r="C126" s="67" t="s">
        <v>866</v>
      </c>
      <c r="D126" s="150">
        <v>19374</v>
      </c>
      <c r="F126" s="141">
        <v>19374.860359999999</v>
      </c>
    </row>
    <row r="127" spans="1:6" ht="19.5" customHeight="1">
      <c r="A127" s="149" t="s">
        <v>867</v>
      </c>
      <c r="B127" s="73">
        <v>2050201</v>
      </c>
      <c r="C127" s="68" t="s">
        <v>868</v>
      </c>
      <c r="D127" s="152">
        <v>783</v>
      </c>
      <c r="F127" s="141">
        <v>783.32383400000003</v>
      </c>
    </row>
    <row r="128" spans="1:6" ht="19.5" customHeight="1">
      <c r="A128" s="149" t="s">
        <v>869</v>
      </c>
      <c r="B128" s="73">
        <v>2050202</v>
      </c>
      <c r="C128" s="68" t="s">
        <v>870</v>
      </c>
      <c r="D128" s="152">
        <v>9610</v>
      </c>
      <c r="F128" s="141">
        <v>9609.8928699999997</v>
      </c>
    </row>
    <row r="129" spans="1:6" ht="19.5" customHeight="1">
      <c r="A129" s="149" t="s">
        <v>871</v>
      </c>
      <c r="B129" s="73">
        <v>2050203</v>
      </c>
      <c r="C129" s="68" t="s">
        <v>872</v>
      </c>
      <c r="D129" s="152">
        <v>5614</v>
      </c>
      <c r="F129" s="141">
        <v>5614.2332560000004</v>
      </c>
    </row>
    <row r="130" spans="1:6" ht="19.5" customHeight="1">
      <c r="A130" s="149" t="s">
        <v>873</v>
      </c>
      <c r="B130" s="73">
        <v>2050204</v>
      </c>
      <c r="C130" s="68" t="s">
        <v>874</v>
      </c>
      <c r="D130" s="152">
        <v>3367</v>
      </c>
      <c r="F130" s="141">
        <v>3367.4104000000002</v>
      </c>
    </row>
    <row r="131" spans="1:6" ht="19.5" customHeight="1">
      <c r="A131" s="149" t="s">
        <v>875</v>
      </c>
      <c r="B131" s="73">
        <v>20508</v>
      </c>
      <c r="C131" s="67" t="s">
        <v>876</v>
      </c>
      <c r="D131" s="150">
        <v>490</v>
      </c>
      <c r="F131" s="141">
        <v>490.00748900000002</v>
      </c>
    </row>
    <row r="132" spans="1:6" ht="19.5" customHeight="1">
      <c r="A132" s="149" t="s">
        <v>877</v>
      </c>
      <c r="B132" s="73">
        <v>2050801</v>
      </c>
      <c r="C132" s="68" t="s">
        <v>878</v>
      </c>
      <c r="D132" s="152">
        <v>279</v>
      </c>
      <c r="F132" s="141">
        <v>279.32688000000002</v>
      </c>
    </row>
    <row r="133" spans="1:6" ht="19.5" customHeight="1">
      <c r="A133" s="149" t="s">
        <v>879</v>
      </c>
      <c r="B133" s="73">
        <v>2050802</v>
      </c>
      <c r="C133" s="68" t="s">
        <v>880</v>
      </c>
      <c r="D133" s="152">
        <v>211</v>
      </c>
      <c r="F133" s="141">
        <v>210.680609</v>
      </c>
    </row>
    <row r="134" spans="1:6" ht="19.5" customHeight="1">
      <c r="A134" s="149" t="s">
        <v>881</v>
      </c>
      <c r="B134" s="73">
        <v>20509</v>
      </c>
      <c r="C134" s="67" t="s">
        <v>882</v>
      </c>
      <c r="D134" s="150">
        <v>1938</v>
      </c>
      <c r="F134" s="141">
        <v>1938.5</v>
      </c>
    </row>
    <row r="135" spans="1:6" ht="19.5" customHeight="1">
      <c r="A135" s="149" t="s">
        <v>883</v>
      </c>
      <c r="B135" s="73">
        <v>2050999</v>
      </c>
      <c r="C135" s="68" t="s">
        <v>884</v>
      </c>
      <c r="D135" s="152">
        <v>1938</v>
      </c>
      <c r="F135" s="141">
        <v>1938.5</v>
      </c>
    </row>
    <row r="136" spans="1:6" ht="19.5" customHeight="1">
      <c r="A136" s="149" t="s">
        <v>885</v>
      </c>
      <c r="B136" s="73">
        <v>20599</v>
      </c>
      <c r="C136" s="67" t="s">
        <v>886</v>
      </c>
      <c r="D136" s="150">
        <v>2</v>
      </c>
      <c r="F136" s="141">
        <v>1.5</v>
      </c>
    </row>
    <row r="137" spans="1:6" ht="19.5" customHeight="1">
      <c r="A137" s="149" t="s">
        <v>887</v>
      </c>
      <c r="B137" s="73">
        <v>2059999</v>
      </c>
      <c r="C137" s="68" t="s">
        <v>888</v>
      </c>
      <c r="D137" s="152">
        <v>2</v>
      </c>
      <c r="F137" s="141">
        <v>1.5</v>
      </c>
    </row>
    <row r="138" spans="1:6" ht="19.5" customHeight="1">
      <c r="A138" s="149" t="s">
        <v>889</v>
      </c>
      <c r="B138" s="73">
        <v>206</v>
      </c>
      <c r="C138" s="67" t="s">
        <v>133</v>
      </c>
      <c r="D138" s="150">
        <v>239</v>
      </c>
      <c r="F138" s="141">
        <v>238.91663399999999</v>
      </c>
    </row>
    <row r="139" spans="1:6" ht="19.5" customHeight="1">
      <c r="A139" s="149" t="s">
        <v>890</v>
      </c>
      <c r="B139" s="73">
        <v>20601</v>
      </c>
      <c r="C139" s="67" t="s">
        <v>891</v>
      </c>
      <c r="D139" s="150">
        <v>193</v>
      </c>
      <c r="F139" s="141">
        <v>192.91663399999999</v>
      </c>
    </row>
    <row r="140" spans="1:6" ht="19.5" customHeight="1">
      <c r="A140" s="149" t="s">
        <v>892</v>
      </c>
      <c r="B140" s="73">
        <v>2060101</v>
      </c>
      <c r="C140" s="68" t="s">
        <v>684</v>
      </c>
      <c r="D140" s="152">
        <v>154</v>
      </c>
      <c r="F140" s="141">
        <v>154.16310999999999</v>
      </c>
    </row>
    <row r="141" spans="1:6" ht="19.5" customHeight="1">
      <c r="A141" s="149" t="s">
        <v>893</v>
      </c>
      <c r="B141" s="73">
        <v>2060199</v>
      </c>
      <c r="C141" s="68" t="s">
        <v>894</v>
      </c>
      <c r="D141" s="152">
        <v>39</v>
      </c>
      <c r="F141" s="141">
        <v>38.753523999999999</v>
      </c>
    </row>
    <row r="142" spans="1:6" ht="19.5" customHeight="1">
      <c r="A142" s="149" t="s">
        <v>895</v>
      </c>
      <c r="B142" s="73">
        <v>20607</v>
      </c>
      <c r="C142" s="67" t="s">
        <v>896</v>
      </c>
      <c r="D142" s="150">
        <v>44</v>
      </c>
      <c r="F142" s="141">
        <v>44</v>
      </c>
    </row>
    <row r="143" spans="1:6" ht="19.5" customHeight="1">
      <c r="A143" s="149" t="s">
        <v>897</v>
      </c>
      <c r="B143" s="73">
        <v>2060702</v>
      </c>
      <c r="C143" s="68" t="s">
        <v>898</v>
      </c>
      <c r="D143" s="152">
        <v>44</v>
      </c>
      <c r="F143" s="141">
        <v>44</v>
      </c>
    </row>
    <row r="144" spans="1:6" ht="19.5" customHeight="1">
      <c r="A144" s="149" t="s">
        <v>899</v>
      </c>
      <c r="B144" s="73">
        <v>20699</v>
      </c>
      <c r="C144" s="67" t="s">
        <v>900</v>
      </c>
      <c r="D144" s="150">
        <v>2</v>
      </c>
      <c r="F144" s="141">
        <v>2</v>
      </c>
    </row>
    <row r="145" spans="1:6" ht="19.5" customHeight="1">
      <c r="A145" s="149" t="s">
        <v>901</v>
      </c>
      <c r="B145" s="73">
        <v>2069999</v>
      </c>
      <c r="C145" s="68" t="s">
        <v>142</v>
      </c>
      <c r="D145" s="152">
        <v>2</v>
      </c>
      <c r="F145" s="141">
        <v>2</v>
      </c>
    </row>
    <row r="146" spans="1:6" ht="19.5" customHeight="1">
      <c r="A146" s="149" t="s">
        <v>902</v>
      </c>
      <c r="B146" s="73">
        <v>207</v>
      </c>
      <c r="C146" s="67" t="s">
        <v>903</v>
      </c>
      <c r="D146" s="150">
        <v>1510</v>
      </c>
      <c r="F146" s="141">
        <v>1509.9105979999999</v>
      </c>
    </row>
    <row r="147" spans="1:6" ht="19.5" customHeight="1">
      <c r="A147" s="149" t="s">
        <v>904</v>
      </c>
      <c r="B147" s="73">
        <v>20701</v>
      </c>
      <c r="C147" s="67" t="s">
        <v>905</v>
      </c>
      <c r="D147" s="150">
        <v>621</v>
      </c>
      <c r="F147" s="141">
        <v>620.86817799999994</v>
      </c>
    </row>
    <row r="148" spans="1:6" ht="19.5" customHeight="1">
      <c r="A148" s="149" t="s">
        <v>906</v>
      </c>
      <c r="B148" s="73">
        <v>2070101</v>
      </c>
      <c r="C148" s="68" t="s">
        <v>684</v>
      </c>
      <c r="D148" s="152">
        <v>90</v>
      </c>
      <c r="F148" s="141">
        <v>89.848839999999996</v>
      </c>
    </row>
    <row r="149" spans="1:6" ht="19.5" customHeight="1">
      <c r="A149" s="149" t="s">
        <v>907</v>
      </c>
      <c r="B149" s="73">
        <v>2070109</v>
      </c>
      <c r="C149" s="68" t="s">
        <v>908</v>
      </c>
      <c r="D149" s="152">
        <v>81</v>
      </c>
      <c r="F149" s="141">
        <v>81.422417999999993</v>
      </c>
    </row>
    <row r="150" spans="1:6" ht="19.5" customHeight="1">
      <c r="A150" s="149" t="s">
        <v>909</v>
      </c>
      <c r="B150" s="73">
        <v>2070111</v>
      </c>
      <c r="C150" s="68" t="s">
        <v>910</v>
      </c>
      <c r="D150" s="152">
        <v>10</v>
      </c>
      <c r="F150" s="141">
        <v>10</v>
      </c>
    </row>
    <row r="151" spans="1:6" ht="19.5" customHeight="1">
      <c r="A151" s="149" t="s">
        <v>911</v>
      </c>
      <c r="B151" s="73">
        <v>2070199</v>
      </c>
      <c r="C151" s="68" t="s">
        <v>912</v>
      </c>
      <c r="D151" s="152">
        <v>440</v>
      </c>
      <c r="F151" s="141">
        <v>439.59692000000001</v>
      </c>
    </row>
    <row r="152" spans="1:6" ht="19.5" customHeight="1">
      <c r="A152" s="149" t="s">
        <v>913</v>
      </c>
      <c r="B152" s="73">
        <v>20702</v>
      </c>
      <c r="C152" s="67" t="s">
        <v>914</v>
      </c>
      <c r="D152" s="150">
        <v>42</v>
      </c>
      <c r="F152" s="141">
        <v>41.5</v>
      </c>
    </row>
    <row r="153" spans="1:6" ht="19.5" customHeight="1">
      <c r="A153" s="149" t="s">
        <v>915</v>
      </c>
      <c r="B153" s="73">
        <v>2070205</v>
      </c>
      <c r="C153" s="68" t="s">
        <v>916</v>
      </c>
      <c r="D153" s="152">
        <v>40</v>
      </c>
      <c r="F153" s="141">
        <v>40</v>
      </c>
    </row>
    <row r="154" spans="1:6" ht="19.5" customHeight="1">
      <c r="A154" s="149" t="s">
        <v>917</v>
      </c>
      <c r="B154" s="73">
        <v>2070299</v>
      </c>
      <c r="C154" s="68" t="s">
        <v>918</v>
      </c>
      <c r="D154" s="152">
        <v>2</v>
      </c>
      <c r="F154" s="141">
        <v>1.5</v>
      </c>
    </row>
    <row r="155" spans="1:6" ht="19.5" customHeight="1">
      <c r="A155" s="149" t="s">
        <v>919</v>
      </c>
      <c r="B155" s="73">
        <v>20703</v>
      </c>
      <c r="C155" s="67" t="s">
        <v>920</v>
      </c>
      <c r="D155" s="150">
        <v>150</v>
      </c>
      <c r="F155" s="141">
        <v>150</v>
      </c>
    </row>
    <row r="156" spans="1:6" ht="19.5" customHeight="1">
      <c r="A156" s="149" t="s">
        <v>921</v>
      </c>
      <c r="B156" s="73">
        <v>2070399</v>
      </c>
      <c r="C156" s="68" t="s">
        <v>922</v>
      </c>
      <c r="D156" s="152">
        <v>150</v>
      </c>
      <c r="F156" s="141">
        <v>150</v>
      </c>
    </row>
    <row r="157" spans="1:6" ht="19.5" customHeight="1">
      <c r="A157" s="149" t="s">
        <v>923</v>
      </c>
      <c r="B157" s="73">
        <v>20706</v>
      </c>
      <c r="C157" s="67" t="s">
        <v>924</v>
      </c>
      <c r="D157" s="150">
        <v>330</v>
      </c>
      <c r="F157" s="141">
        <v>330.54241999999999</v>
      </c>
    </row>
    <row r="158" spans="1:6" ht="19.5" customHeight="1">
      <c r="A158" s="149" t="s">
        <v>925</v>
      </c>
      <c r="B158" s="73">
        <v>2070601</v>
      </c>
      <c r="C158" s="68" t="s">
        <v>684</v>
      </c>
      <c r="D158" s="152">
        <v>165</v>
      </c>
      <c r="F158" s="141">
        <v>165.172596</v>
      </c>
    </row>
    <row r="159" spans="1:6" ht="19.5" customHeight="1">
      <c r="A159" s="149" t="s">
        <v>926</v>
      </c>
      <c r="B159" s="73">
        <v>2070607</v>
      </c>
      <c r="C159" s="68" t="s">
        <v>927</v>
      </c>
      <c r="D159" s="152">
        <v>12</v>
      </c>
      <c r="F159" s="141">
        <v>12.08</v>
      </c>
    </row>
    <row r="160" spans="1:6" ht="19.5" customHeight="1">
      <c r="A160" s="149" t="s">
        <v>928</v>
      </c>
      <c r="B160" s="73">
        <v>2070699</v>
      </c>
      <c r="C160" s="68" t="s">
        <v>929</v>
      </c>
      <c r="D160" s="152">
        <v>153</v>
      </c>
      <c r="F160" s="141">
        <v>153.28982400000001</v>
      </c>
    </row>
    <row r="161" spans="1:6" ht="19.5" customHeight="1">
      <c r="A161" s="149" t="s">
        <v>930</v>
      </c>
      <c r="B161" s="73">
        <v>20708</v>
      </c>
      <c r="C161" s="67" t="s">
        <v>931</v>
      </c>
      <c r="D161" s="150">
        <v>117</v>
      </c>
      <c r="F161" s="141">
        <v>117</v>
      </c>
    </row>
    <row r="162" spans="1:6" ht="19.5" customHeight="1">
      <c r="A162" s="149" t="s">
        <v>932</v>
      </c>
      <c r="B162" s="73">
        <v>2070805</v>
      </c>
      <c r="C162" s="68" t="s">
        <v>933</v>
      </c>
      <c r="D162" s="152">
        <v>47</v>
      </c>
      <c r="F162" s="141">
        <v>47</v>
      </c>
    </row>
    <row r="163" spans="1:6" ht="19.5" customHeight="1">
      <c r="A163" s="149" t="s">
        <v>934</v>
      </c>
      <c r="B163" s="73">
        <v>2070899</v>
      </c>
      <c r="C163" s="68" t="s">
        <v>929</v>
      </c>
      <c r="D163" s="152">
        <v>70</v>
      </c>
      <c r="F163" s="141">
        <v>70</v>
      </c>
    </row>
    <row r="164" spans="1:6" ht="19.5" customHeight="1">
      <c r="A164" s="149" t="s">
        <v>935</v>
      </c>
      <c r="B164" s="73">
        <v>20799</v>
      </c>
      <c r="C164" s="67" t="s">
        <v>936</v>
      </c>
      <c r="D164" s="150">
        <v>250</v>
      </c>
      <c r="F164" s="141">
        <v>250</v>
      </c>
    </row>
    <row r="165" spans="1:6" ht="19.5" customHeight="1">
      <c r="A165" s="149" t="s">
        <v>937</v>
      </c>
      <c r="B165" s="73">
        <v>2079999</v>
      </c>
      <c r="C165" s="68" t="s">
        <v>938</v>
      </c>
      <c r="D165" s="152">
        <v>250</v>
      </c>
      <c r="F165" s="141">
        <v>250</v>
      </c>
    </row>
    <row r="166" spans="1:6" ht="19.5" customHeight="1">
      <c r="A166" s="149" t="s">
        <v>939</v>
      </c>
      <c r="B166" s="73">
        <v>208</v>
      </c>
      <c r="C166" s="67" t="s">
        <v>164</v>
      </c>
      <c r="D166" s="150">
        <v>15944</v>
      </c>
      <c r="F166" s="141">
        <v>19443.545539999999</v>
      </c>
    </row>
    <row r="167" spans="1:6" ht="19.5" customHeight="1">
      <c r="A167" s="149" t="s">
        <v>940</v>
      </c>
      <c r="B167" s="73">
        <v>20801</v>
      </c>
      <c r="C167" s="67" t="s">
        <v>941</v>
      </c>
      <c r="D167" s="150">
        <v>1455</v>
      </c>
      <c r="F167" s="141">
        <v>1455.0630020000001</v>
      </c>
    </row>
    <row r="168" spans="1:6" ht="19.5" customHeight="1">
      <c r="A168" s="149" t="s">
        <v>942</v>
      </c>
      <c r="B168" s="73">
        <v>2080101</v>
      </c>
      <c r="C168" s="68" t="s">
        <v>684</v>
      </c>
      <c r="D168" s="152">
        <v>727</v>
      </c>
      <c r="F168" s="141">
        <v>726.50449600000002</v>
      </c>
    </row>
    <row r="169" spans="1:6" ht="19.5" customHeight="1">
      <c r="A169" s="149" t="s">
        <v>943</v>
      </c>
      <c r="B169" s="73">
        <v>2080102</v>
      </c>
      <c r="C169" s="68" t="s">
        <v>686</v>
      </c>
      <c r="D169" s="152">
        <v>6</v>
      </c>
      <c r="F169" s="141">
        <v>6</v>
      </c>
    </row>
    <row r="170" spans="1:6" ht="19.5" customHeight="1">
      <c r="A170" s="149" t="s">
        <v>944</v>
      </c>
      <c r="B170" s="73">
        <v>2080108</v>
      </c>
      <c r="C170" s="68" t="s">
        <v>742</v>
      </c>
      <c r="D170" s="152">
        <v>37</v>
      </c>
      <c r="F170" s="141">
        <v>37.31</v>
      </c>
    </row>
    <row r="171" spans="1:6" ht="19.5" customHeight="1">
      <c r="A171" s="149" t="s">
        <v>945</v>
      </c>
      <c r="B171" s="73">
        <v>2080111</v>
      </c>
      <c r="C171" s="68" t="s">
        <v>946</v>
      </c>
      <c r="D171" s="152">
        <v>7</v>
      </c>
      <c r="F171" s="141">
        <v>7.2</v>
      </c>
    </row>
    <row r="172" spans="1:6" ht="19.5" customHeight="1">
      <c r="A172" s="149" t="s">
        <v>947</v>
      </c>
      <c r="B172" s="73">
        <v>2080199</v>
      </c>
      <c r="C172" s="68" t="s">
        <v>948</v>
      </c>
      <c r="D172" s="152">
        <v>678</v>
      </c>
      <c r="F172" s="141">
        <v>678.04850599999997</v>
      </c>
    </row>
    <row r="173" spans="1:6" ht="19.5" customHeight="1">
      <c r="A173" s="149" t="s">
        <v>949</v>
      </c>
      <c r="B173" s="73">
        <v>20802</v>
      </c>
      <c r="C173" s="67" t="s">
        <v>950</v>
      </c>
      <c r="D173" s="150">
        <v>3545</v>
      </c>
      <c r="F173" s="141">
        <v>3544.7065160000002</v>
      </c>
    </row>
    <row r="174" spans="1:6" ht="19.5" customHeight="1">
      <c r="A174" s="149" t="s">
        <v>951</v>
      </c>
      <c r="B174" s="73">
        <v>2080201</v>
      </c>
      <c r="C174" s="68" t="s">
        <v>684</v>
      </c>
      <c r="D174" s="152">
        <v>198</v>
      </c>
      <c r="F174" s="141">
        <v>197.840384</v>
      </c>
    </row>
    <row r="175" spans="1:6" ht="19.5" customHeight="1">
      <c r="A175" s="149" t="s">
        <v>952</v>
      </c>
      <c r="B175" s="73">
        <v>2080202</v>
      </c>
      <c r="C175" s="68" t="s">
        <v>686</v>
      </c>
      <c r="D175" s="152">
        <v>61</v>
      </c>
      <c r="F175" s="141">
        <v>60.512999999999998</v>
      </c>
    </row>
    <row r="176" spans="1:6" ht="19.5" customHeight="1">
      <c r="A176" s="149" t="s">
        <v>953</v>
      </c>
      <c r="B176" s="73">
        <v>2080208</v>
      </c>
      <c r="C176" s="68" t="s">
        <v>954</v>
      </c>
      <c r="D176" s="152">
        <v>3145</v>
      </c>
      <c r="F176" s="141">
        <v>3144.9596999999999</v>
      </c>
    </row>
    <row r="177" spans="1:6" ht="19.5" customHeight="1">
      <c r="A177" s="149" t="s">
        <v>955</v>
      </c>
      <c r="B177" s="73">
        <v>2080299</v>
      </c>
      <c r="C177" s="68" t="s">
        <v>956</v>
      </c>
      <c r="D177" s="152">
        <v>141</v>
      </c>
      <c r="F177" s="141">
        <v>141.39343199999999</v>
      </c>
    </row>
    <row r="178" spans="1:6" ht="19.5" customHeight="1">
      <c r="A178" s="149" t="s">
        <v>957</v>
      </c>
      <c r="B178" s="73">
        <v>20805</v>
      </c>
      <c r="C178" s="67" t="s">
        <v>958</v>
      </c>
      <c r="D178" s="150">
        <v>6702</v>
      </c>
      <c r="F178" s="141">
        <v>6702.2171920000001</v>
      </c>
    </row>
    <row r="179" spans="1:6" ht="19.5" customHeight="1">
      <c r="A179" s="149" t="s">
        <v>959</v>
      </c>
      <c r="B179" s="73">
        <v>2080501</v>
      </c>
      <c r="C179" s="68" t="s">
        <v>960</v>
      </c>
      <c r="D179" s="152">
        <v>1</v>
      </c>
      <c r="F179" s="141">
        <v>0.70199999999999996</v>
      </c>
    </row>
    <row r="180" spans="1:6" ht="19.5" customHeight="1">
      <c r="A180" s="149" t="s">
        <v>961</v>
      </c>
      <c r="B180" s="73">
        <v>2080504</v>
      </c>
      <c r="C180" s="68" t="s">
        <v>962</v>
      </c>
      <c r="D180" s="152">
        <v>678</v>
      </c>
      <c r="F180" s="141">
        <v>678.08609200000001</v>
      </c>
    </row>
    <row r="181" spans="1:6" ht="19.5" customHeight="1">
      <c r="A181" s="149" t="s">
        <v>963</v>
      </c>
      <c r="B181" s="73">
        <v>2080505</v>
      </c>
      <c r="C181" s="68" t="s">
        <v>964</v>
      </c>
      <c r="D181" s="152">
        <v>6023</v>
      </c>
      <c r="F181" s="141">
        <v>6023.4291000000003</v>
      </c>
    </row>
    <row r="182" spans="1:6" ht="19.5" customHeight="1">
      <c r="A182" s="149" t="s">
        <v>965</v>
      </c>
      <c r="B182" s="73">
        <v>20807</v>
      </c>
      <c r="C182" s="67" t="s">
        <v>966</v>
      </c>
      <c r="D182" s="150">
        <v>14</v>
      </c>
      <c r="F182" s="141">
        <v>13.5</v>
      </c>
    </row>
    <row r="183" spans="1:6" ht="19.5" customHeight="1">
      <c r="A183" s="149" t="s">
        <v>967</v>
      </c>
      <c r="B183" s="73">
        <v>2080799</v>
      </c>
      <c r="C183" s="68" t="s">
        <v>968</v>
      </c>
      <c r="D183" s="152">
        <v>14</v>
      </c>
      <c r="F183" s="141">
        <v>13.5</v>
      </c>
    </row>
    <row r="184" spans="1:6" ht="19.5" customHeight="1">
      <c r="A184" s="149" t="s">
        <v>969</v>
      </c>
      <c r="B184" s="73">
        <v>20808</v>
      </c>
      <c r="C184" s="67" t="s">
        <v>970</v>
      </c>
      <c r="D184" s="150">
        <v>833</v>
      </c>
      <c r="F184" s="141">
        <v>4333.6651000000002</v>
      </c>
    </row>
    <row r="185" spans="1:6" ht="19.5" customHeight="1">
      <c r="A185" s="149" t="s">
        <v>971</v>
      </c>
      <c r="B185" s="73">
        <v>2080801</v>
      </c>
      <c r="C185" s="68" t="s">
        <v>972</v>
      </c>
      <c r="D185" s="152">
        <v>500</v>
      </c>
      <c r="F185" s="141">
        <v>4000</v>
      </c>
    </row>
    <row r="186" spans="1:6" ht="19.5" customHeight="1">
      <c r="A186" s="149" t="s">
        <v>973</v>
      </c>
      <c r="B186" s="73">
        <v>2080802</v>
      </c>
      <c r="C186" s="68" t="s">
        <v>974</v>
      </c>
      <c r="D186" s="152">
        <v>17</v>
      </c>
      <c r="F186" s="141">
        <v>16.859000000000002</v>
      </c>
    </row>
    <row r="187" spans="1:6" ht="19.5" customHeight="1">
      <c r="A187" s="149" t="s">
        <v>975</v>
      </c>
      <c r="B187" s="73">
        <v>2080803</v>
      </c>
      <c r="C187" s="68" t="s">
        <v>976</v>
      </c>
      <c r="D187" s="152">
        <v>21</v>
      </c>
      <c r="F187" s="141">
        <v>21.411000000000001</v>
      </c>
    </row>
    <row r="188" spans="1:6" ht="19.5" customHeight="1">
      <c r="A188" s="149" t="s">
        <v>977</v>
      </c>
      <c r="B188" s="73">
        <v>2080805</v>
      </c>
      <c r="C188" s="68" t="s">
        <v>978</v>
      </c>
      <c r="D188" s="152">
        <v>210</v>
      </c>
      <c r="F188" s="141">
        <v>209.95189999999999</v>
      </c>
    </row>
    <row r="189" spans="1:6" ht="19.5" customHeight="1">
      <c r="A189" s="149" t="s">
        <v>979</v>
      </c>
      <c r="B189" s="73">
        <v>2080899</v>
      </c>
      <c r="C189" s="68" t="s">
        <v>980</v>
      </c>
      <c r="D189" s="152">
        <v>85</v>
      </c>
      <c r="F189" s="141">
        <v>85.443200000000004</v>
      </c>
    </row>
    <row r="190" spans="1:6" ht="19.5" customHeight="1">
      <c r="A190" s="149" t="s">
        <v>981</v>
      </c>
      <c r="B190" s="73">
        <v>20809</v>
      </c>
      <c r="C190" s="67" t="s">
        <v>982</v>
      </c>
      <c r="D190" s="150">
        <v>168</v>
      </c>
      <c r="F190" s="141">
        <v>167.8</v>
      </c>
    </row>
    <row r="191" spans="1:6" ht="19.5" customHeight="1">
      <c r="A191" s="149" t="s">
        <v>983</v>
      </c>
      <c r="B191" s="73">
        <v>2080901</v>
      </c>
      <c r="C191" s="68" t="s">
        <v>984</v>
      </c>
      <c r="D191" s="152">
        <v>150</v>
      </c>
      <c r="F191" s="141">
        <v>150.30000000000001</v>
      </c>
    </row>
    <row r="192" spans="1:6" ht="19.5" customHeight="1">
      <c r="A192" s="149" t="s">
        <v>985</v>
      </c>
      <c r="B192" s="73">
        <v>2080904</v>
      </c>
      <c r="C192" s="68" t="s">
        <v>986</v>
      </c>
      <c r="D192" s="152">
        <v>18</v>
      </c>
      <c r="F192" s="141">
        <v>17.5</v>
      </c>
    </row>
    <row r="193" spans="1:6" ht="19.5" customHeight="1">
      <c r="A193" s="149" t="s">
        <v>987</v>
      </c>
      <c r="B193" s="73">
        <v>20810</v>
      </c>
      <c r="C193" s="67" t="s">
        <v>988</v>
      </c>
      <c r="D193" s="150">
        <v>41</v>
      </c>
      <c r="F193" s="141">
        <v>40.200200000000002</v>
      </c>
    </row>
    <row r="194" spans="1:6" ht="19.5" customHeight="1">
      <c r="A194" s="149" t="s">
        <v>989</v>
      </c>
      <c r="B194" s="73">
        <v>2081001</v>
      </c>
      <c r="C194" s="68" t="s">
        <v>990</v>
      </c>
      <c r="D194" s="152">
        <v>38</v>
      </c>
      <c r="F194" s="141">
        <v>37.650199999999998</v>
      </c>
    </row>
    <row r="195" spans="1:6" ht="19.5" customHeight="1">
      <c r="A195" s="149" t="s">
        <v>991</v>
      </c>
      <c r="B195" s="73">
        <v>2081002</v>
      </c>
      <c r="C195" s="68" t="s">
        <v>992</v>
      </c>
      <c r="D195" s="152">
        <v>3</v>
      </c>
      <c r="F195" s="141">
        <v>2.5499999999999998</v>
      </c>
    </row>
    <row r="196" spans="1:6" ht="19.5" customHeight="1">
      <c r="A196" s="149" t="s">
        <v>993</v>
      </c>
      <c r="B196" s="73">
        <v>20811</v>
      </c>
      <c r="C196" s="67" t="s">
        <v>994</v>
      </c>
      <c r="D196" s="150">
        <v>962</v>
      </c>
      <c r="F196" s="141">
        <v>962.43332999999996</v>
      </c>
    </row>
    <row r="197" spans="1:6" ht="19.5" customHeight="1">
      <c r="A197" s="149" t="s">
        <v>995</v>
      </c>
      <c r="B197" s="73">
        <v>2081101</v>
      </c>
      <c r="C197" s="68" t="s">
        <v>684</v>
      </c>
      <c r="D197" s="152">
        <v>61</v>
      </c>
      <c r="F197" s="141">
        <v>61.435817999999998</v>
      </c>
    </row>
    <row r="198" spans="1:6" ht="19.5" customHeight="1">
      <c r="A198" s="149" t="s">
        <v>996</v>
      </c>
      <c r="B198" s="73">
        <v>2081104</v>
      </c>
      <c r="C198" s="68" t="s">
        <v>997</v>
      </c>
      <c r="D198" s="152">
        <v>39</v>
      </c>
      <c r="F198" s="141">
        <v>39.35</v>
      </c>
    </row>
    <row r="199" spans="1:6" ht="19.5" customHeight="1">
      <c r="A199" s="149" t="s">
        <v>998</v>
      </c>
      <c r="B199" s="73">
        <v>2081105</v>
      </c>
      <c r="C199" s="68" t="s">
        <v>999</v>
      </c>
      <c r="D199" s="152">
        <v>76</v>
      </c>
      <c r="F199" s="141">
        <v>76.099999999999994</v>
      </c>
    </row>
    <row r="200" spans="1:6" ht="19.5" customHeight="1">
      <c r="A200" s="149" t="s">
        <v>1000</v>
      </c>
      <c r="B200" s="73">
        <v>2081107</v>
      </c>
      <c r="C200" s="68" t="s">
        <v>1001</v>
      </c>
      <c r="D200" s="152">
        <v>164</v>
      </c>
      <c r="F200" s="141">
        <v>163.5566</v>
      </c>
    </row>
    <row r="201" spans="1:6" ht="19.5" customHeight="1">
      <c r="A201" s="149" t="s">
        <v>1002</v>
      </c>
      <c r="B201" s="73">
        <v>2081199</v>
      </c>
      <c r="C201" s="68" t="s">
        <v>1003</v>
      </c>
      <c r="D201" s="152">
        <v>622</v>
      </c>
      <c r="F201" s="141">
        <v>621.99091199999998</v>
      </c>
    </row>
    <row r="202" spans="1:6" ht="19.5" customHeight="1">
      <c r="A202" s="149" t="s">
        <v>1004</v>
      </c>
      <c r="B202" s="73">
        <v>20819</v>
      </c>
      <c r="C202" s="67" t="s">
        <v>1005</v>
      </c>
      <c r="D202" s="150">
        <v>700</v>
      </c>
      <c r="F202" s="141">
        <v>700</v>
      </c>
    </row>
    <row r="203" spans="1:6" ht="19.5" customHeight="1">
      <c r="A203" s="149" t="s">
        <v>1006</v>
      </c>
      <c r="B203" s="73">
        <v>2081901</v>
      </c>
      <c r="C203" s="68" t="s">
        <v>1007</v>
      </c>
      <c r="D203" s="152">
        <v>400</v>
      </c>
      <c r="F203" s="141">
        <v>400</v>
      </c>
    </row>
    <row r="204" spans="1:6" ht="19.5" customHeight="1">
      <c r="A204" s="149" t="s">
        <v>1008</v>
      </c>
      <c r="B204" s="73">
        <v>2081902</v>
      </c>
      <c r="C204" s="68" t="s">
        <v>1009</v>
      </c>
      <c r="D204" s="152">
        <v>300</v>
      </c>
      <c r="F204" s="141">
        <v>300</v>
      </c>
    </row>
    <row r="205" spans="1:6" ht="19.5" customHeight="1">
      <c r="A205" s="149" t="s">
        <v>1010</v>
      </c>
      <c r="B205" s="73">
        <v>20820</v>
      </c>
      <c r="C205" s="67" t="s">
        <v>1011</v>
      </c>
      <c r="D205" s="150">
        <v>60</v>
      </c>
      <c r="F205" s="141">
        <v>60</v>
      </c>
    </row>
    <row r="206" spans="1:6" ht="19.5" customHeight="1">
      <c r="A206" s="149" t="s">
        <v>1012</v>
      </c>
      <c r="B206" s="73">
        <v>2082001</v>
      </c>
      <c r="C206" s="68" t="s">
        <v>1013</v>
      </c>
      <c r="D206" s="152">
        <v>30</v>
      </c>
      <c r="F206" s="141">
        <v>30</v>
      </c>
    </row>
    <row r="207" spans="1:6" ht="19.5" customHeight="1">
      <c r="A207" s="149" t="s">
        <v>1014</v>
      </c>
      <c r="B207" s="73">
        <v>2082002</v>
      </c>
      <c r="C207" s="68" t="s">
        <v>1015</v>
      </c>
      <c r="D207" s="152">
        <v>30</v>
      </c>
      <c r="F207" s="141">
        <v>30</v>
      </c>
    </row>
    <row r="208" spans="1:6" ht="19.5" customHeight="1">
      <c r="A208" s="149" t="s">
        <v>1016</v>
      </c>
      <c r="B208" s="73">
        <v>20821</v>
      </c>
      <c r="C208" s="67" t="s">
        <v>1017</v>
      </c>
      <c r="D208" s="150">
        <v>664</v>
      </c>
      <c r="F208" s="141">
        <v>664.39200000000005</v>
      </c>
    </row>
    <row r="209" spans="1:6" ht="19.5" customHeight="1">
      <c r="A209" s="149" t="s">
        <v>1018</v>
      </c>
      <c r="B209" s="73">
        <v>2082102</v>
      </c>
      <c r="C209" s="68" t="s">
        <v>1019</v>
      </c>
      <c r="D209" s="152">
        <v>664</v>
      </c>
      <c r="F209" s="141">
        <v>664.39200000000005</v>
      </c>
    </row>
    <row r="210" spans="1:6" ht="19.5" customHeight="1">
      <c r="A210" s="149" t="s">
        <v>1020</v>
      </c>
      <c r="B210" s="73">
        <v>20825</v>
      </c>
      <c r="C210" s="67" t="s">
        <v>1021</v>
      </c>
      <c r="D210" s="150">
        <v>5</v>
      </c>
      <c r="F210" s="141">
        <v>4.8</v>
      </c>
    </row>
    <row r="211" spans="1:6" ht="19.5" customHeight="1">
      <c r="A211" s="149" t="s">
        <v>1022</v>
      </c>
      <c r="B211" s="73">
        <v>2082502</v>
      </c>
      <c r="C211" s="68" t="s">
        <v>1023</v>
      </c>
      <c r="D211" s="152">
        <v>5</v>
      </c>
      <c r="F211" s="141">
        <v>4.8</v>
      </c>
    </row>
    <row r="212" spans="1:6" ht="19.5" customHeight="1">
      <c r="A212" s="149" t="s">
        <v>1024</v>
      </c>
      <c r="B212" s="73">
        <v>20828</v>
      </c>
      <c r="C212" s="67" t="s">
        <v>1025</v>
      </c>
      <c r="D212" s="150">
        <v>54</v>
      </c>
      <c r="F212" s="141">
        <v>53.73</v>
      </c>
    </row>
    <row r="213" spans="1:6" ht="19.5" customHeight="1">
      <c r="A213" s="149" t="s">
        <v>1026</v>
      </c>
      <c r="B213" s="73">
        <v>2082804</v>
      </c>
      <c r="C213" s="68" t="s">
        <v>1027</v>
      </c>
      <c r="D213" s="152">
        <v>54</v>
      </c>
      <c r="F213" s="141">
        <v>53.73</v>
      </c>
    </row>
    <row r="214" spans="1:6" ht="19.5" customHeight="1">
      <c r="A214" s="149" t="s">
        <v>1028</v>
      </c>
      <c r="B214" s="73">
        <v>20899</v>
      </c>
      <c r="C214" s="67" t="s">
        <v>1029</v>
      </c>
      <c r="D214" s="150">
        <v>741</v>
      </c>
      <c r="F214" s="141">
        <v>741.03819999999996</v>
      </c>
    </row>
    <row r="215" spans="1:6" ht="19.5" customHeight="1">
      <c r="A215" s="149" t="s">
        <v>1030</v>
      </c>
      <c r="B215" s="73">
        <v>2089901</v>
      </c>
      <c r="C215" s="68" t="s">
        <v>1031</v>
      </c>
      <c r="D215" s="152">
        <v>741</v>
      </c>
      <c r="F215" s="141">
        <v>741.03819999999996</v>
      </c>
    </row>
    <row r="216" spans="1:6" ht="19.5" customHeight="1">
      <c r="A216" s="149" t="s">
        <v>1032</v>
      </c>
      <c r="B216" s="73">
        <v>210</v>
      </c>
      <c r="C216" s="67" t="s">
        <v>1033</v>
      </c>
      <c r="D216" s="150">
        <v>7452</v>
      </c>
      <c r="F216" s="141">
        <v>7453.0176540000002</v>
      </c>
    </row>
    <row r="217" spans="1:6" ht="19.5" customHeight="1">
      <c r="A217" s="149" t="s">
        <v>1034</v>
      </c>
      <c r="B217" s="73">
        <v>21001</v>
      </c>
      <c r="C217" s="67" t="s">
        <v>1035</v>
      </c>
      <c r="D217" s="150">
        <v>418</v>
      </c>
      <c r="F217" s="141">
        <v>417.81653999999997</v>
      </c>
    </row>
    <row r="218" spans="1:6" ht="19.5" customHeight="1">
      <c r="A218" s="149" t="s">
        <v>1036</v>
      </c>
      <c r="B218" s="73">
        <v>2100101</v>
      </c>
      <c r="C218" s="68" t="s">
        <v>684</v>
      </c>
      <c r="D218" s="152">
        <v>257</v>
      </c>
      <c r="F218" s="141">
        <v>257.30415199999999</v>
      </c>
    </row>
    <row r="219" spans="1:6" ht="19.5" customHeight="1">
      <c r="A219" s="149" t="s">
        <v>1037</v>
      </c>
      <c r="B219" s="73">
        <v>2100102</v>
      </c>
      <c r="C219" s="68" t="s">
        <v>686</v>
      </c>
      <c r="D219" s="152">
        <v>100</v>
      </c>
      <c r="F219" s="141">
        <v>100</v>
      </c>
    </row>
    <row r="220" spans="1:6" ht="19.5" customHeight="1">
      <c r="A220" s="149" t="s">
        <v>1038</v>
      </c>
      <c r="B220" s="73">
        <v>2100199</v>
      </c>
      <c r="C220" s="68" t="s">
        <v>1039</v>
      </c>
      <c r="D220" s="152">
        <v>61</v>
      </c>
      <c r="F220" s="141">
        <v>60.512388000000001</v>
      </c>
    </row>
    <row r="221" spans="1:6" ht="19.5" customHeight="1">
      <c r="A221" s="149" t="s">
        <v>1040</v>
      </c>
      <c r="B221" s="73">
        <v>21002</v>
      </c>
      <c r="C221" s="67" t="s">
        <v>1041</v>
      </c>
      <c r="D221" s="150">
        <v>351</v>
      </c>
      <c r="F221" s="141">
        <v>350.79327999999998</v>
      </c>
    </row>
    <row r="222" spans="1:6" ht="19.5" customHeight="1">
      <c r="A222" s="149" t="s">
        <v>1042</v>
      </c>
      <c r="B222" s="73">
        <v>2100201</v>
      </c>
      <c r="C222" s="68" t="s">
        <v>1043</v>
      </c>
      <c r="D222" s="152">
        <v>351</v>
      </c>
      <c r="F222" s="141">
        <v>350.79327999999998</v>
      </c>
    </row>
    <row r="223" spans="1:6" ht="19.5" customHeight="1">
      <c r="A223" s="149" t="s">
        <v>1044</v>
      </c>
      <c r="B223" s="73">
        <v>21003</v>
      </c>
      <c r="C223" s="67" t="s">
        <v>1045</v>
      </c>
      <c r="D223" s="150">
        <v>1726</v>
      </c>
      <c r="F223" s="141">
        <v>1726.1084040000001</v>
      </c>
    </row>
    <row r="224" spans="1:6" ht="19.5" customHeight="1">
      <c r="A224" s="149" t="s">
        <v>1046</v>
      </c>
      <c r="B224" s="73">
        <v>2100301</v>
      </c>
      <c r="C224" s="68" t="s">
        <v>1047</v>
      </c>
      <c r="D224" s="152">
        <v>139</v>
      </c>
      <c r="F224" s="141">
        <v>138.79632000000001</v>
      </c>
    </row>
    <row r="225" spans="1:6" ht="19.5" customHeight="1">
      <c r="A225" s="149" t="s">
        <v>1048</v>
      </c>
      <c r="B225" s="73">
        <v>2100302</v>
      </c>
      <c r="C225" s="68" t="s">
        <v>1049</v>
      </c>
      <c r="D225" s="152">
        <v>1342</v>
      </c>
      <c r="F225" s="141">
        <v>1341.7742840000001</v>
      </c>
    </row>
    <row r="226" spans="1:6" ht="19.5" customHeight="1">
      <c r="A226" s="149" t="s">
        <v>1050</v>
      </c>
      <c r="B226" s="73">
        <v>2100399</v>
      </c>
      <c r="C226" s="68" t="s">
        <v>1051</v>
      </c>
      <c r="D226" s="152">
        <v>245</v>
      </c>
      <c r="F226" s="141">
        <v>245.5378</v>
      </c>
    </row>
    <row r="227" spans="1:6" ht="19.5" customHeight="1">
      <c r="A227" s="149" t="s">
        <v>1052</v>
      </c>
      <c r="B227" s="73">
        <v>21004</v>
      </c>
      <c r="C227" s="67" t="s">
        <v>1053</v>
      </c>
      <c r="D227" s="150">
        <v>1302</v>
      </c>
      <c r="F227" s="141">
        <v>1302.1986300000001</v>
      </c>
    </row>
    <row r="228" spans="1:6" ht="19.5" customHeight="1">
      <c r="A228" s="149" t="s">
        <v>1054</v>
      </c>
      <c r="B228" s="73">
        <v>2100401</v>
      </c>
      <c r="C228" s="68" t="s">
        <v>1055</v>
      </c>
      <c r="D228" s="152">
        <v>392</v>
      </c>
      <c r="F228" s="141">
        <v>392.167506</v>
      </c>
    </row>
    <row r="229" spans="1:6" ht="19.5" customHeight="1">
      <c r="A229" s="149" t="s">
        <v>1056</v>
      </c>
      <c r="B229" s="73">
        <v>2100402</v>
      </c>
      <c r="C229" s="68" t="s">
        <v>1057</v>
      </c>
      <c r="D229" s="152">
        <v>139</v>
      </c>
      <c r="F229" s="141">
        <v>139.179284</v>
      </c>
    </row>
    <row r="230" spans="1:6" ht="19.5" customHeight="1">
      <c r="A230" s="149" t="s">
        <v>1058</v>
      </c>
      <c r="B230" s="73">
        <v>2100403</v>
      </c>
      <c r="C230" s="68" t="s">
        <v>1059</v>
      </c>
      <c r="D230" s="152">
        <v>485</v>
      </c>
      <c r="F230" s="141">
        <v>485.10723999999999</v>
      </c>
    </row>
    <row r="231" spans="1:6" ht="19.5" customHeight="1">
      <c r="A231" s="149" t="s">
        <v>1060</v>
      </c>
      <c r="B231" s="73">
        <v>2100406</v>
      </c>
      <c r="C231" s="68" t="s">
        <v>1061</v>
      </c>
      <c r="D231" s="152">
        <v>8</v>
      </c>
      <c r="F231" s="141">
        <v>8</v>
      </c>
    </row>
    <row r="232" spans="1:6" ht="19.5" customHeight="1">
      <c r="A232" s="149" t="s">
        <v>1062</v>
      </c>
      <c r="B232" s="73">
        <v>2100408</v>
      </c>
      <c r="C232" s="68" t="s">
        <v>1063</v>
      </c>
      <c r="D232" s="152">
        <v>77</v>
      </c>
      <c r="F232" s="141">
        <v>77.149799999999999</v>
      </c>
    </row>
    <row r="233" spans="1:6" ht="19.5" customHeight="1">
      <c r="A233" s="149" t="s">
        <v>1064</v>
      </c>
      <c r="B233" s="73">
        <v>2100409</v>
      </c>
      <c r="C233" s="68" t="s">
        <v>1065</v>
      </c>
      <c r="D233" s="152">
        <v>201</v>
      </c>
      <c r="F233" s="141">
        <v>200.59479999999999</v>
      </c>
    </row>
    <row r="234" spans="1:6" ht="19.5" customHeight="1">
      <c r="A234" s="149" t="s">
        <v>1066</v>
      </c>
      <c r="B234" s="73">
        <v>21007</v>
      </c>
      <c r="C234" s="67" t="s">
        <v>1067</v>
      </c>
      <c r="D234" s="150">
        <v>335</v>
      </c>
      <c r="F234" s="141">
        <v>335.572</v>
      </c>
    </row>
    <row r="235" spans="1:6" ht="19.5" customHeight="1">
      <c r="A235" s="149" t="s">
        <v>1068</v>
      </c>
      <c r="B235" s="73">
        <v>2100717</v>
      </c>
      <c r="C235" s="68" t="s">
        <v>1069</v>
      </c>
      <c r="D235" s="152">
        <v>322</v>
      </c>
      <c r="F235" s="141">
        <v>322.34280000000001</v>
      </c>
    </row>
    <row r="236" spans="1:6" ht="19.5" customHeight="1">
      <c r="A236" s="149" t="s">
        <v>1070</v>
      </c>
      <c r="B236" s="73">
        <v>2100799</v>
      </c>
      <c r="C236" s="68" t="s">
        <v>1071</v>
      </c>
      <c r="D236" s="152">
        <v>13</v>
      </c>
      <c r="F236" s="141">
        <v>13.229200000000001</v>
      </c>
    </row>
    <row r="237" spans="1:6" ht="19.5" customHeight="1">
      <c r="A237" s="149" t="s">
        <v>1072</v>
      </c>
      <c r="B237" s="73">
        <v>21011</v>
      </c>
      <c r="C237" s="67" t="s">
        <v>1073</v>
      </c>
      <c r="D237" s="150">
        <v>2916</v>
      </c>
      <c r="F237" s="141">
        <v>2916.2487999999998</v>
      </c>
    </row>
    <row r="238" spans="1:6" ht="19.5" customHeight="1">
      <c r="A238" s="149" t="s">
        <v>1074</v>
      </c>
      <c r="B238" s="73">
        <v>2101101</v>
      </c>
      <c r="C238" s="68" t="s">
        <v>1075</v>
      </c>
      <c r="D238" s="152">
        <v>750</v>
      </c>
      <c r="F238" s="141">
        <v>750.14139999999998</v>
      </c>
    </row>
    <row r="239" spans="1:6" ht="19.5" customHeight="1">
      <c r="A239" s="149" t="s">
        <v>1076</v>
      </c>
      <c r="B239" s="73">
        <v>2101102</v>
      </c>
      <c r="C239" s="68" t="s">
        <v>1077</v>
      </c>
      <c r="D239" s="152">
        <v>1698</v>
      </c>
      <c r="F239" s="141">
        <v>1697.9229</v>
      </c>
    </row>
    <row r="240" spans="1:6" ht="19.5" customHeight="1">
      <c r="A240" s="149" t="s">
        <v>1078</v>
      </c>
      <c r="B240" s="73">
        <v>2101103</v>
      </c>
      <c r="C240" s="68" t="s">
        <v>1079</v>
      </c>
      <c r="D240" s="152">
        <v>468</v>
      </c>
      <c r="F240" s="141">
        <v>468.18450000000001</v>
      </c>
    </row>
    <row r="241" spans="1:6" ht="19.5" customHeight="1">
      <c r="A241" s="149" t="s">
        <v>1080</v>
      </c>
      <c r="B241" s="73">
        <v>21013</v>
      </c>
      <c r="C241" s="67" t="s">
        <v>1081</v>
      </c>
      <c r="D241" s="150">
        <v>150</v>
      </c>
      <c r="F241" s="141">
        <v>150</v>
      </c>
    </row>
    <row r="242" spans="1:6" ht="19.5" customHeight="1">
      <c r="A242" s="149" t="s">
        <v>1082</v>
      </c>
      <c r="B242" s="73">
        <v>2101301</v>
      </c>
      <c r="C242" s="68" t="s">
        <v>1083</v>
      </c>
      <c r="D242" s="152">
        <v>150</v>
      </c>
      <c r="F242" s="141">
        <v>150</v>
      </c>
    </row>
    <row r="243" spans="1:6" ht="19.5" customHeight="1">
      <c r="A243" s="149" t="s">
        <v>1084</v>
      </c>
      <c r="B243" s="73">
        <v>21016</v>
      </c>
      <c r="C243" s="67" t="s">
        <v>1085</v>
      </c>
      <c r="D243" s="150">
        <v>254</v>
      </c>
      <c r="F243" s="141">
        <v>254.28</v>
      </c>
    </row>
    <row r="244" spans="1:6" ht="19.5" customHeight="1">
      <c r="A244" s="149" t="s">
        <v>1086</v>
      </c>
      <c r="B244" s="73">
        <v>2101601</v>
      </c>
      <c r="C244" s="68" t="s">
        <v>1087</v>
      </c>
      <c r="D244" s="152">
        <v>254</v>
      </c>
      <c r="F244" s="141">
        <v>254.28</v>
      </c>
    </row>
    <row r="245" spans="1:6" ht="19.5" customHeight="1">
      <c r="A245" s="149" t="s">
        <v>1088</v>
      </c>
      <c r="B245" s="73">
        <v>211</v>
      </c>
      <c r="C245" s="67" t="s">
        <v>257</v>
      </c>
      <c r="D245" s="150">
        <v>290</v>
      </c>
      <c r="F245" s="141">
        <v>289.65279399999997</v>
      </c>
    </row>
    <row r="246" spans="1:6" ht="19.5" customHeight="1">
      <c r="A246" s="149" t="s">
        <v>1089</v>
      </c>
      <c r="B246" s="73">
        <v>21101</v>
      </c>
      <c r="C246" s="67" t="s">
        <v>1090</v>
      </c>
      <c r="D246" s="150">
        <v>290</v>
      </c>
      <c r="F246" s="141">
        <v>289.65279399999997</v>
      </c>
    </row>
    <row r="247" spans="1:6" ht="19.5" customHeight="1">
      <c r="A247" s="149" t="s">
        <v>1091</v>
      </c>
      <c r="B247" s="73">
        <v>2110101</v>
      </c>
      <c r="C247" s="68" t="s">
        <v>684</v>
      </c>
      <c r="D247" s="152">
        <v>157</v>
      </c>
      <c r="F247" s="141">
        <v>156.75906599999999</v>
      </c>
    </row>
    <row r="248" spans="1:6" ht="19.5" customHeight="1">
      <c r="A248" s="149" t="s">
        <v>1092</v>
      </c>
      <c r="B248" s="73">
        <v>2110199</v>
      </c>
      <c r="C248" s="68" t="s">
        <v>1093</v>
      </c>
      <c r="D248" s="152">
        <v>133</v>
      </c>
      <c r="F248" s="141">
        <v>132.89372800000001</v>
      </c>
    </row>
    <row r="249" spans="1:6" ht="19.5" customHeight="1">
      <c r="A249" s="149" t="s">
        <v>1094</v>
      </c>
      <c r="B249" s="73">
        <v>212</v>
      </c>
      <c r="C249" s="67" t="s">
        <v>271</v>
      </c>
      <c r="D249" s="150">
        <v>2895</v>
      </c>
      <c r="F249" s="141">
        <v>2894.8970859999999</v>
      </c>
    </row>
    <row r="250" spans="1:6" ht="19.5" customHeight="1">
      <c r="A250" s="149" t="s">
        <v>1095</v>
      </c>
      <c r="B250" s="73">
        <v>21201</v>
      </c>
      <c r="C250" s="67" t="s">
        <v>1096</v>
      </c>
      <c r="D250" s="150">
        <v>1556</v>
      </c>
      <c r="F250" s="141">
        <v>1556.297086</v>
      </c>
    </row>
    <row r="251" spans="1:6" ht="19.5" customHeight="1">
      <c r="A251" s="149" t="s">
        <v>1097</v>
      </c>
      <c r="B251" s="73">
        <v>2120101</v>
      </c>
      <c r="C251" s="68" t="s">
        <v>684</v>
      </c>
      <c r="D251" s="152">
        <v>818</v>
      </c>
      <c r="F251" s="141">
        <v>818.04743599999995</v>
      </c>
    </row>
    <row r="252" spans="1:6" ht="19.5" customHeight="1">
      <c r="A252" s="149" t="s">
        <v>1098</v>
      </c>
      <c r="B252" s="73">
        <v>2120199</v>
      </c>
      <c r="C252" s="68" t="s">
        <v>1099</v>
      </c>
      <c r="D252" s="152">
        <v>738</v>
      </c>
      <c r="F252" s="141">
        <v>738.24964999999997</v>
      </c>
    </row>
    <row r="253" spans="1:6" ht="19.5" customHeight="1">
      <c r="A253" s="149" t="s">
        <v>1100</v>
      </c>
      <c r="B253" s="73">
        <v>21202</v>
      </c>
      <c r="C253" s="67" t="s">
        <v>1101</v>
      </c>
      <c r="D253" s="150">
        <v>20</v>
      </c>
      <c r="F253" s="141">
        <v>20</v>
      </c>
    </row>
    <row r="254" spans="1:6" ht="19.5" customHeight="1">
      <c r="A254" s="149" t="s">
        <v>1102</v>
      </c>
      <c r="B254" s="73">
        <v>2120201</v>
      </c>
      <c r="C254" s="68" t="s">
        <v>1103</v>
      </c>
      <c r="D254" s="152">
        <v>20</v>
      </c>
      <c r="F254" s="141">
        <v>20</v>
      </c>
    </row>
    <row r="255" spans="1:6" ht="19.5" customHeight="1">
      <c r="A255" s="149" t="s">
        <v>1104</v>
      </c>
      <c r="B255" s="73">
        <v>21205</v>
      </c>
      <c r="C255" s="67" t="s">
        <v>1105</v>
      </c>
      <c r="D255" s="150">
        <v>289</v>
      </c>
      <c r="F255" s="141">
        <v>288.60000000000002</v>
      </c>
    </row>
    <row r="256" spans="1:6" ht="19.5" customHeight="1">
      <c r="A256" s="149" t="s">
        <v>1106</v>
      </c>
      <c r="B256" s="73">
        <v>2120501</v>
      </c>
      <c r="C256" s="68" t="s">
        <v>1107</v>
      </c>
      <c r="D256" s="152">
        <v>289</v>
      </c>
      <c r="F256" s="141">
        <v>288.60000000000002</v>
      </c>
    </row>
    <row r="257" spans="1:6" ht="19.5" customHeight="1">
      <c r="A257" s="149" t="s">
        <v>1108</v>
      </c>
      <c r="B257" s="73">
        <v>21206</v>
      </c>
      <c r="C257" s="67" t="s">
        <v>1109</v>
      </c>
      <c r="D257" s="150">
        <v>20</v>
      </c>
      <c r="F257" s="141">
        <v>20</v>
      </c>
    </row>
    <row r="258" spans="1:6" ht="19.5" customHeight="1">
      <c r="A258" s="149" t="s">
        <v>1110</v>
      </c>
      <c r="B258" s="73">
        <v>2120601</v>
      </c>
      <c r="C258" s="68" t="s">
        <v>1111</v>
      </c>
      <c r="D258" s="152">
        <v>20</v>
      </c>
      <c r="F258" s="141">
        <v>20</v>
      </c>
    </row>
    <row r="259" spans="1:6" ht="19.5" customHeight="1">
      <c r="A259" s="149" t="s">
        <v>1112</v>
      </c>
      <c r="B259" s="73">
        <v>21299</v>
      </c>
      <c r="C259" s="67" t="s">
        <v>1113</v>
      </c>
      <c r="D259" s="150">
        <v>1010</v>
      </c>
      <c r="F259" s="141">
        <v>1010</v>
      </c>
    </row>
    <row r="260" spans="1:6" ht="19.5" customHeight="1">
      <c r="A260" s="149" t="s">
        <v>1114</v>
      </c>
      <c r="B260" s="73">
        <v>2129999</v>
      </c>
      <c r="C260" s="68" t="s">
        <v>1115</v>
      </c>
      <c r="D260" s="152">
        <v>1010</v>
      </c>
      <c r="F260" s="141">
        <v>1010</v>
      </c>
    </row>
    <row r="261" spans="1:6" ht="19.5" customHeight="1">
      <c r="A261" s="149" t="s">
        <v>1116</v>
      </c>
      <c r="B261" s="73">
        <v>213</v>
      </c>
      <c r="C261" s="67" t="s">
        <v>284</v>
      </c>
      <c r="D261" s="150">
        <v>8669</v>
      </c>
      <c r="F261" s="141">
        <v>8669.6102050000009</v>
      </c>
    </row>
    <row r="262" spans="1:6" ht="19.5" customHeight="1">
      <c r="A262" s="149" t="s">
        <v>1117</v>
      </c>
      <c r="B262" s="73">
        <v>21301</v>
      </c>
      <c r="C262" s="67" t="s">
        <v>1118</v>
      </c>
      <c r="D262" s="150">
        <v>3099</v>
      </c>
      <c r="F262" s="141">
        <v>3099.0620720000002</v>
      </c>
    </row>
    <row r="263" spans="1:6" ht="19.5" customHeight="1">
      <c r="A263" s="149" t="s">
        <v>1119</v>
      </c>
      <c r="B263" s="73">
        <v>2130101</v>
      </c>
      <c r="C263" s="68" t="s">
        <v>684</v>
      </c>
      <c r="D263" s="152">
        <v>508</v>
      </c>
      <c r="F263" s="141">
        <v>507.80589099999997</v>
      </c>
    </row>
    <row r="264" spans="1:6" ht="19.5" customHeight="1">
      <c r="A264" s="149" t="s">
        <v>1120</v>
      </c>
      <c r="B264" s="73">
        <v>2130104</v>
      </c>
      <c r="C264" s="68" t="s">
        <v>694</v>
      </c>
      <c r="D264" s="152">
        <v>1904</v>
      </c>
      <c r="F264" s="141">
        <v>1904.2529810000001</v>
      </c>
    </row>
    <row r="265" spans="1:6" ht="19.5" customHeight="1">
      <c r="A265" s="149" t="s">
        <v>1121</v>
      </c>
      <c r="B265" s="73">
        <v>2130106</v>
      </c>
      <c r="C265" s="68" t="s">
        <v>1122</v>
      </c>
      <c r="D265" s="152">
        <v>10</v>
      </c>
      <c r="F265" s="141">
        <v>10</v>
      </c>
    </row>
    <row r="266" spans="1:6" ht="19.5" customHeight="1">
      <c r="A266" s="149" t="s">
        <v>1123</v>
      </c>
      <c r="B266" s="73">
        <v>2130108</v>
      </c>
      <c r="C266" s="68" t="s">
        <v>1124</v>
      </c>
      <c r="D266" s="152">
        <v>64</v>
      </c>
      <c r="F266" s="141">
        <v>64.375</v>
      </c>
    </row>
    <row r="267" spans="1:6" ht="19.5" customHeight="1">
      <c r="A267" s="149" t="s">
        <v>1125</v>
      </c>
      <c r="B267" s="73">
        <v>2130109</v>
      </c>
      <c r="C267" s="68" t="s">
        <v>1126</v>
      </c>
      <c r="D267" s="152">
        <v>12</v>
      </c>
      <c r="F267" s="141">
        <v>12</v>
      </c>
    </row>
    <row r="268" spans="1:6" ht="19.5" customHeight="1">
      <c r="A268" s="149" t="s">
        <v>1127</v>
      </c>
      <c r="B268" s="73">
        <v>2130119</v>
      </c>
      <c r="C268" s="68" t="s">
        <v>1128</v>
      </c>
      <c r="D268" s="152">
        <v>10</v>
      </c>
      <c r="F268" s="141">
        <v>10</v>
      </c>
    </row>
    <row r="269" spans="1:6" ht="19.5" customHeight="1">
      <c r="A269" s="149" t="s">
        <v>1129</v>
      </c>
      <c r="B269" s="73">
        <v>2130120</v>
      </c>
      <c r="C269" s="68" t="s">
        <v>1130</v>
      </c>
      <c r="D269" s="152">
        <v>517</v>
      </c>
      <c r="F269" s="141">
        <v>516.52819999999997</v>
      </c>
    </row>
    <row r="270" spans="1:6" ht="19.5" customHeight="1">
      <c r="A270" s="149" t="s">
        <v>1131</v>
      </c>
      <c r="B270" s="73">
        <v>2130152</v>
      </c>
      <c r="C270" s="68" t="s">
        <v>1132</v>
      </c>
      <c r="D270" s="152">
        <v>51</v>
      </c>
      <c r="F270" s="141">
        <v>51.1</v>
      </c>
    </row>
    <row r="271" spans="1:6" ht="19.5" customHeight="1">
      <c r="A271" s="149" t="s">
        <v>1133</v>
      </c>
      <c r="B271" s="73">
        <v>2130199</v>
      </c>
      <c r="C271" s="68" t="s">
        <v>1134</v>
      </c>
      <c r="D271" s="152">
        <v>23</v>
      </c>
      <c r="F271" s="141">
        <v>23</v>
      </c>
    </row>
    <row r="272" spans="1:6" ht="19.5" customHeight="1">
      <c r="A272" s="149" t="s">
        <v>1135</v>
      </c>
      <c r="B272" s="73">
        <v>21302</v>
      </c>
      <c r="C272" s="67" t="s">
        <v>1136</v>
      </c>
      <c r="D272" s="150">
        <v>743</v>
      </c>
      <c r="F272" s="141">
        <v>742.86798199999998</v>
      </c>
    </row>
    <row r="273" spans="1:6" ht="19.5" customHeight="1">
      <c r="A273" s="149" t="s">
        <v>1137</v>
      </c>
      <c r="B273" s="73">
        <v>2130201</v>
      </c>
      <c r="C273" s="68" t="s">
        <v>684</v>
      </c>
      <c r="D273" s="152">
        <v>232</v>
      </c>
      <c r="F273" s="141">
        <v>231.879772</v>
      </c>
    </row>
    <row r="274" spans="1:6" ht="19.5" customHeight="1">
      <c r="A274" s="149" t="s">
        <v>1138</v>
      </c>
      <c r="B274" s="73">
        <v>2130202</v>
      </c>
      <c r="C274" s="68" t="s">
        <v>686</v>
      </c>
      <c r="D274" s="152">
        <v>5</v>
      </c>
      <c r="F274" s="141">
        <v>5.1280000000000001</v>
      </c>
    </row>
    <row r="275" spans="1:6" ht="19.5" customHeight="1">
      <c r="A275" s="149" t="s">
        <v>1139</v>
      </c>
      <c r="B275" s="73">
        <v>2130204</v>
      </c>
      <c r="C275" s="68" t="s">
        <v>1140</v>
      </c>
      <c r="D275" s="152">
        <v>473</v>
      </c>
      <c r="F275" s="141">
        <v>472.46021000000002</v>
      </c>
    </row>
    <row r="276" spans="1:6" ht="19.5" customHeight="1">
      <c r="A276" s="149" t="s">
        <v>1141</v>
      </c>
      <c r="B276" s="73">
        <v>2130234</v>
      </c>
      <c r="C276" s="68" t="s">
        <v>1142</v>
      </c>
      <c r="D276" s="152">
        <v>32</v>
      </c>
      <c r="F276" s="141">
        <v>32.4</v>
      </c>
    </row>
    <row r="277" spans="1:6" ht="19.5" customHeight="1">
      <c r="A277" s="149" t="s">
        <v>1143</v>
      </c>
      <c r="B277" s="73">
        <v>2130299</v>
      </c>
      <c r="C277" s="68" t="s">
        <v>1144</v>
      </c>
      <c r="D277" s="152">
        <v>1</v>
      </c>
      <c r="F277" s="141">
        <v>1</v>
      </c>
    </row>
    <row r="278" spans="1:6" ht="19.5" customHeight="1">
      <c r="A278" s="149" t="s">
        <v>1145</v>
      </c>
      <c r="B278" s="73">
        <v>21303</v>
      </c>
      <c r="C278" s="67" t="s">
        <v>1146</v>
      </c>
      <c r="D278" s="150">
        <v>859</v>
      </c>
      <c r="F278" s="141">
        <v>859.68015100000002</v>
      </c>
    </row>
    <row r="279" spans="1:6" ht="19.5" customHeight="1">
      <c r="A279" s="149" t="s">
        <v>1147</v>
      </c>
      <c r="B279" s="73">
        <v>2130301</v>
      </c>
      <c r="C279" s="68" t="s">
        <v>684</v>
      </c>
      <c r="D279" s="152">
        <v>157</v>
      </c>
      <c r="F279" s="141">
        <v>157.21188799999999</v>
      </c>
    </row>
    <row r="280" spans="1:6" ht="19.5" customHeight="1">
      <c r="A280" s="149" t="s">
        <v>1148</v>
      </c>
      <c r="B280" s="73">
        <v>2130306</v>
      </c>
      <c r="C280" s="68" t="s">
        <v>1149</v>
      </c>
      <c r="D280" s="152">
        <v>140</v>
      </c>
      <c r="F280" s="141">
        <v>140.167429</v>
      </c>
    </row>
    <row r="281" spans="1:6" ht="19.5" customHeight="1">
      <c r="A281" s="149" t="s">
        <v>1150</v>
      </c>
      <c r="B281" s="73">
        <v>2130314</v>
      </c>
      <c r="C281" s="68" t="s">
        <v>1151</v>
      </c>
      <c r="D281" s="152">
        <v>3</v>
      </c>
      <c r="F281" s="141">
        <v>3</v>
      </c>
    </row>
    <row r="282" spans="1:6" ht="19.5" customHeight="1">
      <c r="A282" s="149" t="s">
        <v>1152</v>
      </c>
      <c r="B282" s="73">
        <v>2130315</v>
      </c>
      <c r="C282" s="68" t="s">
        <v>1153</v>
      </c>
      <c r="D282" s="152">
        <v>2</v>
      </c>
      <c r="F282" s="141">
        <v>2</v>
      </c>
    </row>
    <row r="283" spans="1:6" ht="19.5" customHeight="1">
      <c r="A283" s="149" t="s">
        <v>1154</v>
      </c>
      <c r="B283" s="73">
        <v>2130399</v>
      </c>
      <c r="C283" s="68" t="s">
        <v>1155</v>
      </c>
      <c r="D283" s="152">
        <v>557</v>
      </c>
      <c r="F283" s="141">
        <v>557.30083400000001</v>
      </c>
    </row>
    <row r="284" spans="1:6" ht="19.5" customHeight="1">
      <c r="A284" s="149" t="s">
        <v>1156</v>
      </c>
      <c r="B284" s="73">
        <v>21305</v>
      </c>
      <c r="C284" s="67" t="s">
        <v>1157</v>
      </c>
      <c r="D284" s="150">
        <v>1574</v>
      </c>
      <c r="F284" s="141">
        <v>1574</v>
      </c>
    </row>
    <row r="285" spans="1:6" ht="19.5" customHeight="1">
      <c r="A285" s="149" t="s">
        <v>1158</v>
      </c>
      <c r="B285" s="73">
        <v>2130506</v>
      </c>
      <c r="C285" s="68" t="s">
        <v>1159</v>
      </c>
      <c r="D285" s="152">
        <v>274</v>
      </c>
      <c r="F285" s="141">
        <v>274</v>
      </c>
    </row>
    <row r="286" spans="1:6" ht="19.5" customHeight="1">
      <c r="A286" s="149" t="s">
        <v>1160</v>
      </c>
      <c r="B286" s="73">
        <v>2130599</v>
      </c>
      <c r="C286" s="68" t="s">
        <v>1161</v>
      </c>
      <c r="D286" s="152">
        <v>1300</v>
      </c>
      <c r="F286" s="141">
        <v>1300</v>
      </c>
    </row>
    <row r="287" spans="1:6" ht="19.5" customHeight="1">
      <c r="A287" s="149" t="s">
        <v>1162</v>
      </c>
      <c r="B287" s="73">
        <v>21307</v>
      </c>
      <c r="C287" s="67" t="s">
        <v>1163</v>
      </c>
      <c r="D287" s="150">
        <v>124</v>
      </c>
      <c r="F287" s="141">
        <v>124</v>
      </c>
    </row>
    <row r="288" spans="1:6" ht="19.5" customHeight="1">
      <c r="A288" s="149" t="s">
        <v>1164</v>
      </c>
      <c r="B288" s="73">
        <v>2130701</v>
      </c>
      <c r="C288" s="68" t="s">
        <v>1165</v>
      </c>
      <c r="D288" s="152">
        <v>50</v>
      </c>
      <c r="F288" s="141">
        <v>50</v>
      </c>
    </row>
    <row r="289" spans="1:6" ht="19.5" customHeight="1">
      <c r="A289" s="149" t="s">
        <v>1166</v>
      </c>
      <c r="B289" s="73">
        <v>2130705</v>
      </c>
      <c r="C289" s="68" t="s">
        <v>1167</v>
      </c>
      <c r="D289" s="152">
        <v>74</v>
      </c>
      <c r="F289" s="141">
        <v>74</v>
      </c>
    </row>
    <row r="290" spans="1:6" ht="19.5" customHeight="1">
      <c r="A290" s="149" t="s">
        <v>1168</v>
      </c>
      <c r="B290" s="73">
        <v>21308</v>
      </c>
      <c r="C290" s="67" t="s">
        <v>1169</v>
      </c>
      <c r="D290" s="150">
        <v>270</v>
      </c>
      <c r="F290" s="141">
        <v>270</v>
      </c>
    </row>
    <row r="291" spans="1:6" ht="19.5" customHeight="1">
      <c r="A291" s="149" t="s">
        <v>1170</v>
      </c>
      <c r="B291" s="73">
        <v>2130803</v>
      </c>
      <c r="C291" s="68" t="s">
        <v>1171</v>
      </c>
      <c r="D291" s="152">
        <v>270</v>
      </c>
      <c r="F291" s="141">
        <v>270</v>
      </c>
    </row>
    <row r="292" spans="1:6" ht="19.5" customHeight="1">
      <c r="A292" s="149" t="s">
        <v>1172</v>
      </c>
      <c r="B292" s="73">
        <v>21399</v>
      </c>
      <c r="C292" s="67" t="s">
        <v>1173</v>
      </c>
      <c r="D292" s="150">
        <v>2000</v>
      </c>
      <c r="F292" s="141">
        <v>2000</v>
      </c>
    </row>
    <row r="293" spans="1:6" ht="19.5" customHeight="1">
      <c r="A293" s="149" t="s">
        <v>1174</v>
      </c>
      <c r="B293" s="73">
        <v>2139999</v>
      </c>
      <c r="C293" s="68" t="s">
        <v>1175</v>
      </c>
      <c r="D293" s="152">
        <v>2000</v>
      </c>
      <c r="F293" s="141">
        <v>2000</v>
      </c>
    </row>
    <row r="294" spans="1:6" ht="19.5" customHeight="1">
      <c r="A294" s="149" t="s">
        <v>1176</v>
      </c>
      <c r="B294" s="73">
        <v>214</v>
      </c>
      <c r="C294" s="67" t="s">
        <v>327</v>
      </c>
      <c r="D294" s="150">
        <v>784</v>
      </c>
      <c r="F294" s="141">
        <v>783.94859299999996</v>
      </c>
    </row>
    <row r="295" spans="1:6" ht="19.5" customHeight="1">
      <c r="A295" s="149" t="s">
        <v>1177</v>
      </c>
      <c r="B295" s="73">
        <v>21401</v>
      </c>
      <c r="C295" s="67" t="s">
        <v>1178</v>
      </c>
      <c r="D295" s="150">
        <v>784</v>
      </c>
      <c r="F295" s="141">
        <v>783.94859299999996</v>
      </c>
    </row>
    <row r="296" spans="1:6" ht="19.5" customHeight="1">
      <c r="A296" s="149" t="s">
        <v>1179</v>
      </c>
      <c r="B296" s="73">
        <v>2140101</v>
      </c>
      <c r="C296" s="68" t="s">
        <v>684</v>
      </c>
      <c r="D296" s="152">
        <v>364</v>
      </c>
      <c r="F296" s="141">
        <v>364.44332500000002</v>
      </c>
    </row>
    <row r="297" spans="1:6" ht="19.5" customHeight="1">
      <c r="A297" s="149" t="s">
        <v>1180</v>
      </c>
      <c r="B297" s="73">
        <v>2140102</v>
      </c>
      <c r="C297" s="68" t="s">
        <v>686</v>
      </c>
      <c r="D297" s="152">
        <v>51</v>
      </c>
      <c r="F297" s="141">
        <v>51.000999999999998</v>
      </c>
    </row>
    <row r="298" spans="1:6" ht="19.5" customHeight="1">
      <c r="A298" s="149" t="s">
        <v>1181</v>
      </c>
      <c r="B298" s="73">
        <v>2140106</v>
      </c>
      <c r="C298" s="68" t="s">
        <v>1182</v>
      </c>
      <c r="D298" s="152">
        <v>324</v>
      </c>
      <c r="F298" s="141">
        <v>324</v>
      </c>
    </row>
    <row r="299" spans="1:6" ht="19.5" customHeight="1">
      <c r="A299" s="149" t="s">
        <v>1183</v>
      </c>
      <c r="B299" s="73">
        <v>2140131</v>
      </c>
      <c r="C299" s="68" t="s">
        <v>1184</v>
      </c>
      <c r="D299" s="152">
        <v>4</v>
      </c>
      <c r="F299" s="141">
        <v>4</v>
      </c>
    </row>
    <row r="300" spans="1:6" ht="19.5" customHeight="1">
      <c r="A300" s="149" t="s">
        <v>1185</v>
      </c>
      <c r="B300" s="73">
        <v>2140199</v>
      </c>
      <c r="C300" s="68" t="s">
        <v>1186</v>
      </c>
      <c r="D300" s="152">
        <v>41</v>
      </c>
      <c r="F300" s="141">
        <v>40.504268000000003</v>
      </c>
    </row>
    <row r="301" spans="1:6" ht="19.5" customHeight="1">
      <c r="A301" s="149" t="s">
        <v>1187</v>
      </c>
      <c r="B301" s="73">
        <v>216</v>
      </c>
      <c r="C301" s="67" t="s">
        <v>1188</v>
      </c>
      <c r="D301" s="150">
        <v>186</v>
      </c>
      <c r="F301" s="141">
        <v>185.54743199999999</v>
      </c>
    </row>
    <row r="302" spans="1:6" ht="19.5" customHeight="1">
      <c r="A302" s="149" t="s">
        <v>1189</v>
      </c>
      <c r="B302" s="73">
        <v>21602</v>
      </c>
      <c r="C302" s="67" t="s">
        <v>1190</v>
      </c>
      <c r="D302" s="150">
        <v>186</v>
      </c>
      <c r="F302" s="141">
        <v>185.54743199999999</v>
      </c>
    </row>
    <row r="303" spans="1:6" ht="19.5" customHeight="1">
      <c r="A303" s="149" t="s">
        <v>1191</v>
      </c>
      <c r="B303" s="73">
        <v>2160201</v>
      </c>
      <c r="C303" s="68" t="s">
        <v>684</v>
      </c>
      <c r="D303" s="152">
        <v>54</v>
      </c>
      <c r="F303" s="141">
        <v>53.981068</v>
      </c>
    </row>
    <row r="304" spans="1:6" ht="19.5" customHeight="1">
      <c r="A304" s="149" t="s">
        <v>1192</v>
      </c>
      <c r="B304" s="73">
        <v>2160250</v>
      </c>
      <c r="C304" s="68" t="s">
        <v>694</v>
      </c>
      <c r="D304" s="152">
        <v>126</v>
      </c>
      <c r="F304" s="141">
        <v>126.166364</v>
      </c>
    </row>
    <row r="305" spans="1:6" ht="19.5" customHeight="1">
      <c r="A305" s="149" t="s">
        <v>1193</v>
      </c>
      <c r="B305" s="73">
        <v>2160299</v>
      </c>
      <c r="C305" s="68" t="s">
        <v>1194</v>
      </c>
      <c r="D305" s="152">
        <v>6</v>
      </c>
      <c r="F305" s="141">
        <v>5.4</v>
      </c>
    </row>
    <row r="306" spans="1:6" ht="19.5" customHeight="1">
      <c r="A306" s="149" t="s">
        <v>1195</v>
      </c>
      <c r="B306" s="73">
        <v>220</v>
      </c>
      <c r="C306" s="67" t="s">
        <v>1196</v>
      </c>
      <c r="D306" s="150">
        <v>147</v>
      </c>
      <c r="F306" s="141">
        <v>147.15821199999999</v>
      </c>
    </row>
    <row r="307" spans="1:6" ht="19.5" customHeight="1">
      <c r="A307" s="149" t="s">
        <v>1197</v>
      </c>
      <c r="B307" s="73">
        <v>22001</v>
      </c>
      <c r="C307" s="67" t="s">
        <v>1198</v>
      </c>
      <c r="D307" s="150">
        <v>60</v>
      </c>
      <c r="F307" s="141">
        <v>60</v>
      </c>
    </row>
    <row r="308" spans="1:6" ht="19.5" customHeight="1">
      <c r="A308" s="149" t="s">
        <v>1199</v>
      </c>
      <c r="B308" s="73">
        <v>2200110</v>
      </c>
      <c r="C308" s="68" t="s">
        <v>1200</v>
      </c>
      <c r="D308" s="152">
        <v>12</v>
      </c>
      <c r="F308" s="141">
        <v>12</v>
      </c>
    </row>
    <row r="309" spans="1:6" ht="19.5" customHeight="1">
      <c r="A309" s="149" t="s">
        <v>1201</v>
      </c>
      <c r="B309" s="73">
        <v>2200114</v>
      </c>
      <c r="C309" s="68" t="s">
        <v>1202</v>
      </c>
      <c r="D309" s="152">
        <v>48</v>
      </c>
      <c r="F309" s="141">
        <v>48</v>
      </c>
    </row>
    <row r="310" spans="1:6" ht="19.5" customHeight="1">
      <c r="A310" s="149" t="s">
        <v>1203</v>
      </c>
      <c r="B310" s="73">
        <v>22005</v>
      </c>
      <c r="C310" s="67" t="s">
        <v>1204</v>
      </c>
      <c r="D310" s="150">
        <v>84</v>
      </c>
      <c r="F310" s="141">
        <v>84.158212000000006</v>
      </c>
    </row>
    <row r="311" spans="1:6" ht="19.5" customHeight="1">
      <c r="A311" s="149" t="s">
        <v>1205</v>
      </c>
      <c r="B311" s="73">
        <v>2200504</v>
      </c>
      <c r="C311" s="68" t="s">
        <v>1206</v>
      </c>
      <c r="D311" s="152">
        <v>26</v>
      </c>
      <c r="F311" s="141">
        <v>26.158211999999999</v>
      </c>
    </row>
    <row r="312" spans="1:6" ht="19.5" customHeight="1">
      <c r="A312" s="149" t="s">
        <v>1207</v>
      </c>
      <c r="B312" s="73">
        <v>2200509</v>
      </c>
      <c r="C312" s="68" t="s">
        <v>1208</v>
      </c>
      <c r="D312" s="152">
        <v>58</v>
      </c>
      <c r="F312" s="141">
        <v>58</v>
      </c>
    </row>
    <row r="313" spans="1:6" ht="19.5" customHeight="1">
      <c r="A313" s="149" t="s">
        <v>1209</v>
      </c>
      <c r="B313" s="73">
        <v>22099</v>
      </c>
      <c r="C313" s="67" t="s">
        <v>1210</v>
      </c>
      <c r="D313" s="150">
        <v>3</v>
      </c>
      <c r="F313" s="141">
        <v>3</v>
      </c>
    </row>
    <row r="314" spans="1:6" ht="19.5" customHeight="1">
      <c r="A314" s="149" t="s">
        <v>1211</v>
      </c>
      <c r="B314" s="73">
        <v>2209901</v>
      </c>
      <c r="C314" s="68" t="s">
        <v>1212</v>
      </c>
      <c r="D314" s="152">
        <v>3</v>
      </c>
      <c r="F314" s="141">
        <v>3</v>
      </c>
    </row>
    <row r="315" spans="1:6" ht="19.5" customHeight="1">
      <c r="A315" s="149" t="s">
        <v>1213</v>
      </c>
      <c r="B315" s="73">
        <v>221</v>
      </c>
      <c r="C315" s="67" t="s">
        <v>1214</v>
      </c>
      <c r="D315" s="150">
        <v>6110</v>
      </c>
      <c r="F315" s="141">
        <v>6110.4112999999998</v>
      </c>
    </row>
    <row r="316" spans="1:6" ht="19.5" customHeight="1">
      <c r="A316" s="149" t="s">
        <v>1215</v>
      </c>
      <c r="B316" s="73">
        <v>22101</v>
      </c>
      <c r="C316" s="67" t="s">
        <v>1216</v>
      </c>
      <c r="D316" s="150">
        <v>10</v>
      </c>
      <c r="F316" s="141">
        <v>10</v>
      </c>
    </row>
    <row r="317" spans="1:6" ht="19.5" customHeight="1">
      <c r="A317" s="149" t="s">
        <v>1217</v>
      </c>
      <c r="B317" s="73">
        <v>2210107</v>
      </c>
      <c r="C317" s="68" t="s">
        <v>1218</v>
      </c>
      <c r="D317" s="152">
        <v>10</v>
      </c>
      <c r="F317" s="141">
        <v>10</v>
      </c>
    </row>
    <row r="318" spans="1:6" ht="19.5" customHeight="1">
      <c r="A318" s="149" t="s">
        <v>1219</v>
      </c>
      <c r="B318" s="73">
        <v>22102</v>
      </c>
      <c r="C318" s="67" t="s">
        <v>1220</v>
      </c>
      <c r="D318" s="150">
        <v>6100</v>
      </c>
      <c r="F318" s="141">
        <v>6100.4112999999998</v>
      </c>
    </row>
    <row r="319" spans="1:6" ht="19.5" customHeight="1">
      <c r="A319" s="149" t="s">
        <v>1221</v>
      </c>
      <c r="B319" s="73">
        <v>2210201</v>
      </c>
      <c r="C319" s="68" t="s">
        <v>468</v>
      </c>
      <c r="D319" s="152">
        <v>6100</v>
      </c>
      <c r="F319" s="141">
        <v>6100.4112999999998</v>
      </c>
    </row>
    <row r="320" spans="1:6" ht="19.5" customHeight="1">
      <c r="A320" s="149" t="s">
        <v>1222</v>
      </c>
      <c r="B320" s="73">
        <v>222</v>
      </c>
      <c r="C320" s="67" t="s">
        <v>1223</v>
      </c>
      <c r="D320" s="150">
        <v>349</v>
      </c>
      <c r="F320" s="141">
        <v>348.50336299999998</v>
      </c>
    </row>
    <row r="321" spans="1:6" ht="19.5" customHeight="1">
      <c r="A321" s="149" t="s">
        <v>1224</v>
      </c>
      <c r="B321" s="73">
        <v>22201</v>
      </c>
      <c r="C321" s="67" t="s">
        <v>1225</v>
      </c>
      <c r="D321" s="150">
        <v>70</v>
      </c>
      <c r="F321" s="141">
        <v>69.398763000000002</v>
      </c>
    </row>
    <row r="322" spans="1:6" ht="19.5" customHeight="1">
      <c r="A322" s="149" t="s">
        <v>1226</v>
      </c>
      <c r="B322" s="73">
        <v>2220101</v>
      </c>
      <c r="C322" s="68" t="s">
        <v>684</v>
      </c>
      <c r="D322" s="152">
        <v>69</v>
      </c>
      <c r="F322" s="141">
        <v>68.534762999999998</v>
      </c>
    </row>
    <row r="323" spans="1:6" ht="19.5" customHeight="1">
      <c r="A323" s="149" t="s">
        <v>1227</v>
      </c>
      <c r="B323" s="73">
        <v>2220105</v>
      </c>
      <c r="C323" s="68" t="s">
        <v>1228</v>
      </c>
      <c r="D323" s="152">
        <v>1</v>
      </c>
      <c r="F323" s="141">
        <v>0.86399999999999999</v>
      </c>
    </row>
    <row r="324" spans="1:6" ht="19.5" customHeight="1">
      <c r="A324" s="149" t="s">
        <v>1229</v>
      </c>
      <c r="B324" s="73">
        <v>22204</v>
      </c>
      <c r="C324" s="67" t="s">
        <v>1230</v>
      </c>
      <c r="D324" s="150">
        <v>279</v>
      </c>
      <c r="F324" s="141">
        <v>279.1046</v>
      </c>
    </row>
    <row r="325" spans="1:6" ht="19.5" customHeight="1">
      <c r="A325" s="149" t="s">
        <v>1231</v>
      </c>
      <c r="B325" s="73">
        <v>2220401</v>
      </c>
      <c r="C325" s="68" t="s">
        <v>1232</v>
      </c>
      <c r="D325" s="152">
        <v>279</v>
      </c>
      <c r="F325" s="141">
        <v>279.1046</v>
      </c>
    </row>
    <row r="326" spans="1:6" ht="19.5" customHeight="1">
      <c r="A326" s="149" t="s">
        <v>1233</v>
      </c>
      <c r="B326" s="73">
        <v>224</v>
      </c>
      <c r="C326" s="67" t="s">
        <v>1234</v>
      </c>
      <c r="D326" s="150">
        <v>909</v>
      </c>
      <c r="F326" s="141">
        <v>909.83299299999999</v>
      </c>
    </row>
    <row r="327" spans="1:6" ht="19.5" customHeight="1">
      <c r="A327" s="149" t="s">
        <v>1235</v>
      </c>
      <c r="B327" s="73">
        <v>22401</v>
      </c>
      <c r="C327" s="67" t="s">
        <v>1236</v>
      </c>
      <c r="D327" s="150">
        <v>200</v>
      </c>
      <c r="F327" s="141">
        <v>200.72197499999999</v>
      </c>
    </row>
    <row r="328" spans="1:6" ht="19.5" customHeight="1">
      <c r="A328" s="149" t="s">
        <v>1237</v>
      </c>
      <c r="B328" s="73">
        <v>2240101</v>
      </c>
      <c r="C328" s="68" t="s">
        <v>684</v>
      </c>
      <c r="D328" s="152">
        <v>178</v>
      </c>
      <c r="F328" s="141">
        <v>178.31197499999999</v>
      </c>
    </row>
    <row r="329" spans="1:6" ht="19.5" customHeight="1">
      <c r="A329" s="149" t="s">
        <v>1238</v>
      </c>
      <c r="B329" s="73">
        <v>2240102</v>
      </c>
      <c r="C329" s="68" t="s">
        <v>686</v>
      </c>
      <c r="D329" s="152">
        <v>22</v>
      </c>
      <c r="F329" s="141">
        <v>22.41</v>
      </c>
    </row>
    <row r="330" spans="1:6" ht="19.5" customHeight="1">
      <c r="A330" s="149" t="s">
        <v>1239</v>
      </c>
      <c r="B330" s="73">
        <v>22402</v>
      </c>
      <c r="C330" s="67" t="s">
        <v>1240</v>
      </c>
      <c r="D330" s="150">
        <v>186</v>
      </c>
      <c r="F330" s="141">
        <v>185.5</v>
      </c>
    </row>
    <row r="331" spans="1:6" ht="19.5" customHeight="1">
      <c r="A331" s="149" t="s">
        <v>1241</v>
      </c>
      <c r="B331" s="73">
        <v>2240299</v>
      </c>
      <c r="C331" s="68" t="s">
        <v>1242</v>
      </c>
      <c r="D331" s="152">
        <v>186</v>
      </c>
      <c r="F331" s="141">
        <v>185.5</v>
      </c>
    </row>
    <row r="332" spans="1:6" ht="19.5" customHeight="1">
      <c r="A332" s="149" t="s">
        <v>1243</v>
      </c>
      <c r="B332" s="73">
        <v>22404</v>
      </c>
      <c r="C332" s="67" t="s">
        <v>1244</v>
      </c>
      <c r="D332" s="150">
        <v>501</v>
      </c>
      <c r="F332" s="141">
        <v>501.65101800000002</v>
      </c>
    </row>
    <row r="333" spans="1:6" ht="19.5" customHeight="1">
      <c r="A333" s="149" t="s">
        <v>1245</v>
      </c>
      <c r="B333" s="73">
        <v>2240401</v>
      </c>
      <c r="C333" s="68" t="s">
        <v>684</v>
      </c>
      <c r="D333" s="152">
        <v>170</v>
      </c>
      <c r="F333" s="141">
        <v>170.17684199999999</v>
      </c>
    </row>
    <row r="334" spans="1:6" ht="19.5" customHeight="1">
      <c r="A334" s="149" t="s">
        <v>1246</v>
      </c>
      <c r="B334" s="73">
        <v>2240450</v>
      </c>
      <c r="C334" s="68" t="s">
        <v>694</v>
      </c>
      <c r="D334" s="152">
        <v>108</v>
      </c>
      <c r="F334" s="141">
        <v>108.302576</v>
      </c>
    </row>
    <row r="335" spans="1:6" ht="19.5" customHeight="1">
      <c r="A335" s="149" t="s">
        <v>1247</v>
      </c>
      <c r="B335" s="73">
        <v>2240499</v>
      </c>
      <c r="C335" s="68" t="s">
        <v>1248</v>
      </c>
      <c r="D335" s="152">
        <v>223</v>
      </c>
      <c r="F335" s="141">
        <v>223.17160000000001</v>
      </c>
    </row>
    <row r="336" spans="1:6" ht="19.5" customHeight="1">
      <c r="A336" s="149" t="s">
        <v>1249</v>
      </c>
      <c r="B336" s="73">
        <v>22406</v>
      </c>
      <c r="C336" s="67" t="s">
        <v>1250</v>
      </c>
      <c r="D336" s="150">
        <v>22</v>
      </c>
      <c r="F336" s="141">
        <v>21.96</v>
      </c>
    </row>
    <row r="337" spans="1:6" ht="19.5" customHeight="1">
      <c r="A337" s="149" t="s">
        <v>1251</v>
      </c>
      <c r="B337" s="73">
        <v>2240601</v>
      </c>
      <c r="C337" s="68" t="s">
        <v>1252</v>
      </c>
      <c r="D337" s="152">
        <v>22</v>
      </c>
      <c r="F337" s="141">
        <v>21.96</v>
      </c>
    </row>
    <row r="338" spans="1:6" ht="19.5" customHeight="1">
      <c r="A338" s="149" t="s">
        <v>1253</v>
      </c>
      <c r="B338" s="73">
        <v>227</v>
      </c>
      <c r="C338" s="67" t="s">
        <v>1254</v>
      </c>
      <c r="D338" s="150">
        <v>2000</v>
      </c>
      <c r="F338" s="141">
        <v>2000</v>
      </c>
    </row>
    <row r="339" spans="1:6" ht="19.5" customHeight="1">
      <c r="A339" s="149" t="s">
        <v>1255</v>
      </c>
      <c r="B339" s="73">
        <v>22701</v>
      </c>
      <c r="C339" s="67" t="s">
        <v>1256</v>
      </c>
      <c r="D339" s="150">
        <v>2000</v>
      </c>
      <c r="F339" s="141">
        <v>2000</v>
      </c>
    </row>
    <row r="340" spans="1:6" ht="19.5" customHeight="1">
      <c r="A340" s="149" t="s">
        <v>1257</v>
      </c>
      <c r="B340" s="73">
        <v>2270101</v>
      </c>
      <c r="C340" s="68" t="s">
        <v>1258</v>
      </c>
      <c r="D340" s="152">
        <v>2000</v>
      </c>
      <c r="F340" s="141">
        <v>2000</v>
      </c>
    </row>
    <row r="341" spans="1:6" ht="19.5" customHeight="1">
      <c r="A341" s="149" t="s">
        <v>1259</v>
      </c>
      <c r="B341" s="73">
        <v>229</v>
      </c>
      <c r="C341" s="67" t="s">
        <v>1260</v>
      </c>
      <c r="D341" s="150">
        <v>223</v>
      </c>
      <c r="F341" s="141">
        <v>222.6848</v>
      </c>
    </row>
    <row r="342" spans="1:6" ht="19.5" customHeight="1">
      <c r="A342" s="149" t="s">
        <v>1261</v>
      </c>
      <c r="B342" s="73">
        <v>22999</v>
      </c>
      <c r="C342" s="67" t="s">
        <v>568</v>
      </c>
      <c r="D342" s="150">
        <v>223</v>
      </c>
      <c r="F342" s="141">
        <v>222.6848</v>
      </c>
    </row>
    <row r="343" spans="1:6" ht="19.5" customHeight="1">
      <c r="A343" s="149" t="s">
        <v>1262</v>
      </c>
      <c r="B343" s="73">
        <v>2299901</v>
      </c>
      <c r="C343" s="68" t="s">
        <v>576</v>
      </c>
      <c r="D343" s="152">
        <v>223</v>
      </c>
      <c r="F343" s="141">
        <v>222.6848</v>
      </c>
    </row>
    <row r="344" spans="1:6" ht="19.5" customHeight="1">
      <c r="A344" s="149" t="s">
        <v>1263</v>
      </c>
      <c r="B344" s="73">
        <v>232</v>
      </c>
      <c r="C344" s="67" t="s">
        <v>389</v>
      </c>
      <c r="D344" s="150">
        <v>1969</v>
      </c>
      <c r="F344" s="141">
        <v>1969</v>
      </c>
    </row>
    <row r="345" spans="1:6" ht="19.5" customHeight="1">
      <c r="A345" s="149" t="s">
        <v>1264</v>
      </c>
      <c r="B345" s="73">
        <v>23203</v>
      </c>
      <c r="C345" s="67" t="s">
        <v>1265</v>
      </c>
      <c r="D345" s="150">
        <v>1969</v>
      </c>
      <c r="F345" s="141">
        <v>1969</v>
      </c>
    </row>
    <row r="346" spans="1:6" ht="19.5" customHeight="1">
      <c r="A346" s="149" t="s">
        <v>1266</v>
      </c>
      <c r="B346" s="73">
        <v>2320301</v>
      </c>
      <c r="C346" s="68" t="s">
        <v>1267</v>
      </c>
      <c r="D346" s="152">
        <v>1969</v>
      </c>
      <c r="F346" s="141">
        <v>1969</v>
      </c>
    </row>
    <row r="347" spans="1:6" ht="20.25" customHeight="1">
      <c r="A347" s="149" t="s">
        <v>1268</v>
      </c>
      <c r="B347" s="73">
        <v>233</v>
      </c>
      <c r="C347" s="154" t="s">
        <v>1269</v>
      </c>
      <c r="D347" s="150">
        <f>SUM(D6,D102,D122,D138,D146,D166,D216,D245,D249,D261,D294,D301,D306,D315,D320,D326,D338,D341,D344)</f>
        <v>99661</v>
      </c>
    </row>
    <row r="348" spans="1:6">
      <c r="A348" s="149" t="s">
        <v>1251</v>
      </c>
      <c r="B348" s="73">
        <v>231</v>
      </c>
      <c r="C348" s="67" t="s">
        <v>647</v>
      </c>
      <c r="D348" s="150">
        <f>SUM(D349)</f>
        <v>2439</v>
      </c>
    </row>
    <row r="349" spans="1:6">
      <c r="A349" s="149" t="s">
        <v>1253</v>
      </c>
      <c r="B349" s="73">
        <v>23103</v>
      </c>
      <c r="C349" s="67" t="s">
        <v>1270</v>
      </c>
      <c r="D349" s="150">
        <f>SUM(D350)</f>
        <v>2439</v>
      </c>
    </row>
    <row r="350" spans="1:6">
      <c r="A350" s="149" t="s">
        <v>1255</v>
      </c>
      <c r="B350" s="73">
        <v>2310301</v>
      </c>
      <c r="C350" s="68" t="s">
        <v>1271</v>
      </c>
      <c r="D350" s="152">
        <v>2439</v>
      </c>
    </row>
    <row r="351" spans="1:6" ht="24.75" customHeight="1">
      <c r="A351" s="149" t="s">
        <v>1268</v>
      </c>
      <c r="B351" s="73">
        <v>233</v>
      </c>
      <c r="C351" s="154" t="s">
        <v>1272</v>
      </c>
      <c r="D351" s="155">
        <f>SUM(D347,D348)</f>
        <v>102100</v>
      </c>
    </row>
    <row r="352" spans="1:6">
      <c r="F352" s="141">
        <v>2438.5</v>
      </c>
    </row>
    <row r="353" ht="19.5" customHeight="1"/>
    <row r="354" ht="19.5" customHeight="1"/>
    <row r="355" ht="19.5" customHeight="1"/>
  </sheetData>
  <autoFilter ref="A5:E351"/>
  <sortState ref="A6:D466">
    <sortCondition ref="A6:A466"/>
  </sortState>
  <mergeCells count="5">
    <mergeCell ref="C2:D2"/>
    <mergeCell ref="A4:A5"/>
    <mergeCell ref="B4:B5"/>
    <mergeCell ref="C4:C5"/>
    <mergeCell ref="D4:D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C443"/>
  <sheetViews>
    <sheetView showZeros="0" workbookViewId="0">
      <pane xSplit="2" ySplit="5" topLeftCell="C408" activePane="bottomRight" state="frozen"/>
      <selection pane="topRight"/>
      <selection pane="bottomLeft"/>
      <selection pane="bottomRight"/>
    </sheetView>
  </sheetViews>
  <sheetFormatPr defaultColWidth="9.125" defaultRowHeight="18.75"/>
  <cols>
    <col min="1" max="1" width="9.125" style="58" hidden="1" customWidth="1"/>
    <col min="2" max="2" width="53.875" style="58" customWidth="1"/>
    <col min="3" max="3" width="35" style="250" customWidth="1"/>
    <col min="4" max="4" width="10.5" style="58" customWidth="1"/>
    <col min="5" max="16384" width="9.125" style="58"/>
  </cols>
  <sheetData>
    <row r="1" spans="1:3" s="55" customFormat="1" ht="29.25" customHeight="1">
      <c r="B1" s="55" t="s">
        <v>35</v>
      </c>
      <c r="C1" s="251"/>
    </row>
    <row r="2" spans="1:3" s="56" customFormat="1" ht="39.75" customHeight="1">
      <c r="B2" s="376" t="s">
        <v>36</v>
      </c>
      <c r="C2" s="377"/>
    </row>
    <row r="3" spans="1:3" ht="28.5" customHeight="1">
      <c r="B3" s="146"/>
      <c r="C3" s="252" t="s">
        <v>2</v>
      </c>
    </row>
    <row r="4" spans="1:3" s="57" customFormat="1" ht="20.25" customHeight="1">
      <c r="A4" s="378" t="s">
        <v>37</v>
      </c>
      <c r="B4" s="379" t="s">
        <v>38</v>
      </c>
      <c r="C4" s="381" t="s">
        <v>39</v>
      </c>
    </row>
    <row r="5" spans="1:3" s="57" customFormat="1" ht="20.25" customHeight="1">
      <c r="A5" s="378"/>
      <c r="B5" s="380"/>
      <c r="C5" s="382"/>
    </row>
    <row r="6" spans="1:3" s="138" customFormat="1" ht="19.5" customHeight="1">
      <c r="A6" s="253">
        <v>201</v>
      </c>
      <c r="B6" s="67" t="s">
        <v>40</v>
      </c>
      <c r="C6" s="150">
        <v>19592</v>
      </c>
    </row>
    <row r="7" spans="1:3" s="138" customFormat="1" ht="19.5" customHeight="1">
      <c r="A7" s="253">
        <v>20101</v>
      </c>
      <c r="B7" s="67" t="s">
        <v>41</v>
      </c>
      <c r="C7" s="254">
        <v>995</v>
      </c>
    </row>
    <row r="8" spans="1:3" s="138" customFormat="1" ht="19.5" customHeight="1">
      <c r="A8" s="253">
        <v>2010101</v>
      </c>
      <c r="B8" s="68" t="s">
        <v>42</v>
      </c>
      <c r="C8" s="255">
        <v>746</v>
      </c>
    </row>
    <row r="9" spans="1:3" s="138" customFormat="1" ht="19.5" customHeight="1">
      <c r="A9" s="253">
        <v>2010102</v>
      </c>
      <c r="B9" s="68" t="s">
        <v>43</v>
      </c>
      <c r="C9" s="255">
        <v>107</v>
      </c>
    </row>
    <row r="10" spans="1:3" s="138" customFormat="1" ht="19.5" customHeight="1">
      <c r="A10" s="253">
        <v>2010104</v>
      </c>
      <c r="B10" s="68" t="s">
        <v>44</v>
      </c>
      <c r="C10" s="255">
        <v>107</v>
      </c>
    </row>
    <row r="11" spans="1:3" s="138" customFormat="1" ht="19.5" customHeight="1">
      <c r="A11" s="253">
        <v>2010108</v>
      </c>
      <c r="B11" s="68" t="s">
        <v>45</v>
      </c>
      <c r="C11" s="255">
        <v>34</v>
      </c>
    </row>
    <row r="12" spans="1:3" s="138" customFormat="1" ht="19.5" customHeight="1">
      <c r="A12" s="253">
        <v>2010150</v>
      </c>
      <c r="B12" s="68" t="s">
        <v>46</v>
      </c>
      <c r="C12" s="255">
        <v>1</v>
      </c>
    </row>
    <row r="13" spans="1:3" s="138" customFormat="1" ht="19.5" customHeight="1">
      <c r="A13" s="253">
        <v>20102</v>
      </c>
      <c r="B13" s="67" t="s">
        <v>47</v>
      </c>
      <c r="C13" s="254">
        <v>450</v>
      </c>
    </row>
    <row r="14" spans="1:3" s="138" customFormat="1" ht="19.5" customHeight="1">
      <c r="A14" s="253">
        <v>2010201</v>
      </c>
      <c r="B14" s="68" t="s">
        <v>42</v>
      </c>
      <c r="C14" s="255">
        <v>378</v>
      </c>
    </row>
    <row r="15" spans="1:3" s="138" customFormat="1" ht="19.5" customHeight="1">
      <c r="A15" s="253">
        <v>2010202</v>
      </c>
      <c r="B15" s="68" t="s">
        <v>43</v>
      </c>
      <c r="C15" s="255">
        <v>23</v>
      </c>
    </row>
    <row r="16" spans="1:3" s="139" customFormat="1" ht="19.5" customHeight="1">
      <c r="A16" s="253">
        <v>2010204</v>
      </c>
      <c r="B16" s="68" t="s">
        <v>48</v>
      </c>
      <c r="C16" s="255">
        <v>33</v>
      </c>
    </row>
    <row r="17" spans="1:3" s="138" customFormat="1" ht="19.5" customHeight="1">
      <c r="A17" s="253">
        <v>2010205</v>
      </c>
      <c r="B17" s="68" t="s">
        <v>49</v>
      </c>
      <c r="C17" s="256">
        <v>16</v>
      </c>
    </row>
    <row r="18" spans="1:3">
      <c r="A18" s="253">
        <v>20103</v>
      </c>
      <c r="B18" s="67" t="s">
        <v>50</v>
      </c>
      <c r="C18" s="254">
        <v>7765</v>
      </c>
    </row>
    <row r="19" spans="1:3">
      <c r="A19" s="253">
        <v>2010301</v>
      </c>
      <c r="B19" s="68" t="s">
        <v>42</v>
      </c>
      <c r="C19" s="255">
        <v>4095</v>
      </c>
    </row>
    <row r="20" spans="1:3">
      <c r="A20" s="253">
        <v>2010302</v>
      </c>
      <c r="B20" s="68" t="s">
        <v>43</v>
      </c>
      <c r="C20" s="255">
        <v>1196</v>
      </c>
    </row>
    <row r="21" spans="1:3">
      <c r="A21" s="253">
        <v>2010303</v>
      </c>
      <c r="B21" s="68" t="s">
        <v>51</v>
      </c>
      <c r="C21" s="255">
        <v>659</v>
      </c>
    </row>
    <row r="22" spans="1:3">
      <c r="A22" s="253">
        <v>2010305</v>
      </c>
      <c r="B22" s="68" t="s">
        <v>52</v>
      </c>
      <c r="C22" s="255">
        <v>61</v>
      </c>
    </row>
    <row r="23" spans="1:3">
      <c r="A23" s="253">
        <v>2010306</v>
      </c>
      <c r="B23" s="68" t="s">
        <v>53</v>
      </c>
      <c r="C23" s="255">
        <v>195</v>
      </c>
    </row>
    <row r="24" spans="1:3">
      <c r="A24" s="253">
        <v>2010308</v>
      </c>
      <c r="B24" s="68" t="s">
        <v>54</v>
      </c>
      <c r="C24" s="255">
        <v>235</v>
      </c>
    </row>
    <row r="25" spans="1:3">
      <c r="A25" s="253">
        <v>2010350</v>
      </c>
      <c r="B25" s="68" t="s">
        <v>46</v>
      </c>
      <c r="C25" s="255">
        <v>687</v>
      </c>
    </row>
    <row r="26" spans="1:3">
      <c r="A26" s="253">
        <v>2010399</v>
      </c>
      <c r="B26" s="68" t="s">
        <v>55</v>
      </c>
      <c r="C26" s="255">
        <v>637</v>
      </c>
    </row>
    <row r="27" spans="1:3">
      <c r="A27" s="253">
        <v>20104</v>
      </c>
      <c r="B27" s="67" t="s">
        <v>56</v>
      </c>
      <c r="C27" s="254">
        <v>402</v>
      </c>
    </row>
    <row r="28" spans="1:3">
      <c r="A28" s="253">
        <v>2010401</v>
      </c>
      <c r="B28" s="68" t="s">
        <v>42</v>
      </c>
      <c r="C28" s="255">
        <v>216</v>
      </c>
    </row>
    <row r="29" spans="1:3">
      <c r="A29" s="253">
        <v>2010402</v>
      </c>
      <c r="B29" s="68" t="s">
        <v>43</v>
      </c>
      <c r="C29" s="255">
        <v>62</v>
      </c>
    </row>
    <row r="30" spans="1:3">
      <c r="A30" s="253">
        <v>2010450</v>
      </c>
      <c r="B30" s="68" t="s">
        <v>46</v>
      </c>
      <c r="C30" s="255">
        <v>124</v>
      </c>
    </row>
    <row r="31" spans="1:3">
      <c r="A31" s="253">
        <v>20105</v>
      </c>
      <c r="B31" s="67" t="s">
        <v>57</v>
      </c>
      <c r="C31" s="254">
        <v>419</v>
      </c>
    </row>
    <row r="32" spans="1:3">
      <c r="A32" s="253">
        <v>2010501</v>
      </c>
      <c r="B32" s="68" t="s">
        <v>42</v>
      </c>
      <c r="C32" s="255">
        <v>160</v>
      </c>
    </row>
    <row r="33" spans="1:3">
      <c r="A33" s="253">
        <v>2010502</v>
      </c>
      <c r="B33" s="68" t="s">
        <v>43</v>
      </c>
      <c r="C33" s="255">
        <v>18</v>
      </c>
    </row>
    <row r="34" spans="1:3">
      <c r="A34" s="253">
        <v>2010505</v>
      </c>
      <c r="B34" s="68" t="s">
        <v>58</v>
      </c>
      <c r="C34" s="255">
        <v>85</v>
      </c>
    </row>
    <row r="35" spans="1:3">
      <c r="A35" s="253">
        <v>2010507</v>
      </c>
      <c r="B35" s="68" t="s">
        <v>59</v>
      </c>
      <c r="C35" s="255">
        <v>29</v>
      </c>
    </row>
    <row r="36" spans="1:3">
      <c r="A36" s="253">
        <v>2010550</v>
      </c>
      <c r="B36" s="68" t="s">
        <v>46</v>
      </c>
      <c r="C36" s="255">
        <v>127</v>
      </c>
    </row>
    <row r="37" spans="1:3">
      <c r="A37" s="253">
        <v>20106</v>
      </c>
      <c r="B37" s="67" t="s">
        <v>60</v>
      </c>
      <c r="C37" s="254">
        <v>1481</v>
      </c>
    </row>
    <row r="38" spans="1:3">
      <c r="A38" s="253">
        <v>2010601</v>
      </c>
      <c r="B38" s="68" t="s">
        <v>42</v>
      </c>
      <c r="C38" s="255">
        <v>599</v>
      </c>
    </row>
    <row r="39" spans="1:3">
      <c r="A39" s="253">
        <v>2010602</v>
      </c>
      <c r="B39" s="68" t="s">
        <v>43</v>
      </c>
      <c r="C39" s="255">
        <v>22</v>
      </c>
    </row>
    <row r="40" spans="1:3">
      <c r="A40" s="253">
        <v>2010604</v>
      </c>
      <c r="B40" s="68" t="s">
        <v>61</v>
      </c>
      <c r="C40" s="255">
        <v>4</v>
      </c>
    </row>
    <row r="41" spans="1:3">
      <c r="A41" s="253">
        <v>2010605</v>
      </c>
      <c r="B41" s="68" t="s">
        <v>62</v>
      </c>
      <c r="C41" s="255">
        <v>27</v>
      </c>
    </row>
    <row r="42" spans="1:3">
      <c r="A42" s="253">
        <v>2010607</v>
      </c>
      <c r="B42" s="68" t="s">
        <v>63</v>
      </c>
      <c r="C42" s="255">
        <v>22</v>
      </c>
    </row>
    <row r="43" spans="1:3">
      <c r="A43" s="253">
        <v>2010608</v>
      </c>
      <c r="B43" s="68" t="s">
        <v>64</v>
      </c>
      <c r="C43" s="255">
        <v>389</v>
      </c>
    </row>
    <row r="44" spans="1:3">
      <c r="A44" s="253">
        <v>2010650</v>
      </c>
      <c r="B44" s="68" t="s">
        <v>46</v>
      </c>
      <c r="C44" s="255">
        <v>418</v>
      </c>
    </row>
    <row r="45" spans="1:3">
      <c r="A45" s="253">
        <v>20108</v>
      </c>
      <c r="B45" s="67" t="s">
        <v>65</v>
      </c>
      <c r="C45" s="254">
        <v>272</v>
      </c>
    </row>
    <row r="46" spans="1:3">
      <c r="A46" s="253">
        <v>2010801</v>
      </c>
      <c r="B46" s="68" t="s">
        <v>42</v>
      </c>
      <c r="C46" s="255">
        <v>175</v>
      </c>
    </row>
    <row r="47" spans="1:3">
      <c r="A47" s="253">
        <v>2010804</v>
      </c>
      <c r="B47" s="68" t="s">
        <v>66</v>
      </c>
      <c r="C47" s="255">
        <v>75</v>
      </c>
    </row>
    <row r="48" spans="1:3">
      <c r="A48" s="253">
        <v>2010850</v>
      </c>
      <c r="B48" s="68" t="s">
        <v>46</v>
      </c>
      <c r="C48" s="255">
        <v>22</v>
      </c>
    </row>
    <row r="49" spans="1:3">
      <c r="A49" s="253">
        <v>20110</v>
      </c>
      <c r="B49" s="67" t="s">
        <v>67</v>
      </c>
      <c r="C49" s="254">
        <v>4</v>
      </c>
    </row>
    <row r="50" spans="1:3">
      <c r="A50" s="253">
        <v>2011006</v>
      </c>
      <c r="B50" s="68" t="s">
        <v>68</v>
      </c>
      <c r="C50" s="255">
        <v>2</v>
      </c>
    </row>
    <row r="51" spans="1:3">
      <c r="A51" s="253">
        <v>2011009</v>
      </c>
      <c r="B51" s="68" t="s">
        <v>69</v>
      </c>
      <c r="C51" s="255">
        <v>2</v>
      </c>
    </row>
    <row r="52" spans="1:3">
      <c r="A52" s="253">
        <v>20111</v>
      </c>
      <c r="B52" s="67" t="s">
        <v>70</v>
      </c>
      <c r="C52" s="254">
        <v>611</v>
      </c>
    </row>
    <row r="53" spans="1:3">
      <c r="A53" s="253">
        <v>2011101</v>
      </c>
      <c r="B53" s="68" t="s">
        <v>42</v>
      </c>
      <c r="C53" s="255">
        <v>393</v>
      </c>
    </row>
    <row r="54" spans="1:3">
      <c r="A54" s="253">
        <v>2011102</v>
      </c>
      <c r="B54" s="68" t="s">
        <v>43</v>
      </c>
      <c r="C54" s="255">
        <v>151</v>
      </c>
    </row>
    <row r="55" spans="1:3">
      <c r="A55" s="253">
        <v>2011150</v>
      </c>
      <c r="B55" s="68" t="s">
        <v>46</v>
      </c>
      <c r="C55" s="255">
        <v>47</v>
      </c>
    </row>
    <row r="56" spans="1:3">
      <c r="A56" s="253">
        <v>2011199</v>
      </c>
      <c r="B56" s="68" t="s">
        <v>71</v>
      </c>
      <c r="C56" s="255">
        <v>20</v>
      </c>
    </row>
    <row r="57" spans="1:3">
      <c r="A57" s="253">
        <v>20113</v>
      </c>
      <c r="B57" s="67" t="s">
        <v>72</v>
      </c>
      <c r="C57" s="254">
        <v>699</v>
      </c>
    </row>
    <row r="58" spans="1:3">
      <c r="A58" s="253">
        <v>2011301</v>
      </c>
      <c r="B58" s="68" t="s">
        <v>42</v>
      </c>
      <c r="C58" s="255">
        <v>277</v>
      </c>
    </row>
    <row r="59" spans="1:3">
      <c r="A59" s="253">
        <v>2011302</v>
      </c>
      <c r="B59" s="68" t="s">
        <v>43</v>
      </c>
      <c r="C59" s="255">
        <v>21</v>
      </c>
    </row>
    <row r="60" spans="1:3">
      <c r="A60" s="253">
        <v>2011308</v>
      </c>
      <c r="B60" s="68" t="s">
        <v>73</v>
      </c>
      <c r="C60" s="255">
        <v>225</v>
      </c>
    </row>
    <row r="61" spans="1:3">
      <c r="A61" s="253">
        <v>2011350</v>
      </c>
      <c r="B61" s="68" t="s">
        <v>46</v>
      </c>
      <c r="C61" s="255">
        <v>136</v>
      </c>
    </row>
    <row r="62" spans="1:3">
      <c r="A62" s="253">
        <v>2011399</v>
      </c>
      <c r="B62" s="68" t="s">
        <v>74</v>
      </c>
      <c r="C62" s="255">
        <v>40</v>
      </c>
    </row>
    <row r="63" spans="1:3">
      <c r="A63" s="253">
        <v>20114</v>
      </c>
      <c r="B63" s="67" t="s">
        <v>75</v>
      </c>
      <c r="C63" s="254">
        <v>32</v>
      </c>
    </row>
    <row r="64" spans="1:3">
      <c r="A64" s="253">
        <v>2011406</v>
      </c>
      <c r="B64" s="68" t="s">
        <v>76</v>
      </c>
      <c r="C64" s="255">
        <v>32</v>
      </c>
    </row>
    <row r="65" spans="1:3">
      <c r="A65" s="253">
        <v>20115</v>
      </c>
      <c r="B65" s="67" t="s">
        <v>77</v>
      </c>
      <c r="C65" s="254">
        <v>1037</v>
      </c>
    </row>
    <row r="66" spans="1:3">
      <c r="A66" s="253">
        <v>2011501</v>
      </c>
      <c r="B66" s="68" t="s">
        <v>42</v>
      </c>
      <c r="C66" s="255">
        <v>912</v>
      </c>
    </row>
    <row r="67" spans="1:3">
      <c r="A67" s="253">
        <v>2011502</v>
      </c>
      <c r="B67" s="68" t="s">
        <v>43</v>
      </c>
      <c r="C67" s="255">
        <v>38</v>
      </c>
    </row>
    <row r="68" spans="1:3">
      <c r="A68" s="253">
        <v>2011504</v>
      </c>
      <c r="B68" s="68" t="s">
        <v>78</v>
      </c>
      <c r="C68" s="255">
        <v>5</v>
      </c>
    </row>
    <row r="69" spans="1:3">
      <c r="A69" s="253">
        <v>2011550</v>
      </c>
      <c r="B69" s="68" t="s">
        <v>46</v>
      </c>
      <c r="C69" s="255">
        <v>82</v>
      </c>
    </row>
    <row r="70" spans="1:3">
      <c r="A70" s="253">
        <v>20117</v>
      </c>
      <c r="B70" s="67" t="s">
        <v>79</v>
      </c>
      <c r="C70" s="254">
        <v>10</v>
      </c>
    </row>
    <row r="71" spans="1:3">
      <c r="A71" s="253">
        <v>2011702</v>
      </c>
      <c r="B71" s="68" t="s">
        <v>43</v>
      </c>
      <c r="C71" s="255">
        <v>10</v>
      </c>
    </row>
    <row r="72" spans="1:3">
      <c r="A72" s="253">
        <v>20123</v>
      </c>
      <c r="B72" s="67" t="s">
        <v>80</v>
      </c>
      <c r="C72" s="254">
        <v>873</v>
      </c>
    </row>
    <row r="73" spans="1:3">
      <c r="A73" s="253">
        <v>2012301</v>
      </c>
      <c r="B73" s="68" t="s">
        <v>42</v>
      </c>
      <c r="C73" s="255">
        <v>117</v>
      </c>
    </row>
    <row r="74" spans="1:3">
      <c r="A74" s="253">
        <v>2012304</v>
      </c>
      <c r="B74" s="68" t="s">
        <v>81</v>
      </c>
      <c r="C74" s="255">
        <v>694</v>
      </c>
    </row>
    <row r="75" spans="1:3">
      <c r="A75" s="253">
        <v>2012350</v>
      </c>
      <c r="B75" s="68" t="s">
        <v>46</v>
      </c>
      <c r="C75" s="255">
        <v>4</v>
      </c>
    </row>
    <row r="76" spans="1:3">
      <c r="A76" s="253">
        <v>2012399</v>
      </c>
      <c r="B76" s="68" t="s">
        <v>82</v>
      </c>
      <c r="C76" s="255">
        <v>58</v>
      </c>
    </row>
    <row r="77" spans="1:3">
      <c r="A77" s="253">
        <v>20124</v>
      </c>
      <c r="B77" s="67" t="s">
        <v>83</v>
      </c>
      <c r="C77" s="254">
        <v>5</v>
      </c>
    </row>
    <row r="78" spans="1:3">
      <c r="A78" s="253">
        <v>2012404</v>
      </c>
      <c r="B78" s="68" t="s">
        <v>84</v>
      </c>
      <c r="C78" s="255">
        <v>5</v>
      </c>
    </row>
    <row r="79" spans="1:3">
      <c r="A79" s="253">
        <v>20126</v>
      </c>
      <c r="B79" s="67" t="s">
        <v>85</v>
      </c>
      <c r="C79" s="254">
        <v>760</v>
      </c>
    </row>
    <row r="80" spans="1:3">
      <c r="A80" s="253">
        <v>2012601</v>
      </c>
      <c r="B80" s="68" t="s">
        <v>42</v>
      </c>
      <c r="C80" s="255">
        <v>78</v>
      </c>
    </row>
    <row r="81" spans="1:3">
      <c r="A81" s="253">
        <v>2012604</v>
      </c>
      <c r="B81" s="68" t="s">
        <v>86</v>
      </c>
      <c r="C81" s="255">
        <v>23</v>
      </c>
    </row>
    <row r="82" spans="1:3">
      <c r="A82" s="253">
        <v>2012699</v>
      </c>
      <c r="B82" s="68" t="s">
        <v>87</v>
      </c>
      <c r="C82" s="255">
        <v>659</v>
      </c>
    </row>
    <row r="83" spans="1:3">
      <c r="A83" s="253">
        <v>20128</v>
      </c>
      <c r="B83" s="67" t="s">
        <v>88</v>
      </c>
      <c r="C83" s="254">
        <v>233</v>
      </c>
    </row>
    <row r="84" spans="1:3">
      <c r="A84" s="253">
        <v>2012801</v>
      </c>
      <c r="B84" s="68" t="s">
        <v>42</v>
      </c>
      <c r="C84" s="255">
        <v>62</v>
      </c>
    </row>
    <row r="85" spans="1:3">
      <c r="A85" s="253">
        <v>2012802</v>
      </c>
      <c r="B85" s="68" t="s">
        <v>43</v>
      </c>
      <c r="C85" s="255">
        <v>171</v>
      </c>
    </row>
    <row r="86" spans="1:3">
      <c r="A86" s="253">
        <v>20129</v>
      </c>
      <c r="B86" s="67" t="s">
        <v>89</v>
      </c>
      <c r="C86" s="254">
        <v>333</v>
      </c>
    </row>
    <row r="87" spans="1:3">
      <c r="A87" s="253">
        <v>2012901</v>
      </c>
      <c r="B87" s="68" t="s">
        <v>42</v>
      </c>
      <c r="C87" s="255">
        <v>208</v>
      </c>
    </row>
    <row r="88" spans="1:3">
      <c r="A88" s="253">
        <v>2012902</v>
      </c>
      <c r="B88" s="68" t="s">
        <v>43</v>
      </c>
      <c r="C88" s="255">
        <v>68</v>
      </c>
    </row>
    <row r="89" spans="1:3">
      <c r="A89" s="253">
        <v>2012999</v>
      </c>
      <c r="B89" s="68" t="s">
        <v>90</v>
      </c>
      <c r="C89" s="255">
        <v>57</v>
      </c>
    </row>
    <row r="90" spans="1:3">
      <c r="A90" s="253">
        <v>20131</v>
      </c>
      <c r="B90" s="67" t="s">
        <v>91</v>
      </c>
      <c r="C90" s="254">
        <v>1814</v>
      </c>
    </row>
    <row r="91" spans="1:3">
      <c r="A91" s="253">
        <v>2013101</v>
      </c>
      <c r="B91" s="68" t="s">
        <v>42</v>
      </c>
      <c r="C91" s="255">
        <v>1328</v>
      </c>
    </row>
    <row r="92" spans="1:3">
      <c r="A92" s="253">
        <v>2013102</v>
      </c>
      <c r="B92" s="68" t="s">
        <v>43</v>
      </c>
      <c r="C92" s="255">
        <v>338</v>
      </c>
    </row>
    <row r="93" spans="1:3">
      <c r="A93" s="253">
        <v>2013150</v>
      </c>
      <c r="B93" s="68" t="s">
        <v>46</v>
      </c>
      <c r="C93" s="255">
        <v>148</v>
      </c>
    </row>
    <row r="94" spans="1:3">
      <c r="A94" s="253">
        <v>20132</v>
      </c>
      <c r="B94" s="67" t="s">
        <v>92</v>
      </c>
      <c r="C94" s="254">
        <v>474</v>
      </c>
    </row>
    <row r="95" spans="1:3">
      <c r="A95" s="253">
        <v>2013201</v>
      </c>
      <c r="B95" s="68" t="s">
        <v>42</v>
      </c>
      <c r="C95" s="255">
        <v>215</v>
      </c>
    </row>
    <row r="96" spans="1:3">
      <c r="A96" s="253">
        <v>2013202</v>
      </c>
      <c r="B96" s="68" t="s">
        <v>43</v>
      </c>
      <c r="C96" s="255">
        <v>226</v>
      </c>
    </row>
    <row r="97" spans="1:3">
      <c r="A97" s="253">
        <v>2013250</v>
      </c>
      <c r="B97" s="68" t="s">
        <v>46</v>
      </c>
      <c r="C97" s="255">
        <v>33</v>
      </c>
    </row>
    <row r="98" spans="1:3">
      <c r="A98" s="253">
        <v>20133</v>
      </c>
      <c r="B98" s="67" t="s">
        <v>93</v>
      </c>
      <c r="C98" s="254">
        <v>598</v>
      </c>
    </row>
    <row r="99" spans="1:3">
      <c r="A99" s="253">
        <v>2013301</v>
      </c>
      <c r="B99" s="68" t="s">
        <v>42</v>
      </c>
      <c r="C99" s="255">
        <v>139</v>
      </c>
    </row>
    <row r="100" spans="1:3">
      <c r="A100" s="253">
        <v>2013302</v>
      </c>
      <c r="B100" s="68" t="s">
        <v>43</v>
      </c>
      <c r="C100" s="255">
        <v>419</v>
      </c>
    </row>
    <row r="101" spans="1:3">
      <c r="A101" s="253">
        <v>2013350</v>
      </c>
      <c r="B101" s="68" t="s">
        <v>46</v>
      </c>
      <c r="C101" s="255">
        <v>40</v>
      </c>
    </row>
    <row r="102" spans="1:3">
      <c r="A102" s="253">
        <v>20134</v>
      </c>
      <c r="B102" s="67" t="s">
        <v>94</v>
      </c>
      <c r="C102" s="254">
        <v>110</v>
      </c>
    </row>
    <row r="103" spans="1:3">
      <c r="A103" s="253">
        <v>2013401</v>
      </c>
      <c r="B103" s="68" t="s">
        <v>42</v>
      </c>
      <c r="C103" s="255">
        <v>92</v>
      </c>
    </row>
    <row r="104" spans="1:3">
      <c r="A104" s="253">
        <v>2013402</v>
      </c>
      <c r="B104" s="68" t="s">
        <v>43</v>
      </c>
      <c r="C104" s="255">
        <v>18</v>
      </c>
    </row>
    <row r="105" spans="1:3">
      <c r="A105" s="253">
        <v>20199</v>
      </c>
      <c r="B105" s="67" t="s">
        <v>95</v>
      </c>
      <c r="C105" s="257">
        <v>215</v>
      </c>
    </row>
    <row r="106" spans="1:3">
      <c r="A106" s="253">
        <v>2019999</v>
      </c>
      <c r="B106" s="68" t="s">
        <v>96</v>
      </c>
      <c r="C106" s="255">
        <v>215</v>
      </c>
    </row>
    <row r="107" spans="1:3">
      <c r="A107" s="253">
        <v>204</v>
      </c>
      <c r="B107" s="67" t="s">
        <v>97</v>
      </c>
      <c r="C107" s="258">
        <v>2946</v>
      </c>
    </row>
    <row r="108" spans="1:3">
      <c r="A108" s="253">
        <v>20401</v>
      </c>
      <c r="B108" s="67" t="s">
        <v>98</v>
      </c>
      <c r="C108" s="254">
        <v>47</v>
      </c>
    </row>
    <row r="109" spans="1:3">
      <c r="A109" s="253">
        <v>2040103</v>
      </c>
      <c r="B109" s="68" t="s">
        <v>99</v>
      </c>
      <c r="C109" s="255">
        <v>27</v>
      </c>
    </row>
    <row r="110" spans="1:3">
      <c r="A110" s="253">
        <v>2040106</v>
      </c>
      <c r="B110" s="68" t="s">
        <v>100</v>
      </c>
      <c r="C110" s="255">
        <v>20</v>
      </c>
    </row>
    <row r="111" spans="1:3">
      <c r="A111" s="253">
        <v>20402</v>
      </c>
      <c r="B111" s="67" t="s">
        <v>101</v>
      </c>
      <c r="C111" s="254">
        <v>105</v>
      </c>
    </row>
    <row r="112" spans="1:3">
      <c r="A112" s="253">
        <v>2040202</v>
      </c>
      <c r="B112" s="68" t="s">
        <v>43</v>
      </c>
      <c r="C112" s="255">
        <v>89</v>
      </c>
    </row>
    <row r="113" spans="1:3">
      <c r="A113" s="253">
        <v>2040207</v>
      </c>
      <c r="B113" s="68" t="s">
        <v>102</v>
      </c>
      <c r="C113" s="255">
        <v>10</v>
      </c>
    </row>
    <row r="114" spans="1:3">
      <c r="A114" s="253">
        <v>2040212</v>
      </c>
      <c r="B114" s="68" t="s">
        <v>103</v>
      </c>
      <c r="C114" s="255">
        <v>6</v>
      </c>
    </row>
    <row r="115" spans="1:3">
      <c r="A115" s="253">
        <v>20404</v>
      </c>
      <c r="B115" s="67" t="s">
        <v>104</v>
      </c>
      <c r="C115" s="254">
        <v>856</v>
      </c>
    </row>
    <row r="116" spans="1:3">
      <c r="A116" s="253">
        <v>2040401</v>
      </c>
      <c r="B116" s="68" t="s">
        <v>42</v>
      </c>
      <c r="C116" s="255">
        <v>738</v>
      </c>
    </row>
    <row r="117" spans="1:3">
      <c r="A117" s="253">
        <v>2040402</v>
      </c>
      <c r="B117" s="68" t="s">
        <v>43</v>
      </c>
      <c r="C117" s="255">
        <v>98</v>
      </c>
    </row>
    <row r="118" spans="1:3">
      <c r="A118" s="253">
        <v>2040405</v>
      </c>
      <c r="B118" s="68" t="s">
        <v>105</v>
      </c>
      <c r="C118" s="255">
        <v>20</v>
      </c>
    </row>
    <row r="119" spans="1:3">
      <c r="A119" s="253">
        <v>20405</v>
      </c>
      <c r="B119" s="67" t="s">
        <v>106</v>
      </c>
      <c r="C119" s="254">
        <v>1195</v>
      </c>
    </row>
    <row r="120" spans="1:3">
      <c r="A120" s="253">
        <v>2040501</v>
      </c>
      <c r="B120" s="68" t="s">
        <v>42</v>
      </c>
      <c r="C120" s="255">
        <v>966</v>
      </c>
    </row>
    <row r="121" spans="1:3">
      <c r="A121" s="253">
        <v>2040502</v>
      </c>
      <c r="B121" s="68" t="s">
        <v>43</v>
      </c>
      <c r="C121" s="255">
        <v>155</v>
      </c>
    </row>
    <row r="122" spans="1:3">
      <c r="A122" s="253">
        <v>2040504</v>
      </c>
      <c r="B122" s="68" t="s">
        <v>107</v>
      </c>
      <c r="C122" s="255">
        <v>6</v>
      </c>
    </row>
    <row r="123" spans="1:3">
      <c r="A123" s="253">
        <v>2040550</v>
      </c>
      <c r="B123" s="68" t="s">
        <v>46</v>
      </c>
      <c r="C123" s="255">
        <v>4</v>
      </c>
    </row>
    <row r="124" spans="1:3">
      <c r="A124" s="253">
        <v>2040599</v>
      </c>
      <c r="B124" s="68" t="s">
        <v>108</v>
      </c>
      <c r="C124" s="255">
        <v>64</v>
      </c>
    </row>
    <row r="125" spans="1:3">
      <c r="A125" s="253">
        <v>20406</v>
      </c>
      <c r="B125" s="67" t="s">
        <v>109</v>
      </c>
      <c r="C125" s="254">
        <v>499</v>
      </c>
    </row>
    <row r="126" spans="1:3">
      <c r="A126" s="253">
        <v>2040601</v>
      </c>
      <c r="B126" s="68" t="s">
        <v>42</v>
      </c>
      <c r="C126" s="255">
        <v>451</v>
      </c>
    </row>
    <row r="127" spans="1:3">
      <c r="A127" s="253">
        <v>2040602</v>
      </c>
      <c r="B127" s="68" t="s">
        <v>43</v>
      </c>
      <c r="C127" s="255">
        <v>39</v>
      </c>
    </row>
    <row r="128" spans="1:3">
      <c r="A128" s="253">
        <v>2040607</v>
      </c>
      <c r="B128" s="68" t="s">
        <v>110</v>
      </c>
      <c r="C128" s="255">
        <v>9</v>
      </c>
    </row>
    <row r="129" spans="1:3">
      <c r="A129" s="253">
        <v>20499</v>
      </c>
      <c r="B129" s="67" t="s">
        <v>111</v>
      </c>
      <c r="C129" s="254">
        <v>244</v>
      </c>
    </row>
    <row r="130" spans="1:3">
      <c r="A130" s="253">
        <v>2049901</v>
      </c>
      <c r="B130" s="68" t="s">
        <v>112</v>
      </c>
      <c r="C130" s="152">
        <v>244</v>
      </c>
    </row>
    <row r="131" spans="1:3">
      <c r="A131" s="253">
        <v>205</v>
      </c>
      <c r="B131" s="67" t="s">
        <v>113</v>
      </c>
      <c r="C131" s="258">
        <v>29712</v>
      </c>
    </row>
    <row r="132" spans="1:3">
      <c r="A132" s="253">
        <v>20501</v>
      </c>
      <c r="B132" s="67" t="s">
        <v>114</v>
      </c>
      <c r="C132" s="254">
        <v>678</v>
      </c>
    </row>
    <row r="133" spans="1:3">
      <c r="A133" s="253">
        <v>2050101</v>
      </c>
      <c r="B133" s="68" t="s">
        <v>42</v>
      </c>
      <c r="C133" s="255">
        <v>155</v>
      </c>
    </row>
    <row r="134" spans="1:3">
      <c r="A134" s="253">
        <v>2050102</v>
      </c>
      <c r="B134" s="68" t="s">
        <v>43</v>
      </c>
      <c r="C134" s="255">
        <v>126</v>
      </c>
    </row>
    <row r="135" spans="1:3">
      <c r="A135" s="253">
        <v>2050199</v>
      </c>
      <c r="B135" s="68" t="s">
        <v>115</v>
      </c>
      <c r="C135" s="255">
        <v>397</v>
      </c>
    </row>
    <row r="136" spans="1:3">
      <c r="A136" s="253">
        <v>20502</v>
      </c>
      <c r="B136" s="67" t="s">
        <v>116</v>
      </c>
      <c r="C136" s="254">
        <v>27117</v>
      </c>
    </row>
    <row r="137" spans="1:3">
      <c r="A137" s="253">
        <v>2050201</v>
      </c>
      <c r="B137" s="68" t="s">
        <v>117</v>
      </c>
      <c r="C137" s="255">
        <v>2594</v>
      </c>
    </row>
    <row r="138" spans="1:3">
      <c r="A138" s="253">
        <v>2050202</v>
      </c>
      <c r="B138" s="68" t="s">
        <v>118</v>
      </c>
      <c r="C138" s="255">
        <v>14110</v>
      </c>
    </row>
    <row r="139" spans="1:3">
      <c r="A139" s="253">
        <v>2050203</v>
      </c>
      <c r="B139" s="68" t="s">
        <v>119</v>
      </c>
      <c r="C139" s="255">
        <v>6648</v>
      </c>
    </row>
    <row r="140" spans="1:3">
      <c r="A140" s="253">
        <v>2050204</v>
      </c>
      <c r="B140" s="68" t="s">
        <v>120</v>
      </c>
      <c r="C140" s="255">
        <v>3735</v>
      </c>
    </row>
    <row r="141" spans="1:3">
      <c r="A141" s="253">
        <v>2050205</v>
      </c>
      <c r="B141" s="68" t="s">
        <v>121</v>
      </c>
      <c r="C141" s="255">
        <v>29</v>
      </c>
    </row>
    <row r="142" spans="1:3">
      <c r="A142" s="253">
        <v>2050299</v>
      </c>
      <c r="B142" s="68" t="s">
        <v>122</v>
      </c>
      <c r="C142" s="255">
        <v>1</v>
      </c>
    </row>
    <row r="143" spans="1:3">
      <c r="A143" s="253">
        <v>20503</v>
      </c>
      <c r="B143" s="67" t="s">
        <v>123</v>
      </c>
      <c r="C143" s="254">
        <v>12</v>
      </c>
    </row>
    <row r="144" spans="1:3">
      <c r="A144" s="64">
        <v>2050302</v>
      </c>
      <c r="B144" s="68" t="s">
        <v>124</v>
      </c>
      <c r="C144" s="255">
        <v>9</v>
      </c>
    </row>
    <row r="145" spans="1:3">
      <c r="A145" s="64">
        <v>2050303</v>
      </c>
      <c r="B145" s="68" t="s">
        <v>125</v>
      </c>
      <c r="C145" s="255">
        <v>3</v>
      </c>
    </row>
    <row r="146" spans="1:3">
      <c r="A146" s="64">
        <v>20508</v>
      </c>
      <c r="B146" s="67" t="s">
        <v>126</v>
      </c>
      <c r="C146" s="254">
        <v>497</v>
      </c>
    </row>
    <row r="147" spans="1:3">
      <c r="A147" s="64">
        <v>2050801</v>
      </c>
      <c r="B147" s="68" t="s">
        <v>127</v>
      </c>
      <c r="C147" s="255">
        <v>269</v>
      </c>
    </row>
    <row r="148" spans="1:3">
      <c r="A148" s="64">
        <v>2050802</v>
      </c>
      <c r="B148" s="68" t="s">
        <v>128</v>
      </c>
      <c r="C148" s="255">
        <v>228</v>
      </c>
    </row>
    <row r="149" spans="1:3">
      <c r="A149" s="64">
        <v>20509</v>
      </c>
      <c r="B149" s="67" t="s">
        <v>129</v>
      </c>
      <c r="C149" s="254">
        <v>1385</v>
      </c>
    </row>
    <row r="150" spans="1:3">
      <c r="A150" s="64">
        <v>2050999</v>
      </c>
      <c r="B150" s="68" t="s">
        <v>130</v>
      </c>
      <c r="C150" s="255">
        <v>1385</v>
      </c>
    </row>
    <row r="151" spans="1:3">
      <c r="A151" s="64">
        <v>20599</v>
      </c>
      <c r="B151" s="67" t="s">
        <v>131</v>
      </c>
      <c r="C151" s="254">
        <v>23</v>
      </c>
    </row>
    <row r="152" spans="1:3">
      <c r="A152" s="64">
        <v>2059999</v>
      </c>
      <c r="B152" s="68" t="s">
        <v>132</v>
      </c>
      <c r="C152" s="255">
        <v>23</v>
      </c>
    </row>
    <row r="153" spans="1:3">
      <c r="A153" s="64">
        <v>206</v>
      </c>
      <c r="B153" s="67" t="s">
        <v>133</v>
      </c>
      <c r="C153" s="258">
        <v>626</v>
      </c>
    </row>
    <row r="154" spans="1:3">
      <c r="A154" s="64">
        <v>20601</v>
      </c>
      <c r="B154" s="67" t="s">
        <v>134</v>
      </c>
      <c r="C154" s="254">
        <v>178</v>
      </c>
    </row>
    <row r="155" spans="1:3">
      <c r="A155" s="64">
        <v>2060101</v>
      </c>
      <c r="B155" s="68" t="s">
        <v>42</v>
      </c>
      <c r="C155" s="152">
        <v>150</v>
      </c>
    </row>
    <row r="156" spans="1:3">
      <c r="A156" s="64">
        <v>2060199</v>
      </c>
      <c r="B156" s="68" t="s">
        <v>135</v>
      </c>
      <c r="C156" s="255">
        <v>28</v>
      </c>
    </row>
    <row r="157" spans="1:3">
      <c r="A157" s="64">
        <v>20604</v>
      </c>
      <c r="B157" s="67" t="s">
        <v>136</v>
      </c>
      <c r="C157" s="254">
        <v>364</v>
      </c>
    </row>
    <row r="158" spans="1:3">
      <c r="A158" s="64">
        <v>2060402</v>
      </c>
      <c r="B158" s="68" t="s">
        <v>137</v>
      </c>
      <c r="C158" s="255">
        <v>334</v>
      </c>
    </row>
    <row r="159" spans="1:3">
      <c r="A159" s="64">
        <v>2060403</v>
      </c>
      <c r="B159" s="68" t="s">
        <v>138</v>
      </c>
      <c r="C159" s="255">
        <v>30</v>
      </c>
    </row>
    <row r="160" spans="1:3">
      <c r="A160" s="64">
        <v>20607</v>
      </c>
      <c r="B160" s="67" t="s">
        <v>139</v>
      </c>
      <c r="C160" s="254">
        <v>82</v>
      </c>
    </row>
    <row r="161" spans="1:3">
      <c r="A161" s="64">
        <v>2060702</v>
      </c>
      <c r="B161" s="68" t="s">
        <v>140</v>
      </c>
      <c r="C161" s="255">
        <v>42</v>
      </c>
    </row>
    <row r="162" spans="1:3">
      <c r="A162" s="64">
        <v>2060799</v>
      </c>
      <c r="B162" s="68" t="s">
        <v>141</v>
      </c>
      <c r="C162" s="255">
        <v>40</v>
      </c>
    </row>
    <row r="163" spans="1:3">
      <c r="A163" s="64">
        <v>20699</v>
      </c>
      <c r="B163" s="67" t="s">
        <v>142</v>
      </c>
      <c r="C163" s="254">
        <v>2</v>
      </c>
    </row>
    <row r="164" spans="1:3">
      <c r="A164" s="64">
        <v>2069999</v>
      </c>
      <c r="B164" s="68" t="s">
        <v>143</v>
      </c>
      <c r="C164" s="255">
        <v>2</v>
      </c>
    </row>
    <row r="165" spans="1:3">
      <c r="A165" s="64">
        <v>207</v>
      </c>
      <c r="B165" s="67" t="s">
        <v>144</v>
      </c>
      <c r="C165" s="258">
        <v>1888</v>
      </c>
    </row>
    <row r="166" spans="1:3">
      <c r="A166" s="64">
        <v>20701</v>
      </c>
      <c r="B166" s="67" t="s">
        <v>145</v>
      </c>
      <c r="C166" s="257">
        <v>579</v>
      </c>
    </row>
    <row r="167" spans="1:3">
      <c r="A167" s="64">
        <v>2070109</v>
      </c>
      <c r="B167" s="68" t="s">
        <v>146</v>
      </c>
      <c r="C167" s="255">
        <v>102</v>
      </c>
    </row>
    <row r="168" spans="1:3">
      <c r="A168" s="64">
        <v>2070111</v>
      </c>
      <c r="B168" s="68" t="s">
        <v>147</v>
      </c>
      <c r="C168" s="255">
        <v>11</v>
      </c>
    </row>
    <row r="169" spans="1:3">
      <c r="A169" s="64">
        <v>2070199</v>
      </c>
      <c r="B169" s="68" t="s">
        <v>148</v>
      </c>
      <c r="C169" s="255">
        <v>466</v>
      </c>
    </row>
    <row r="170" spans="1:3">
      <c r="A170" s="64">
        <v>20702</v>
      </c>
      <c r="B170" s="67" t="s">
        <v>149</v>
      </c>
      <c r="C170" s="254">
        <v>44</v>
      </c>
    </row>
    <row r="171" spans="1:3">
      <c r="A171" s="64">
        <v>2070205</v>
      </c>
      <c r="B171" s="68" t="s">
        <v>150</v>
      </c>
      <c r="C171" s="255">
        <v>43</v>
      </c>
    </row>
    <row r="172" spans="1:3">
      <c r="A172" s="64">
        <v>2070299</v>
      </c>
      <c r="B172" s="68" t="s">
        <v>151</v>
      </c>
      <c r="C172" s="255">
        <v>1</v>
      </c>
    </row>
    <row r="173" spans="1:3">
      <c r="A173" s="64">
        <v>20703</v>
      </c>
      <c r="B173" s="67" t="s">
        <v>152</v>
      </c>
      <c r="C173" s="254">
        <v>69</v>
      </c>
    </row>
    <row r="174" spans="1:3">
      <c r="A174" s="64">
        <v>2070305</v>
      </c>
      <c r="B174" s="68" t="s">
        <v>153</v>
      </c>
      <c r="C174" s="255">
        <v>48</v>
      </c>
    </row>
    <row r="175" spans="1:3">
      <c r="A175" s="64">
        <v>2070308</v>
      </c>
      <c r="B175" s="68" t="s">
        <v>154</v>
      </c>
      <c r="C175" s="255">
        <v>7</v>
      </c>
    </row>
    <row r="176" spans="1:3">
      <c r="A176" s="64">
        <v>2070399</v>
      </c>
      <c r="B176" s="68" t="s">
        <v>155</v>
      </c>
      <c r="C176" s="255">
        <v>14</v>
      </c>
    </row>
    <row r="177" spans="1:3">
      <c r="A177" s="64">
        <v>20704</v>
      </c>
      <c r="B177" s="67" t="s">
        <v>156</v>
      </c>
      <c r="C177" s="254">
        <v>557</v>
      </c>
    </row>
    <row r="178" spans="1:3">
      <c r="A178" s="64">
        <v>2070401</v>
      </c>
      <c r="B178" s="68" t="s">
        <v>42</v>
      </c>
      <c r="C178" s="255">
        <v>139</v>
      </c>
    </row>
    <row r="179" spans="1:3">
      <c r="A179" s="64">
        <v>2070402</v>
      </c>
      <c r="B179" s="68" t="s">
        <v>43</v>
      </c>
      <c r="C179" s="255">
        <v>142</v>
      </c>
    </row>
    <row r="180" spans="1:3">
      <c r="A180" s="64">
        <v>2070405</v>
      </c>
      <c r="B180" s="68" t="s">
        <v>157</v>
      </c>
      <c r="C180" s="255">
        <v>36</v>
      </c>
    </row>
    <row r="181" spans="1:3">
      <c r="A181" s="64">
        <v>2070406</v>
      </c>
      <c r="B181" s="68" t="s">
        <v>158</v>
      </c>
      <c r="C181" s="255">
        <v>24</v>
      </c>
    </row>
    <row r="182" spans="1:3">
      <c r="A182" s="64">
        <v>2070499</v>
      </c>
      <c r="B182" s="68" t="s">
        <v>159</v>
      </c>
      <c r="C182" s="255">
        <v>216</v>
      </c>
    </row>
    <row r="183" spans="1:3">
      <c r="A183" s="64">
        <v>20799</v>
      </c>
      <c r="B183" s="67" t="s">
        <v>160</v>
      </c>
      <c r="C183" s="254">
        <v>639</v>
      </c>
    </row>
    <row r="184" spans="1:3">
      <c r="A184" s="64">
        <v>2079902</v>
      </c>
      <c r="B184" s="68" t="s">
        <v>161</v>
      </c>
      <c r="C184" s="255">
        <v>50</v>
      </c>
    </row>
    <row r="185" spans="1:3">
      <c r="A185" s="64">
        <v>2079903</v>
      </c>
      <c r="B185" s="68" t="s">
        <v>162</v>
      </c>
      <c r="C185" s="255">
        <v>60</v>
      </c>
    </row>
    <row r="186" spans="1:3">
      <c r="A186" s="64">
        <v>2079999</v>
      </c>
      <c r="B186" s="68" t="s">
        <v>163</v>
      </c>
      <c r="C186" s="255">
        <v>529</v>
      </c>
    </row>
    <row r="187" spans="1:3">
      <c r="A187" s="64">
        <v>208</v>
      </c>
      <c r="B187" s="67" t="s">
        <v>164</v>
      </c>
      <c r="C187" s="258">
        <v>19955</v>
      </c>
    </row>
    <row r="188" spans="1:3">
      <c r="A188" s="64">
        <v>20801</v>
      </c>
      <c r="B188" s="67" t="s">
        <v>165</v>
      </c>
      <c r="C188" s="254">
        <v>1301</v>
      </c>
    </row>
    <row r="189" spans="1:3">
      <c r="A189" s="64">
        <v>2080101</v>
      </c>
      <c r="B189" s="68" t="s">
        <v>42</v>
      </c>
      <c r="C189" s="255">
        <v>697</v>
      </c>
    </row>
    <row r="190" spans="1:3">
      <c r="A190" s="64">
        <v>2080102</v>
      </c>
      <c r="B190" s="68" t="s">
        <v>43</v>
      </c>
      <c r="C190" s="255">
        <v>33</v>
      </c>
    </row>
    <row r="191" spans="1:3">
      <c r="A191" s="64">
        <v>2080108</v>
      </c>
      <c r="B191" s="68" t="s">
        <v>63</v>
      </c>
      <c r="C191" s="152">
        <v>10</v>
      </c>
    </row>
    <row r="192" spans="1:3">
      <c r="A192" s="64">
        <v>2080109</v>
      </c>
      <c r="B192" s="68" t="s">
        <v>166</v>
      </c>
      <c r="C192" s="255">
        <v>53</v>
      </c>
    </row>
    <row r="193" spans="1:3">
      <c r="A193" s="64">
        <v>2080111</v>
      </c>
      <c r="B193" s="68" t="s">
        <v>167</v>
      </c>
      <c r="C193" s="255">
        <v>1</v>
      </c>
    </row>
    <row r="194" spans="1:3">
      <c r="A194" s="64">
        <v>2080199</v>
      </c>
      <c r="B194" s="68" t="s">
        <v>168</v>
      </c>
      <c r="C194" s="255">
        <v>507</v>
      </c>
    </row>
    <row r="195" spans="1:3">
      <c r="A195" s="64">
        <v>20802</v>
      </c>
      <c r="B195" s="67" t="s">
        <v>169</v>
      </c>
      <c r="C195" s="254">
        <v>3963</v>
      </c>
    </row>
    <row r="196" spans="1:3">
      <c r="A196" s="64">
        <v>2080201</v>
      </c>
      <c r="B196" s="68" t="s">
        <v>42</v>
      </c>
      <c r="C196" s="255">
        <v>203</v>
      </c>
    </row>
    <row r="197" spans="1:3">
      <c r="A197" s="64">
        <v>2080202</v>
      </c>
      <c r="B197" s="68" t="s">
        <v>43</v>
      </c>
      <c r="C197" s="255">
        <v>90</v>
      </c>
    </row>
    <row r="198" spans="1:3">
      <c r="A198" s="64">
        <v>2080204</v>
      </c>
      <c r="B198" s="68" t="s">
        <v>170</v>
      </c>
      <c r="C198" s="255">
        <v>58</v>
      </c>
    </row>
    <row r="199" spans="1:3">
      <c r="A199" s="64">
        <v>2080205</v>
      </c>
      <c r="B199" s="68" t="s">
        <v>171</v>
      </c>
      <c r="C199" s="255">
        <v>303</v>
      </c>
    </row>
    <row r="200" spans="1:3">
      <c r="A200" s="64">
        <v>2080208</v>
      </c>
      <c r="B200" s="68" t="s">
        <v>172</v>
      </c>
      <c r="C200" s="255">
        <v>3092</v>
      </c>
    </row>
    <row r="201" spans="1:3">
      <c r="A201" s="64">
        <v>2080299</v>
      </c>
      <c r="B201" s="68" t="s">
        <v>173</v>
      </c>
      <c r="C201" s="255">
        <v>217</v>
      </c>
    </row>
    <row r="202" spans="1:3">
      <c r="A202" s="64">
        <v>20805</v>
      </c>
      <c r="B202" s="67" t="s">
        <v>174</v>
      </c>
      <c r="C202" s="254">
        <v>6296</v>
      </c>
    </row>
    <row r="203" spans="1:3">
      <c r="A203" s="64">
        <v>2080504</v>
      </c>
      <c r="B203" s="68" t="s">
        <v>175</v>
      </c>
      <c r="C203" s="255">
        <v>731</v>
      </c>
    </row>
    <row r="204" spans="1:3">
      <c r="A204" s="64">
        <v>2080505</v>
      </c>
      <c r="B204" s="68" t="s">
        <v>176</v>
      </c>
      <c r="C204" s="255">
        <v>4975</v>
      </c>
    </row>
    <row r="205" spans="1:3">
      <c r="A205" s="64">
        <v>2080506</v>
      </c>
      <c r="B205" s="68" t="s">
        <v>177</v>
      </c>
      <c r="C205" s="255">
        <v>590</v>
      </c>
    </row>
    <row r="206" spans="1:3">
      <c r="A206" s="64">
        <v>20806</v>
      </c>
      <c r="B206" s="67" t="s">
        <v>178</v>
      </c>
      <c r="C206" s="254">
        <v>-188</v>
      </c>
    </row>
    <row r="207" spans="1:3">
      <c r="A207" s="64">
        <v>2080699</v>
      </c>
      <c r="B207" s="68" t="s">
        <v>179</v>
      </c>
      <c r="C207" s="255">
        <v>-188</v>
      </c>
    </row>
    <row r="208" spans="1:3">
      <c r="A208" s="64">
        <v>20807</v>
      </c>
      <c r="B208" s="67" t="s">
        <v>180</v>
      </c>
      <c r="C208" s="254">
        <v>1939</v>
      </c>
    </row>
    <row r="209" spans="1:3">
      <c r="A209" s="64">
        <v>2080799</v>
      </c>
      <c r="B209" s="68" t="s">
        <v>181</v>
      </c>
      <c r="C209" s="255">
        <v>1939</v>
      </c>
    </row>
    <row r="210" spans="1:3">
      <c r="A210" s="64">
        <v>20808</v>
      </c>
      <c r="B210" s="67" t="s">
        <v>182</v>
      </c>
      <c r="C210" s="254">
        <v>1321</v>
      </c>
    </row>
    <row r="211" spans="1:3">
      <c r="A211" s="64">
        <v>2080801</v>
      </c>
      <c r="B211" s="68" t="s">
        <v>183</v>
      </c>
      <c r="C211" s="255">
        <v>370</v>
      </c>
    </row>
    <row r="212" spans="1:3">
      <c r="A212" s="64">
        <v>2080802</v>
      </c>
      <c r="B212" s="68" t="s">
        <v>184</v>
      </c>
      <c r="C212" s="255">
        <v>112</v>
      </c>
    </row>
    <row r="213" spans="1:3">
      <c r="A213" s="64">
        <v>2080803</v>
      </c>
      <c r="B213" s="68" t="s">
        <v>185</v>
      </c>
      <c r="C213" s="255">
        <v>73</v>
      </c>
    </row>
    <row r="214" spans="1:3">
      <c r="A214" s="64">
        <v>2080805</v>
      </c>
      <c r="B214" s="68" t="s">
        <v>186</v>
      </c>
      <c r="C214" s="255">
        <v>176</v>
      </c>
    </row>
    <row r="215" spans="1:3">
      <c r="A215" s="64">
        <v>2080806</v>
      </c>
      <c r="B215" s="68" t="s">
        <v>187</v>
      </c>
      <c r="C215" s="255">
        <v>40</v>
      </c>
    </row>
    <row r="216" spans="1:3">
      <c r="A216" s="64">
        <v>2080899</v>
      </c>
      <c r="B216" s="68" t="s">
        <v>188</v>
      </c>
      <c r="C216" s="255">
        <v>550</v>
      </c>
    </row>
    <row r="217" spans="1:3">
      <c r="A217" s="64">
        <v>20809</v>
      </c>
      <c r="B217" s="67" t="s">
        <v>189</v>
      </c>
      <c r="C217" s="254">
        <v>114</v>
      </c>
    </row>
    <row r="218" spans="1:3">
      <c r="A218" s="64">
        <v>2080901</v>
      </c>
      <c r="B218" s="68" t="s">
        <v>190</v>
      </c>
      <c r="C218" s="255">
        <v>98</v>
      </c>
    </row>
    <row r="219" spans="1:3">
      <c r="A219" s="64">
        <v>2080904</v>
      </c>
      <c r="B219" s="68" t="s">
        <v>191</v>
      </c>
      <c r="C219" s="255">
        <v>13</v>
      </c>
    </row>
    <row r="220" spans="1:3">
      <c r="A220" s="64">
        <v>2080999</v>
      </c>
      <c r="B220" s="68" t="s">
        <v>192</v>
      </c>
      <c r="C220" s="255">
        <v>3</v>
      </c>
    </row>
    <row r="221" spans="1:3">
      <c r="A221" s="64">
        <v>20810</v>
      </c>
      <c r="B221" s="67" t="s">
        <v>193</v>
      </c>
      <c r="C221" s="254">
        <v>520</v>
      </c>
    </row>
    <row r="222" spans="1:3">
      <c r="A222" s="64">
        <v>2081001</v>
      </c>
      <c r="B222" s="68" t="s">
        <v>194</v>
      </c>
      <c r="C222" s="255">
        <v>31</v>
      </c>
    </row>
    <row r="223" spans="1:3">
      <c r="A223" s="64">
        <v>2081002</v>
      </c>
      <c r="B223" s="68" t="s">
        <v>195</v>
      </c>
      <c r="C223" s="255">
        <v>489</v>
      </c>
    </row>
    <row r="224" spans="1:3">
      <c r="A224" s="64">
        <v>20811</v>
      </c>
      <c r="B224" s="67" t="s">
        <v>196</v>
      </c>
      <c r="C224" s="254">
        <v>1252</v>
      </c>
    </row>
    <row r="225" spans="1:3">
      <c r="A225" s="64">
        <v>2081101</v>
      </c>
      <c r="B225" s="68" t="s">
        <v>42</v>
      </c>
      <c r="C225" s="255">
        <v>63</v>
      </c>
    </row>
    <row r="226" spans="1:3">
      <c r="A226" s="64">
        <v>2081102</v>
      </c>
      <c r="B226" s="68" t="s">
        <v>43</v>
      </c>
      <c r="C226" s="255">
        <v>4</v>
      </c>
    </row>
    <row r="227" spans="1:3">
      <c r="A227" s="64">
        <v>2081104</v>
      </c>
      <c r="B227" s="68" t="s">
        <v>197</v>
      </c>
      <c r="C227" s="255">
        <v>96</v>
      </c>
    </row>
    <row r="228" spans="1:3">
      <c r="A228" s="64">
        <v>2081105</v>
      </c>
      <c r="B228" s="68" t="s">
        <v>198</v>
      </c>
      <c r="C228" s="255">
        <v>172</v>
      </c>
    </row>
    <row r="229" spans="1:3">
      <c r="A229" s="64">
        <v>2081107</v>
      </c>
      <c r="B229" s="68" t="s">
        <v>199</v>
      </c>
      <c r="C229" s="255">
        <v>285</v>
      </c>
    </row>
    <row r="230" spans="1:3">
      <c r="A230" s="64">
        <v>2081199</v>
      </c>
      <c r="B230" s="68" t="s">
        <v>200</v>
      </c>
      <c r="C230" s="255">
        <v>632</v>
      </c>
    </row>
    <row r="231" spans="1:3">
      <c r="A231" s="64">
        <v>20815</v>
      </c>
      <c r="B231" s="67" t="s">
        <v>201</v>
      </c>
      <c r="C231" s="254">
        <v>172</v>
      </c>
    </row>
    <row r="232" spans="1:3">
      <c r="A232" s="64">
        <v>2081501</v>
      </c>
      <c r="B232" s="68" t="s">
        <v>202</v>
      </c>
      <c r="C232" s="255">
        <v>142</v>
      </c>
    </row>
    <row r="233" spans="1:3">
      <c r="A233" s="64">
        <v>2081502</v>
      </c>
      <c r="B233" s="68" t="s">
        <v>203</v>
      </c>
      <c r="C233" s="255">
        <v>30</v>
      </c>
    </row>
    <row r="234" spans="1:3">
      <c r="A234" s="64">
        <v>20819</v>
      </c>
      <c r="B234" s="67" t="s">
        <v>204</v>
      </c>
      <c r="C234" s="254">
        <v>762</v>
      </c>
    </row>
    <row r="235" spans="1:3">
      <c r="A235" s="64">
        <v>2081901</v>
      </c>
      <c r="B235" s="68" t="s">
        <v>205</v>
      </c>
      <c r="C235" s="255">
        <v>265</v>
      </c>
    </row>
    <row r="236" spans="1:3">
      <c r="A236" s="64">
        <v>2081902</v>
      </c>
      <c r="B236" s="68" t="s">
        <v>206</v>
      </c>
      <c r="C236" s="255">
        <v>497</v>
      </c>
    </row>
    <row r="237" spans="1:3">
      <c r="A237" s="64">
        <v>20820</v>
      </c>
      <c r="B237" s="67" t="s">
        <v>207</v>
      </c>
      <c r="C237" s="254">
        <v>34</v>
      </c>
    </row>
    <row r="238" spans="1:3">
      <c r="A238" s="64">
        <v>2082001</v>
      </c>
      <c r="B238" s="68" t="s">
        <v>208</v>
      </c>
      <c r="C238" s="255">
        <v>12</v>
      </c>
    </row>
    <row r="239" spans="1:3">
      <c r="A239" s="64">
        <v>2082002</v>
      </c>
      <c r="B239" s="68" t="s">
        <v>209</v>
      </c>
      <c r="C239" s="255">
        <v>22</v>
      </c>
    </row>
    <row r="240" spans="1:3">
      <c r="A240" s="64">
        <v>20821</v>
      </c>
      <c r="B240" s="67" t="s">
        <v>210</v>
      </c>
      <c r="C240" s="254">
        <v>353</v>
      </c>
    </row>
    <row r="241" spans="1:3">
      <c r="A241" s="64">
        <v>2082102</v>
      </c>
      <c r="B241" s="68" t="s">
        <v>211</v>
      </c>
      <c r="C241" s="255">
        <v>353</v>
      </c>
    </row>
    <row r="242" spans="1:3">
      <c r="A242" s="64">
        <v>20825</v>
      </c>
      <c r="B242" s="67" t="s">
        <v>212</v>
      </c>
      <c r="C242" s="254">
        <v>7</v>
      </c>
    </row>
    <row r="243" spans="1:3">
      <c r="A243" s="64">
        <v>2082502</v>
      </c>
      <c r="B243" s="68" t="s">
        <v>213</v>
      </c>
      <c r="C243" s="255">
        <v>7</v>
      </c>
    </row>
    <row r="244" spans="1:3">
      <c r="A244" s="64">
        <v>20826</v>
      </c>
      <c r="B244" s="67" t="s">
        <v>214</v>
      </c>
      <c r="C244" s="254">
        <v>186</v>
      </c>
    </row>
    <row r="245" spans="1:3">
      <c r="A245" s="64">
        <v>2082602</v>
      </c>
      <c r="B245" s="68" t="s">
        <v>215</v>
      </c>
      <c r="C245" s="255">
        <v>186</v>
      </c>
    </row>
    <row r="246" spans="1:3">
      <c r="A246" s="64">
        <v>20899</v>
      </c>
      <c r="B246" s="67" t="s">
        <v>216</v>
      </c>
      <c r="C246" s="254">
        <v>1923</v>
      </c>
    </row>
    <row r="247" spans="1:3">
      <c r="A247" s="64">
        <v>2089901</v>
      </c>
      <c r="B247" s="68" t="s">
        <v>217</v>
      </c>
      <c r="C247" s="255">
        <v>1923</v>
      </c>
    </row>
    <row r="248" spans="1:3">
      <c r="A248" s="64">
        <v>210</v>
      </c>
      <c r="B248" s="67" t="s">
        <v>218</v>
      </c>
      <c r="C248" s="258">
        <v>10781</v>
      </c>
    </row>
    <row r="249" spans="1:3">
      <c r="A249" s="64">
        <v>21001</v>
      </c>
      <c r="B249" s="67" t="s">
        <v>219</v>
      </c>
      <c r="C249" s="254">
        <v>350</v>
      </c>
    </row>
    <row r="250" spans="1:3">
      <c r="A250" s="64">
        <v>2100101</v>
      </c>
      <c r="B250" s="68" t="s">
        <v>42</v>
      </c>
      <c r="C250" s="255">
        <v>255</v>
      </c>
    </row>
    <row r="251" spans="1:3">
      <c r="A251" s="64">
        <v>2100102</v>
      </c>
      <c r="B251" s="68" t="s">
        <v>43</v>
      </c>
      <c r="C251" s="255">
        <v>37</v>
      </c>
    </row>
    <row r="252" spans="1:3">
      <c r="A252" s="64">
        <v>2100199</v>
      </c>
      <c r="B252" s="68" t="s">
        <v>220</v>
      </c>
      <c r="C252" s="255">
        <v>58</v>
      </c>
    </row>
    <row r="253" spans="1:3">
      <c r="A253" s="64">
        <v>21002</v>
      </c>
      <c r="B253" s="67" t="s">
        <v>221</v>
      </c>
      <c r="C253" s="254">
        <v>430</v>
      </c>
    </row>
    <row r="254" spans="1:3">
      <c r="A254" s="64">
        <v>2100201</v>
      </c>
      <c r="B254" s="68" t="s">
        <v>222</v>
      </c>
      <c r="C254" s="255">
        <v>329</v>
      </c>
    </row>
    <row r="255" spans="1:3">
      <c r="A255" s="64">
        <v>2100299</v>
      </c>
      <c r="B255" s="68" t="s">
        <v>223</v>
      </c>
      <c r="C255" s="255">
        <v>101</v>
      </c>
    </row>
    <row r="256" spans="1:3">
      <c r="A256" s="64">
        <v>21003</v>
      </c>
      <c r="B256" s="67" t="s">
        <v>224</v>
      </c>
      <c r="C256" s="254">
        <v>2057</v>
      </c>
    </row>
    <row r="257" spans="1:3">
      <c r="A257" s="64">
        <v>2100301</v>
      </c>
      <c r="B257" s="68" t="s">
        <v>225</v>
      </c>
      <c r="C257" s="255">
        <v>150</v>
      </c>
    </row>
    <row r="258" spans="1:3">
      <c r="A258" s="64">
        <v>2100302</v>
      </c>
      <c r="B258" s="68" t="s">
        <v>226</v>
      </c>
      <c r="C258" s="152">
        <v>1377</v>
      </c>
    </row>
    <row r="259" spans="1:3">
      <c r="A259" s="64">
        <v>2100399</v>
      </c>
      <c r="B259" s="68" t="s">
        <v>227</v>
      </c>
      <c r="C259" s="255">
        <v>530</v>
      </c>
    </row>
    <row r="260" spans="1:3">
      <c r="A260" s="64">
        <v>21004</v>
      </c>
      <c r="B260" s="67" t="s">
        <v>228</v>
      </c>
      <c r="C260" s="254">
        <v>3043</v>
      </c>
    </row>
    <row r="261" spans="1:3">
      <c r="A261" s="64">
        <v>2100401</v>
      </c>
      <c r="B261" s="68" t="s">
        <v>229</v>
      </c>
      <c r="C261" s="255">
        <v>365</v>
      </c>
    </row>
    <row r="262" spans="1:3">
      <c r="A262" s="64">
        <v>2100402</v>
      </c>
      <c r="B262" s="68" t="s">
        <v>230</v>
      </c>
      <c r="C262" s="255">
        <v>112</v>
      </c>
    </row>
    <row r="263" spans="1:3">
      <c r="A263" s="64">
        <v>2100403</v>
      </c>
      <c r="B263" s="68" t="s">
        <v>231</v>
      </c>
      <c r="C263" s="255">
        <v>491</v>
      </c>
    </row>
    <row r="264" spans="1:3">
      <c r="A264" s="64">
        <v>2100406</v>
      </c>
      <c r="B264" s="68" t="s">
        <v>232</v>
      </c>
      <c r="C264" s="255">
        <v>7</v>
      </c>
    </row>
    <row r="265" spans="1:3">
      <c r="A265" s="64">
        <v>2100408</v>
      </c>
      <c r="B265" s="68" t="s">
        <v>233</v>
      </c>
      <c r="C265" s="255">
        <v>1483</v>
      </c>
    </row>
    <row r="266" spans="1:3">
      <c r="A266" s="64">
        <v>2100409</v>
      </c>
      <c r="B266" s="68" t="s">
        <v>234</v>
      </c>
      <c r="C266" s="255">
        <v>501</v>
      </c>
    </row>
    <row r="267" spans="1:3">
      <c r="A267" s="64">
        <v>2100499</v>
      </c>
      <c r="B267" s="68" t="s">
        <v>235</v>
      </c>
      <c r="C267" s="255">
        <v>84</v>
      </c>
    </row>
    <row r="268" spans="1:3">
      <c r="A268" s="64">
        <v>21006</v>
      </c>
      <c r="B268" s="67" t="s">
        <v>236</v>
      </c>
      <c r="C268" s="254">
        <v>27</v>
      </c>
    </row>
    <row r="269" spans="1:3">
      <c r="A269" s="64">
        <v>2100601</v>
      </c>
      <c r="B269" s="68" t="s">
        <v>237</v>
      </c>
      <c r="C269" s="255">
        <v>7</v>
      </c>
    </row>
    <row r="270" spans="1:3">
      <c r="A270" s="64">
        <v>2100699</v>
      </c>
      <c r="B270" s="68" t="s">
        <v>238</v>
      </c>
      <c r="C270" s="255">
        <v>20</v>
      </c>
    </row>
    <row r="271" spans="1:3">
      <c r="A271" s="64">
        <v>21007</v>
      </c>
      <c r="B271" s="67" t="s">
        <v>239</v>
      </c>
      <c r="C271" s="254">
        <v>796</v>
      </c>
    </row>
    <row r="272" spans="1:3">
      <c r="A272" s="64">
        <v>2100717</v>
      </c>
      <c r="B272" s="68" t="s">
        <v>240</v>
      </c>
      <c r="C272" s="255">
        <v>477</v>
      </c>
    </row>
    <row r="273" spans="1:3">
      <c r="A273" s="64">
        <v>2100799</v>
      </c>
      <c r="B273" s="68" t="s">
        <v>241</v>
      </c>
      <c r="C273" s="255">
        <v>319</v>
      </c>
    </row>
    <row r="274" spans="1:3">
      <c r="A274" s="64">
        <v>21010</v>
      </c>
      <c r="B274" s="67" t="s">
        <v>242</v>
      </c>
      <c r="C274" s="254">
        <v>103</v>
      </c>
    </row>
    <row r="275" spans="1:3">
      <c r="A275" s="64">
        <v>2101016</v>
      </c>
      <c r="B275" s="68" t="s">
        <v>243</v>
      </c>
      <c r="C275" s="255">
        <v>10</v>
      </c>
    </row>
    <row r="276" spans="1:3">
      <c r="A276" s="64">
        <v>2101099</v>
      </c>
      <c r="B276" s="68" t="s">
        <v>244</v>
      </c>
      <c r="C276" s="255">
        <v>93</v>
      </c>
    </row>
    <row r="277" spans="1:3">
      <c r="A277" s="64">
        <v>21011</v>
      </c>
      <c r="B277" s="67" t="s">
        <v>245</v>
      </c>
      <c r="C277" s="254">
        <v>2596</v>
      </c>
    </row>
    <row r="278" spans="1:3">
      <c r="A278" s="64">
        <v>2101101</v>
      </c>
      <c r="B278" s="68" t="s">
        <v>246</v>
      </c>
      <c r="C278" s="255">
        <v>837</v>
      </c>
    </row>
    <row r="279" spans="1:3">
      <c r="A279" s="64">
        <v>2101102</v>
      </c>
      <c r="B279" s="68" t="s">
        <v>247</v>
      </c>
      <c r="C279" s="255">
        <v>1307</v>
      </c>
    </row>
    <row r="280" spans="1:3">
      <c r="A280" s="64">
        <v>2101103</v>
      </c>
      <c r="B280" s="68" t="s">
        <v>248</v>
      </c>
      <c r="C280" s="255">
        <v>452</v>
      </c>
    </row>
    <row r="281" spans="1:3">
      <c r="A281" s="64">
        <v>21012</v>
      </c>
      <c r="B281" s="67" t="s">
        <v>249</v>
      </c>
      <c r="C281" s="254">
        <v>582</v>
      </c>
    </row>
    <row r="282" spans="1:3">
      <c r="A282" s="64">
        <v>2101202</v>
      </c>
      <c r="B282" s="68" t="s">
        <v>250</v>
      </c>
      <c r="C282" s="255">
        <v>582</v>
      </c>
    </row>
    <row r="283" spans="1:3">
      <c r="A283" s="64">
        <v>21013</v>
      </c>
      <c r="B283" s="67" t="s">
        <v>251</v>
      </c>
      <c r="C283" s="254">
        <v>333</v>
      </c>
    </row>
    <row r="284" spans="1:3">
      <c r="A284" s="64">
        <v>2101301</v>
      </c>
      <c r="B284" s="68" t="s">
        <v>252</v>
      </c>
      <c r="C284" s="255">
        <v>333</v>
      </c>
    </row>
    <row r="285" spans="1:3">
      <c r="A285" s="64">
        <v>21014</v>
      </c>
      <c r="B285" s="67" t="s">
        <v>253</v>
      </c>
      <c r="C285" s="254">
        <v>59</v>
      </c>
    </row>
    <row r="286" spans="1:3">
      <c r="A286" s="64">
        <v>2101401</v>
      </c>
      <c r="B286" s="68" t="s">
        <v>254</v>
      </c>
      <c r="C286" s="255">
        <v>59</v>
      </c>
    </row>
    <row r="287" spans="1:3">
      <c r="A287" s="64">
        <v>21099</v>
      </c>
      <c r="B287" s="67" t="s">
        <v>255</v>
      </c>
      <c r="C287" s="254">
        <v>405</v>
      </c>
    </row>
    <row r="288" spans="1:3">
      <c r="A288" s="64">
        <v>2109901</v>
      </c>
      <c r="B288" s="68" t="s">
        <v>256</v>
      </c>
      <c r="C288" s="255">
        <v>405</v>
      </c>
    </row>
    <row r="289" spans="1:3">
      <c r="A289" s="64">
        <v>211</v>
      </c>
      <c r="B289" s="67" t="s">
        <v>257</v>
      </c>
      <c r="C289" s="258">
        <v>563</v>
      </c>
    </row>
    <row r="290" spans="1:3">
      <c r="A290" s="64">
        <v>21101</v>
      </c>
      <c r="B290" s="67" t="s">
        <v>258</v>
      </c>
      <c r="C290" s="254">
        <v>403</v>
      </c>
    </row>
    <row r="291" spans="1:3">
      <c r="A291" s="64">
        <v>2110101</v>
      </c>
      <c r="B291" s="68" t="s">
        <v>42</v>
      </c>
      <c r="C291" s="255">
        <v>207</v>
      </c>
    </row>
    <row r="292" spans="1:3">
      <c r="A292" s="64">
        <v>2110102</v>
      </c>
      <c r="B292" s="68" t="s">
        <v>43</v>
      </c>
      <c r="C292" s="255">
        <v>16</v>
      </c>
    </row>
    <row r="293" spans="1:3">
      <c r="A293" s="64">
        <v>2110199</v>
      </c>
      <c r="B293" s="68" t="s">
        <v>259</v>
      </c>
      <c r="C293" s="255">
        <v>180</v>
      </c>
    </row>
    <row r="294" spans="1:3">
      <c r="A294" s="64">
        <v>21103</v>
      </c>
      <c r="B294" s="67" t="s">
        <v>260</v>
      </c>
      <c r="C294" s="254">
        <v>156</v>
      </c>
    </row>
    <row r="295" spans="1:3">
      <c r="A295" s="64">
        <v>2110399</v>
      </c>
      <c r="B295" s="68" t="s">
        <v>261</v>
      </c>
      <c r="C295" s="255">
        <v>156</v>
      </c>
    </row>
    <row r="296" spans="1:3">
      <c r="A296" s="64">
        <v>21104</v>
      </c>
      <c r="B296" s="67" t="s">
        <v>262</v>
      </c>
      <c r="C296" s="254">
        <v>216</v>
      </c>
    </row>
    <row r="297" spans="1:3">
      <c r="A297" s="64">
        <v>2110401</v>
      </c>
      <c r="B297" s="68" t="s">
        <v>263</v>
      </c>
      <c r="C297" s="255">
        <v>216</v>
      </c>
    </row>
    <row r="298" spans="1:3">
      <c r="A298" s="64">
        <v>21106</v>
      </c>
      <c r="B298" s="67" t="s">
        <v>264</v>
      </c>
      <c r="C298" s="254">
        <v>226</v>
      </c>
    </row>
    <row r="299" spans="1:3">
      <c r="A299" s="64">
        <v>2110602</v>
      </c>
      <c r="B299" s="68" t="s">
        <v>265</v>
      </c>
      <c r="C299" s="152">
        <v>182</v>
      </c>
    </row>
    <row r="300" spans="1:3">
      <c r="A300" s="64">
        <v>2110604</v>
      </c>
      <c r="B300" s="68" t="s">
        <v>266</v>
      </c>
      <c r="C300" s="255">
        <v>44</v>
      </c>
    </row>
    <row r="301" spans="1:3">
      <c r="A301" s="64">
        <v>21111</v>
      </c>
      <c r="B301" s="67" t="s">
        <v>267</v>
      </c>
      <c r="C301" s="254">
        <v>12</v>
      </c>
    </row>
    <row r="302" spans="1:3">
      <c r="A302" s="64">
        <v>2111104</v>
      </c>
      <c r="B302" s="68" t="s">
        <v>268</v>
      </c>
      <c r="C302" s="255">
        <v>12</v>
      </c>
    </row>
    <row r="303" spans="1:3">
      <c r="A303" s="64">
        <v>21199</v>
      </c>
      <c r="B303" s="67" t="s">
        <v>269</v>
      </c>
      <c r="C303" s="254">
        <v>-450</v>
      </c>
    </row>
    <row r="304" spans="1:3">
      <c r="A304" s="64">
        <v>2119901</v>
      </c>
      <c r="B304" s="68" t="s">
        <v>270</v>
      </c>
      <c r="C304" s="255">
        <v>-450</v>
      </c>
    </row>
    <row r="305" spans="1:3">
      <c r="A305" s="64">
        <v>212</v>
      </c>
      <c r="B305" s="67" t="s">
        <v>271</v>
      </c>
      <c r="C305" s="258">
        <v>20713</v>
      </c>
    </row>
    <row r="306" spans="1:3">
      <c r="A306" s="64">
        <v>21201</v>
      </c>
      <c r="B306" s="67" t="s">
        <v>272</v>
      </c>
      <c r="C306" s="254">
        <v>1996</v>
      </c>
    </row>
    <row r="307" spans="1:3">
      <c r="A307" s="64">
        <v>2120101</v>
      </c>
      <c r="B307" s="68" t="s">
        <v>42</v>
      </c>
      <c r="C307" s="255">
        <v>760</v>
      </c>
    </row>
    <row r="308" spans="1:3">
      <c r="A308" s="64">
        <v>2120102</v>
      </c>
      <c r="B308" s="68" t="s">
        <v>43</v>
      </c>
      <c r="C308" s="255">
        <v>346</v>
      </c>
    </row>
    <row r="309" spans="1:3">
      <c r="A309" s="64">
        <v>2120199</v>
      </c>
      <c r="B309" s="68" t="s">
        <v>273</v>
      </c>
      <c r="C309" s="255">
        <v>890</v>
      </c>
    </row>
    <row r="310" spans="1:3">
      <c r="A310" s="64">
        <v>21202</v>
      </c>
      <c r="B310" s="67" t="s">
        <v>274</v>
      </c>
      <c r="C310" s="254">
        <v>16</v>
      </c>
    </row>
    <row r="311" spans="1:3">
      <c r="A311" s="64">
        <v>2120201</v>
      </c>
      <c r="B311" s="68" t="s">
        <v>275</v>
      </c>
      <c r="C311" s="255">
        <v>16</v>
      </c>
    </row>
    <row r="312" spans="1:3">
      <c r="A312" s="64">
        <v>21203</v>
      </c>
      <c r="B312" s="67" t="s">
        <v>276</v>
      </c>
      <c r="C312" s="254">
        <v>15946</v>
      </c>
    </row>
    <row r="313" spans="1:3">
      <c r="A313" s="64">
        <v>2120399</v>
      </c>
      <c r="B313" s="68" t="s">
        <v>277</v>
      </c>
      <c r="C313" s="255">
        <v>15946</v>
      </c>
    </row>
    <row r="314" spans="1:3">
      <c r="A314" s="64">
        <v>21205</v>
      </c>
      <c r="B314" s="67" t="s">
        <v>278</v>
      </c>
      <c r="C314" s="254">
        <v>169</v>
      </c>
    </row>
    <row r="315" spans="1:3">
      <c r="A315" s="64">
        <v>2120501</v>
      </c>
      <c r="B315" s="68" t="s">
        <v>279</v>
      </c>
      <c r="C315" s="152">
        <v>169</v>
      </c>
    </row>
    <row r="316" spans="1:3">
      <c r="A316" s="64">
        <v>21206</v>
      </c>
      <c r="B316" s="67" t="s">
        <v>280</v>
      </c>
      <c r="C316" s="254">
        <v>19</v>
      </c>
    </row>
    <row r="317" spans="1:3">
      <c r="A317" s="64">
        <v>2120601</v>
      </c>
      <c r="B317" s="68" t="s">
        <v>281</v>
      </c>
      <c r="C317" s="255">
        <v>19</v>
      </c>
    </row>
    <row r="318" spans="1:3">
      <c r="A318" s="64">
        <v>21299</v>
      </c>
      <c r="B318" s="67" t="s">
        <v>282</v>
      </c>
      <c r="C318" s="254">
        <v>2567</v>
      </c>
    </row>
    <row r="319" spans="1:3">
      <c r="A319" s="64">
        <v>2129999</v>
      </c>
      <c r="B319" s="68" t="s">
        <v>283</v>
      </c>
      <c r="C319" s="255">
        <v>2567</v>
      </c>
    </row>
    <row r="320" spans="1:3">
      <c r="A320" s="64">
        <v>213</v>
      </c>
      <c r="B320" s="67" t="s">
        <v>284</v>
      </c>
      <c r="C320" s="258">
        <v>36496</v>
      </c>
    </row>
    <row r="321" spans="1:3">
      <c r="A321" s="64">
        <v>21301</v>
      </c>
      <c r="B321" s="67" t="s">
        <v>285</v>
      </c>
      <c r="C321" s="254">
        <v>10536</v>
      </c>
    </row>
    <row r="322" spans="1:3">
      <c r="A322" s="64">
        <v>2130101</v>
      </c>
      <c r="B322" s="68" t="s">
        <v>42</v>
      </c>
      <c r="C322" s="255">
        <v>478</v>
      </c>
    </row>
    <row r="323" spans="1:3">
      <c r="A323" s="64">
        <v>2130104</v>
      </c>
      <c r="B323" s="68" t="s">
        <v>46</v>
      </c>
      <c r="C323" s="255">
        <v>1791</v>
      </c>
    </row>
    <row r="324" spans="1:3">
      <c r="A324" s="64">
        <v>2130108</v>
      </c>
      <c r="B324" s="68" t="s">
        <v>286</v>
      </c>
      <c r="C324" s="255">
        <v>151</v>
      </c>
    </row>
    <row r="325" spans="1:3">
      <c r="A325" s="64">
        <v>2130109</v>
      </c>
      <c r="B325" s="68" t="s">
        <v>287</v>
      </c>
      <c r="C325" s="255">
        <v>10</v>
      </c>
    </row>
    <row r="326" spans="1:3">
      <c r="A326" s="64">
        <v>2130112</v>
      </c>
      <c r="B326" s="68" t="s">
        <v>288</v>
      </c>
      <c r="C326" s="255">
        <v>120</v>
      </c>
    </row>
    <row r="327" spans="1:3">
      <c r="A327" s="64">
        <v>2130119</v>
      </c>
      <c r="B327" s="68" t="s">
        <v>289</v>
      </c>
      <c r="C327" s="255">
        <v>115</v>
      </c>
    </row>
    <row r="328" spans="1:3">
      <c r="A328" s="64">
        <v>2130120</v>
      </c>
      <c r="B328" s="68" t="s">
        <v>290</v>
      </c>
      <c r="C328" s="255">
        <v>415</v>
      </c>
    </row>
    <row r="329" spans="1:3">
      <c r="A329" s="64">
        <v>2130124</v>
      </c>
      <c r="B329" s="68" t="s">
        <v>291</v>
      </c>
      <c r="C329" s="255">
        <v>138</v>
      </c>
    </row>
    <row r="330" spans="1:3">
      <c r="A330" s="64">
        <v>2130135</v>
      </c>
      <c r="B330" s="68" t="s">
        <v>292</v>
      </c>
      <c r="C330" s="152">
        <v>1000</v>
      </c>
    </row>
    <row r="331" spans="1:3">
      <c r="A331" s="64">
        <v>2130152</v>
      </c>
      <c r="B331" s="68" t="s">
        <v>293</v>
      </c>
      <c r="C331" s="255">
        <v>55</v>
      </c>
    </row>
    <row r="332" spans="1:3">
      <c r="A332" s="64">
        <v>2130199</v>
      </c>
      <c r="B332" s="68" t="s">
        <v>294</v>
      </c>
      <c r="C332" s="255">
        <v>6263</v>
      </c>
    </row>
    <row r="333" spans="1:3">
      <c r="A333" s="64">
        <v>21302</v>
      </c>
      <c r="B333" s="67" t="s">
        <v>295</v>
      </c>
      <c r="C333" s="254">
        <v>5370</v>
      </c>
    </row>
    <row r="334" spans="1:3">
      <c r="A334" s="64">
        <v>2130201</v>
      </c>
      <c r="B334" s="68" t="s">
        <v>42</v>
      </c>
      <c r="C334" s="255">
        <v>206</v>
      </c>
    </row>
    <row r="335" spans="1:3">
      <c r="A335" s="64">
        <v>2130202</v>
      </c>
      <c r="B335" s="68" t="s">
        <v>43</v>
      </c>
      <c r="C335" s="255">
        <v>2</v>
      </c>
    </row>
    <row r="336" spans="1:3">
      <c r="A336" s="64">
        <v>2130204</v>
      </c>
      <c r="B336" s="68" t="s">
        <v>296</v>
      </c>
      <c r="C336" s="255">
        <v>475</v>
      </c>
    </row>
    <row r="337" spans="1:3">
      <c r="A337" s="64">
        <v>2130205</v>
      </c>
      <c r="B337" s="68" t="s">
        <v>297</v>
      </c>
      <c r="C337" s="255">
        <v>2911</v>
      </c>
    </row>
    <row r="338" spans="1:3">
      <c r="A338" s="64">
        <v>2130207</v>
      </c>
      <c r="B338" s="68" t="s">
        <v>298</v>
      </c>
      <c r="C338" s="255">
        <v>1189</v>
      </c>
    </row>
    <row r="339" spans="1:3">
      <c r="A339" s="64">
        <v>2130209</v>
      </c>
      <c r="B339" s="68" t="s">
        <v>299</v>
      </c>
      <c r="C339" s="255">
        <v>292</v>
      </c>
    </row>
    <row r="340" spans="1:3">
      <c r="A340" s="64">
        <v>2130210</v>
      </c>
      <c r="B340" s="68" t="s">
        <v>300</v>
      </c>
      <c r="C340" s="255">
        <v>188</v>
      </c>
    </row>
    <row r="341" spans="1:3">
      <c r="A341" s="64">
        <v>2130213</v>
      </c>
      <c r="B341" s="68" t="s">
        <v>301</v>
      </c>
      <c r="C341" s="255">
        <v>4</v>
      </c>
    </row>
    <row r="342" spans="1:3">
      <c r="A342" s="64">
        <v>2130234</v>
      </c>
      <c r="B342" s="68" t="s">
        <v>302</v>
      </c>
      <c r="C342" s="255">
        <v>52</v>
      </c>
    </row>
    <row r="343" spans="1:3">
      <c r="A343" s="64">
        <v>2130299</v>
      </c>
      <c r="B343" s="68" t="s">
        <v>303</v>
      </c>
      <c r="C343" s="255">
        <v>51</v>
      </c>
    </row>
    <row r="344" spans="1:3">
      <c r="A344" s="64">
        <v>21303</v>
      </c>
      <c r="B344" s="67" t="s">
        <v>304</v>
      </c>
      <c r="C344" s="254">
        <v>9685</v>
      </c>
    </row>
    <row r="345" spans="1:3">
      <c r="A345" s="64">
        <v>2130301</v>
      </c>
      <c r="B345" s="68" t="s">
        <v>42</v>
      </c>
      <c r="C345" s="255">
        <v>126</v>
      </c>
    </row>
    <row r="346" spans="1:3">
      <c r="A346" s="64">
        <v>2130306</v>
      </c>
      <c r="B346" s="68" t="s">
        <v>305</v>
      </c>
      <c r="C346" s="255">
        <v>133</v>
      </c>
    </row>
    <row r="347" spans="1:3">
      <c r="A347" s="64">
        <v>2130310</v>
      </c>
      <c r="B347" s="68" t="s">
        <v>306</v>
      </c>
      <c r="C347" s="255">
        <v>27</v>
      </c>
    </row>
    <row r="348" spans="1:3">
      <c r="A348" s="64">
        <v>2130314</v>
      </c>
      <c r="B348" s="68" t="s">
        <v>307</v>
      </c>
      <c r="C348" s="255">
        <v>54</v>
      </c>
    </row>
    <row r="349" spans="1:3">
      <c r="A349" s="64">
        <v>2130315</v>
      </c>
      <c r="B349" s="68" t="s">
        <v>308</v>
      </c>
      <c r="C349" s="255">
        <v>3</v>
      </c>
    </row>
    <row r="350" spans="1:3">
      <c r="A350" s="64">
        <v>2130316</v>
      </c>
      <c r="B350" s="68" t="s">
        <v>309</v>
      </c>
      <c r="C350" s="255">
        <v>35</v>
      </c>
    </row>
    <row r="351" spans="1:3">
      <c r="A351" s="64">
        <v>2130399</v>
      </c>
      <c r="B351" s="68" t="s">
        <v>310</v>
      </c>
      <c r="C351" s="255">
        <v>9307</v>
      </c>
    </row>
    <row r="352" spans="1:3">
      <c r="A352" s="64">
        <v>21305</v>
      </c>
      <c r="B352" s="67" t="s">
        <v>311</v>
      </c>
      <c r="C352" s="254">
        <v>5454</v>
      </c>
    </row>
    <row r="353" spans="1:3">
      <c r="A353" s="64">
        <v>2130502</v>
      </c>
      <c r="B353" s="68" t="s">
        <v>43</v>
      </c>
      <c r="C353" s="255">
        <v>52</v>
      </c>
    </row>
    <row r="354" spans="1:3">
      <c r="A354" s="64">
        <v>2130504</v>
      </c>
      <c r="B354" s="68" t="s">
        <v>312</v>
      </c>
      <c r="C354" s="255">
        <v>3698</v>
      </c>
    </row>
    <row r="355" spans="1:3">
      <c r="A355" s="64">
        <v>2130506</v>
      </c>
      <c r="B355" s="68" t="s">
        <v>313</v>
      </c>
      <c r="C355" s="255">
        <v>198</v>
      </c>
    </row>
    <row r="356" spans="1:3">
      <c r="A356" s="64">
        <v>2130507</v>
      </c>
      <c r="B356" s="68" t="s">
        <v>314</v>
      </c>
      <c r="C356" s="255">
        <v>138</v>
      </c>
    </row>
    <row r="357" spans="1:3">
      <c r="A357" s="64">
        <v>2130599</v>
      </c>
      <c r="B357" s="68" t="s">
        <v>315</v>
      </c>
      <c r="C357" s="255">
        <v>1368</v>
      </c>
    </row>
    <row r="358" spans="1:3">
      <c r="A358" s="64">
        <v>21306</v>
      </c>
      <c r="B358" s="67" t="s">
        <v>316</v>
      </c>
      <c r="C358" s="254">
        <v>3611</v>
      </c>
    </row>
    <row r="359" spans="1:3">
      <c r="A359" s="64">
        <v>2130602</v>
      </c>
      <c r="B359" s="68" t="s">
        <v>317</v>
      </c>
      <c r="C359" s="255">
        <v>700</v>
      </c>
    </row>
    <row r="360" spans="1:3">
      <c r="A360" s="64">
        <v>2130603</v>
      </c>
      <c r="B360" s="68" t="s">
        <v>318</v>
      </c>
      <c r="C360" s="255">
        <v>2911</v>
      </c>
    </row>
    <row r="361" spans="1:3">
      <c r="A361" s="64">
        <v>21307</v>
      </c>
      <c r="B361" s="67" t="s">
        <v>319</v>
      </c>
      <c r="C361" s="254">
        <v>965</v>
      </c>
    </row>
    <row r="362" spans="1:3">
      <c r="A362" s="64">
        <v>2130701</v>
      </c>
      <c r="B362" s="68" t="s">
        <v>320</v>
      </c>
      <c r="C362" s="255">
        <v>454</v>
      </c>
    </row>
    <row r="363" spans="1:3">
      <c r="A363" s="64">
        <v>2130705</v>
      </c>
      <c r="B363" s="68" t="s">
        <v>321</v>
      </c>
      <c r="C363" s="255">
        <v>461</v>
      </c>
    </row>
    <row r="364" spans="1:3">
      <c r="A364" s="64">
        <v>2130706</v>
      </c>
      <c r="B364" s="68" t="s">
        <v>322</v>
      </c>
      <c r="C364" s="255">
        <v>50</v>
      </c>
    </row>
    <row r="365" spans="1:3">
      <c r="A365" s="64">
        <v>21308</v>
      </c>
      <c r="B365" s="67" t="s">
        <v>323</v>
      </c>
      <c r="C365" s="254">
        <v>254</v>
      </c>
    </row>
    <row r="366" spans="1:3">
      <c r="A366" s="64">
        <v>2130803</v>
      </c>
      <c r="B366" s="68" t="s">
        <v>324</v>
      </c>
      <c r="C366" s="255">
        <v>254</v>
      </c>
    </row>
    <row r="367" spans="1:3">
      <c r="A367" s="64">
        <v>21399</v>
      </c>
      <c r="B367" s="67" t="s">
        <v>325</v>
      </c>
      <c r="C367" s="254">
        <v>621</v>
      </c>
    </row>
    <row r="368" spans="1:3">
      <c r="A368" s="64">
        <v>2139999</v>
      </c>
      <c r="B368" s="68" t="s">
        <v>326</v>
      </c>
      <c r="C368" s="255">
        <v>621</v>
      </c>
    </row>
    <row r="369" spans="1:3">
      <c r="A369" s="64">
        <v>214</v>
      </c>
      <c r="B369" s="67" t="s">
        <v>327</v>
      </c>
      <c r="C369" s="258">
        <v>2223</v>
      </c>
    </row>
    <row r="370" spans="1:3">
      <c r="A370" s="64">
        <v>21401</v>
      </c>
      <c r="B370" s="67" t="s">
        <v>328</v>
      </c>
      <c r="C370" s="254">
        <v>858</v>
      </c>
    </row>
    <row r="371" spans="1:3">
      <c r="A371" s="64">
        <v>2140101</v>
      </c>
      <c r="B371" s="68" t="s">
        <v>42</v>
      </c>
      <c r="C371" s="255">
        <v>375</v>
      </c>
    </row>
    <row r="372" spans="1:3">
      <c r="A372" s="64">
        <v>2140104</v>
      </c>
      <c r="B372" s="68" t="s">
        <v>329</v>
      </c>
      <c r="C372" s="255">
        <v>212</v>
      </c>
    </row>
    <row r="373" spans="1:3">
      <c r="A373" s="64">
        <v>2140106</v>
      </c>
      <c r="B373" s="68" t="s">
        <v>330</v>
      </c>
      <c r="C373" s="255">
        <v>232</v>
      </c>
    </row>
    <row r="374" spans="1:3">
      <c r="A374" s="64">
        <v>2140131</v>
      </c>
      <c r="B374" s="68" t="s">
        <v>331</v>
      </c>
      <c r="C374" s="255">
        <v>5</v>
      </c>
    </row>
    <row r="375" spans="1:3">
      <c r="A375" s="64">
        <v>2140199</v>
      </c>
      <c r="B375" s="68" t="s">
        <v>332</v>
      </c>
      <c r="C375" s="255">
        <v>34</v>
      </c>
    </row>
    <row r="376" spans="1:3">
      <c r="A376" s="64">
        <v>21404</v>
      </c>
      <c r="B376" s="67" t="s">
        <v>333</v>
      </c>
      <c r="C376" s="254">
        <v>251</v>
      </c>
    </row>
    <row r="377" spans="1:3">
      <c r="A377" s="64">
        <v>2140402</v>
      </c>
      <c r="B377" s="68" t="s">
        <v>334</v>
      </c>
      <c r="C377" s="255">
        <v>251</v>
      </c>
    </row>
    <row r="378" spans="1:3">
      <c r="A378" s="64">
        <v>21406</v>
      </c>
      <c r="B378" s="67" t="s">
        <v>335</v>
      </c>
      <c r="C378" s="254">
        <v>1114</v>
      </c>
    </row>
    <row r="379" spans="1:3">
      <c r="A379" s="64">
        <v>2140601</v>
      </c>
      <c r="B379" s="68" t="s">
        <v>336</v>
      </c>
      <c r="C379" s="255">
        <v>193</v>
      </c>
    </row>
    <row r="380" spans="1:3">
      <c r="A380" s="64">
        <v>2140602</v>
      </c>
      <c r="B380" s="68" t="s">
        <v>337</v>
      </c>
      <c r="C380" s="255">
        <v>921</v>
      </c>
    </row>
    <row r="381" spans="1:3">
      <c r="A381" s="64">
        <v>215</v>
      </c>
      <c r="B381" s="67" t="s">
        <v>338</v>
      </c>
      <c r="C381" s="258">
        <v>2306</v>
      </c>
    </row>
    <row r="382" spans="1:3">
      <c r="A382" s="64">
        <v>21501</v>
      </c>
      <c r="B382" s="67" t="s">
        <v>339</v>
      </c>
      <c r="C382" s="254">
        <v>300</v>
      </c>
    </row>
    <row r="383" spans="1:3">
      <c r="A383" s="64">
        <v>2150199</v>
      </c>
      <c r="B383" s="68" t="s">
        <v>340</v>
      </c>
      <c r="C383" s="255">
        <v>300</v>
      </c>
    </row>
    <row r="384" spans="1:3">
      <c r="A384" s="64">
        <v>21502</v>
      </c>
      <c r="B384" s="67" t="s">
        <v>341</v>
      </c>
      <c r="C384" s="257">
        <v>319</v>
      </c>
    </row>
    <row r="385" spans="1:3">
      <c r="A385" s="64">
        <v>2150299</v>
      </c>
      <c r="B385" s="68" t="s">
        <v>342</v>
      </c>
      <c r="C385" s="255">
        <v>319</v>
      </c>
    </row>
    <row r="386" spans="1:3">
      <c r="A386" s="64">
        <v>21506</v>
      </c>
      <c r="B386" s="67" t="s">
        <v>343</v>
      </c>
      <c r="C386" s="254">
        <v>1537</v>
      </c>
    </row>
    <row r="387" spans="1:3">
      <c r="A387" s="64">
        <v>2150601</v>
      </c>
      <c r="B387" s="68" t="s">
        <v>42</v>
      </c>
      <c r="C387" s="255">
        <v>319</v>
      </c>
    </row>
    <row r="388" spans="1:3">
      <c r="A388" s="64">
        <v>2150602</v>
      </c>
      <c r="B388" s="68" t="s">
        <v>43</v>
      </c>
      <c r="C388" s="255">
        <v>41</v>
      </c>
    </row>
    <row r="389" spans="1:3">
      <c r="A389" s="64">
        <v>2150607</v>
      </c>
      <c r="B389" s="68" t="s">
        <v>344</v>
      </c>
      <c r="C389" s="255">
        <v>109</v>
      </c>
    </row>
    <row r="390" spans="1:3">
      <c r="A390" s="64">
        <v>2150699</v>
      </c>
      <c r="B390" s="68" t="s">
        <v>345</v>
      </c>
      <c r="C390" s="255">
        <v>1068</v>
      </c>
    </row>
    <row r="391" spans="1:3">
      <c r="A391" s="64">
        <v>21508</v>
      </c>
      <c r="B391" s="67" t="s">
        <v>346</v>
      </c>
      <c r="C391" s="254">
        <v>50</v>
      </c>
    </row>
    <row r="392" spans="1:3">
      <c r="A392" s="64">
        <v>2150805</v>
      </c>
      <c r="B392" s="68" t="s">
        <v>347</v>
      </c>
      <c r="C392" s="255">
        <v>50</v>
      </c>
    </row>
    <row r="393" spans="1:3">
      <c r="A393" s="64">
        <v>21599</v>
      </c>
      <c r="B393" s="67" t="s">
        <v>348</v>
      </c>
      <c r="C393" s="254">
        <v>100</v>
      </c>
    </row>
    <row r="394" spans="1:3">
      <c r="A394" s="64">
        <v>2159999</v>
      </c>
      <c r="B394" s="68" t="s">
        <v>349</v>
      </c>
      <c r="C394" s="255">
        <v>100</v>
      </c>
    </row>
    <row r="395" spans="1:3">
      <c r="A395" s="64">
        <v>216</v>
      </c>
      <c r="B395" s="67" t="s">
        <v>350</v>
      </c>
      <c r="C395" s="258">
        <v>473</v>
      </c>
    </row>
    <row r="396" spans="1:3">
      <c r="A396" s="64">
        <v>21602</v>
      </c>
      <c r="B396" s="67" t="s">
        <v>351</v>
      </c>
      <c r="C396" s="254">
        <v>363</v>
      </c>
    </row>
    <row r="397" spans="1:3">
      <c r="A397" s="64">
        <v>2160201</v>
      </c>
      <c r="B397" s="68" t="s">
        <v>42</v>
      </c>
      <c r="C397" s="152">
        <v>53</v>
      </c>
    </row>
    <row r="398" spans="1:3">
      <c r="A398" s="64">
        <v>2160250</v>
      </c>
      <c r="B398" s="68" t="s">
        <v>46</v>
      </c>
      <c r="C398" s="255">
        <v>121</v>
      </c>
    </row>
    <row r="399" spans="1:3">
      <c r="A399" s="64">
        <v>2160299</v>
      </c>
      <c r="B399" s="68" t="s">
        <v>352</v>
      </c>
      <c r="C399" s="255">
        <v>189</v>
      </c>
    </row>
    <row r="400" spans="1:3">
      <c r="A400" s="64">
        <v>21605</v>
      </c>
      <c r="B400" s="67" t="s">
        <v>353</v>
      </c>
      <c r="C400" s="254">
        <v>104</v>
      </c>
    </row>
    <row r="401" spans="1:3">
      <c r="A401" s="64">
        <v>2160501</v>
      </c>
      <c r="B401" s="68" t="s">
        <v>42</v>
      </c>
      <c r="C401" s="255">
        <v>86</v>
      </c>
    </row>
    <row r="402" spans="1:3">
      <c r="A402" s="64">
        <v>2160504</v>
      </c>
      <c r="B402" s="68" t="s">
        <v>354</v>
      </c>
      <c r="C402" s="255">
        <v>10</v>
      </c>
    </row>
    <row r="403" spans="1:3">
      <c r="A403" s="64">
        <v>2160599</v>
      </c>
      <c r="B403" s="68" t="s">
        <v>355</v>
      </c>
      <c r="C403" s="255">
        <v>8</v>
      </c>
    </row>
    <row r="404" spans="1:3">
      <c r="A404" s="64">
        <v>21606</v>
      </c>
      <c r="B404" s="67" t="s">
        <v>356</v>
      </c>
      <c r="C404" s="254">
        <v>6</v>
      </c>
    </row>
    <row r="405" spans="1:3">
      <c r="A405" s="64">
        <v>2160699</v>
      </c>
      <c r="B405" s="68" t="s">
        <v>357</v>
      </c>
      <c r="C405" s="255">
        <v>6</v>
      </c>
    </row>
    <row r="406" spans="1:3">
      <c r="A406" s="64">
        <v>217</v>
      </c>
      <c r="B406" s="67" t="s">
        <v>358</v>
      </c>
      <c r="C406" s="258">
        <v>30</v>
      </c>
    </row>
    <row r="407" spans="1:3">
      <c r="A407" s="64">
        <v>21703</v>
      </c>
      <c r="B407" s="67" t="s">
        <v>359</v>
      </c>
      <c r="C407" s="254">
        <v>21</v>
      </c>
    </row>
    <row r="408" spans="1:3">
      <c r="A408" s="64">
        <v>2170399</v>
      </c>
      <c r="B408" s="68" t="s">
        <v>360</v>
      </c>
      <c r="C408" s="255">
        <v>21</v>
      </c>
    </row>
    <row r="409" spans="1:3">
      <c r="A409" s="64">
        <v>21799</v>
      </c>
      <c r="B409" s="67" t="s">
        <v>361</v>
      </c>
      <c r="C409" s="254">
        <v>9</v>
      </c>
    </row>
    <row r="410" spans="1:3">
      <c r="A410" s="64">
        <v>2179901</v>
      </c>
      <c r="B410" s="68" t="s">
        <v>362</v>
      </c>
      <c r="C410" s="255">
        <v>9</v>
      </c>
    </row>
    <row r="411" spans="1:3">
      <c r="A411" s="64">
        <v>220</v>
      </c>
      <c r="B411" s="67" t="s">
        <v>363</v>
      </c>
      <c r="C411" s="150">
        <v>484</v>
      </c>
    </row>
    <row r="412" spans="1:3">
      <c r="A412" s="64">
        <v>22001</v>
      </c>
      <c r="B412" s="67" t="s">
        <v>364</v>
      </c>
      <c r="C412" s="254">
        <v>395</v>
      </c>
    </row>
    <row r="413" spans="1:3">
      <c r="A413" s="64">
        <v>2200114</v>
      </c>
      <c r="B413" s="68" t="s">
        <v>365</v>
      </c>
      <c r="C413" s="255">
        <v>45</v>
      </c>
    </row>
    <row r="414" spans="1:3">
      <c r="A414" s="64">
        <v>2200199</v>
      </c>
      <c r="B414" s="68" t="s">
        <v>366</v>
      </c>
      <c r="C414" s="255">
        <v>350</v>
      </c>
    </row>
    <row r="415" spans="1:3">
      <c r="A415" s="64">
        <v>22004</v>
      </c>
      <c r="B415" s="67" t="s">
        <v>367</v>
      </c>
      <c r="C415" s="254">
        <v>5</v>
      </c>
    </row>
    <row r="416" spans="1:3">
      <c r="A416" s="64">
        <v>2200404</v>
      </c>
      <c r="B416" s="68" t="s">
        <v>368</v>
      </c>
      <c r="C416" s="255">
        <v>5</v>
      </c>
    </row>
    <row r="417" spans="1:3">
      <c r="A417" s="64">
        <v>22005</v>
      </c>
      <c r="B417" s="67" t="s">
        <v>369</v>
      </c>
      <c r="C417" s="254">
        <v>84</v>
      </c>
    </row>
    <row r="418" spans="1:3">
      <c r="A418" s="64">
        <v>2200504</v>
      </c>
      <c r="B418" s="68" t="s">
        <v>370</v>
      </c>
      <c r="C418" s="255">
        <v>25</v>
      </c>
    </row>
    <row r="419" spans="1:3">
      <c r="A419" s="64">
        <v>2200509</v>
      </c>
      <c r="B419" s="68" t="s">
        <v>371</v>
      </c>
      <c r="C419" s="255">
        <v>57</v>
      </c>
    </row>
    <row r="420" spans="1:3">
      <c r="A420" s="64">
        <v>2200599</v>
      </c>
      <c r="B420" s="68" t="s">
        <v>372</v>
      </c>
      <c r="C420" s="255">
        <v>2</v>
      </c>
    </row>
    <row r="421" spans="1:3">
      <c r="A421" s="64">
        <v>221</v>
      </c>
      <c r="B421" s="67" t="s">
        <v>373</v>
      </c>
      <c r="C421" s="258">
        <v>6348</v>
      </c>
    </row>
    <row r="422" spans="1:3">
      <c r="A422" s="64">
        <v>22101</v>
      </c>
      <c r="B422" s="67" t="s">
        <v>374</v>
      </c>
      <c r="C422" s="254">
        <v>457</v>
      </c>
    </row>
    <row r="423" spans="1:3">
      <c r="A423" s="64">
        <v>2210103</v>
      </c>
      <c r="B423" s="68" t="s">
        <v>375</v>
      </c>
      <c r="C423" s="255">
        <v>12</v>
      </c>
    </row>
    <row r="424" spans="1:3">
      <c r="A424" s="64">
        <v>2210105</v>
      </c>
      <c r="B424" s="68" t="s">
        <v>376</v>
      </c>
      <c r="C424" s="152">
        <v>443</v>
      </c>
    </row>
    <row r="425" spans="1:3">
      <c r="A425" s="64">
        <v>2210106</v>
      </c>
      <c r="B425" s="68" t="s">
        <v>377</v>
      </c>
      <c r="C425" s="255">
        <v>2</v>
      </c>
    </row>
    <row r="426" spans="1:3">
      <c r="A426" s="64">
        <v>22102</v>
      </c>
      <c r="B426" s="67" t="s">
        <v>378</v>
      </c>
      <c r="C426" s="254">
        <v>5891</v>
      </c>
    </row>
    <row r="427" spans="1:3">
      <c r="A427" s="64">
        <v>2210201</v>
      </c>
      <c r="B427" s="68" t="s">
        <v>379</v>
      </c>
      <c r="C427" s="152">
        <v>5891</v>
      </c>
    </row>
    <row r="428" spans="1:3">
      <c r="A428" s="64">
        <v>222</v>
      </c>
      <c r="B428" s="67" t="s">
        <v>380</v>
      </c>
      <c r="C428" s="258">
        <v>181</v>
      </c>
    </row>
    <row r="429" spans="1:3">
      <c r="A429" s="64">
        <v>22201</v>
      </c>
      <c r="B429" s="67" t="s">
        <v>381</v>
      </c>
      <c r="C429" s="254">
        <v>79</v>
      </c>
    </row>
    <row r="430" spans="1:3">
      <c r="A430" s="64">
        <v>2220101</v>
      </c>
      <c r="B430" s="68" t="s">
        <v>42</v>
      </c>
      <c r="C430" s="255">
        <v>71</v>
      </c>
    </row>
    <row r="431" spans="1:3">
      <c r="A431" s="64">
        <v>2220105</v>
      </c>
      <c r="B431" s="68" t="s">
        <v>382</v>
      </c>
      <c r="C431" s="255">
        <v>1</v>
      </c>
    </row>
    <row r="432" spans="1:3">
      <c r="A432" s="64">
        <v>2220199</v>
      </c>
      <c r="B432" s="68" t="s">
        <v>383</v>
      </c>
      <c r="C432" s="255">
        <v>7</v>
      </c>
    </row>
    <row r="433" spans="1:3">
      <c r="A433" s="64">
        <v>22204</v>
      </c>
      <c r="B433" s="67" t="s">
        <v>384</v>
      </c>
      <c r="C433" s="254">
        <v>102</v>
      </c>
    </row>
    <row r="434" spans="1:3">
      <c r="A434" s="64">
        <v>2220401</v>
      </c>
      <c r="B434" s="68" t="s">
        <v>385</v>
      </c>
      <c r="C434" s="255">
        <v>102</v>
      </c>
    </row>
    <row r="435" spans="1:3">
      <c r="A435" s="64">
        <v>229</v>
      </c>
      <c r="B435" s="67" t="s">
        <v>386</v>
      </c>
      <c r="C435" s="258">
        <v>99</v>
      </c>
    </row>
    <row r="436" spans="1:3">
      <c r="A436" s="64">
        <v>22999</v>
      </c>
      <c r="B436" s="67" t="s">
        <v>387</v>
      </c>
      <c r="C436" s="254">
        <v>99</v>
      </c>
    </row>
    <row r="437" spans="1:3">
      <c r="A437" s="64">
        <v>2299901</v>
      </c>
      <c r="B437" s="68" t="s">
        <v>388</v>
      </c>
      <c r="C437" s="255">
        <v>99</v>
      </c>
    </row>
    <row r="438" spans="1:3">
      <c r="A438" s="64">
        <v>232</v>
      </c>
      <c r="B438" s="67" t="s">
        <v>389</v>
      </c>
      <c r="C438" s="258">
        <v>4528</v>
      </c>
    </row>
    <row r="439" spans="1:3">
      <c r="A439" s="64">
        <v>23203</v>
      </c>
      <c r="B439" s="67" t="s">
        <v>390</v>
      </c>
      <c r="C439" s="257">
        <v>4528</v>
      </c>
    </row>
    <row r="440" spans="1:3">
      <c r="A440" s="64">
        <v>2320301</v>
      </c>
      <c r="B440" s="68" t="s">
        <v>391</v>
      </c>
      <c r="C440" s="255">
        <v>4528</v>
      </c>
    </row>
    <row r="441" spans="1:3">
      <c r="A441" s="64">
        <v>233</v>
      </c>
      <c r="B441" s="67" t="s">
        <v>392</v>
      </c>
      <c r="C441" s="258">
        <v>39</v>
      </c>
    </row>
    <row r="442" spans="1:3">
      <c r="A442" s="64">
        <v>23303</v>
      </c>
      <c r="B442" s="67" t="s">
        <v>393</v>
      </c>
      <c r="C442" s="254">
        <v>39</v>
      </c>
    </row>
    <row r="443" spans="1:3" ht="24" customHeight="1">
      <c r="A443" s="64">
        <v>234</v>
      </c>
      <c r="B443" s="74" t="s">
        <v>394</v>
      </c>
      <c r="C443" s="259">
        <f>SUM(C6,C107,C131,C153,C165,C187,C248,C289,C305,C320,C369,C381,C395,C406,C411,C421,C428,C435,C438,C441)</f>
        <v>159983</v>
      </c>
    </row>
  </sheetData>
  <autoFilter ref="A5:C443"/>
  <mergeCells count="4">
    <mergeCell ref="B2:C2"/>
    <mergeCell ref="A4:A5"/>
    <mergeCell ref="B4:B5"/>
    <mergeCell ref="C4:C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21"/>
  <sheetViews>
    <sheetView showGridLines="0" showZeros="0" workbookViewId="0"/>
  </sheetViews>
  <sheetFormatPr defaultColWidth="9.125" defaultRowHeight="14.25"/>
  <cols>
    <col min="1" max="1" width="24.875" style="28" customWidth="1"/>
    <col min="2" max="3" width="10.375" style="29" customWidth="1"/>
    <col min="4" max="4" width="10.375" style="30" customWidth="1"/>
    <col min="5" max="5" width="27.125" style="28" customWidth="1"/>
    <col min="6" max="8" width="10.375" style="29" customWidth="1"/>
    <col min="9" max="16384" width="9.125" style="28"/>
  </cols>
  <sheetData>
    <row r="1" spans="1:8" s="26" customFormat="1">
      <c r="A1" s="93" t="s">
        <v>1344</v>
      </c>
      <c r="B1" s="32"/>
      <c r="C1" s="32"/>
      <c r="D1" s="33"/>
      <c r="F1" s="32"/>
      <c r="G1" s="32"/>
      <c r="H1" s="32"/>
    </row>
    <row r="2" spans="1:8" ht="36.75" customHeight="1">
      <c r="A2" s="383" t="s">
        <v>1273</v>
      </c>
      <c r="B2" s="383"/>
      <c r="C2" s="383"/>
      <c r="D2" s="383"/>
      <c r="E2" s="383"/>
      <c r="F2" s="383"/>
      <c r="G2" s="383"/>
      <c r="H2" s="383"/>
    </row>
    <row r="3" spans="1:8" ht="16.899999999999999" customHeight="1">
      <c r="A3" s="384" t="s">
        <v>2</v>
      </c>
      <c r="B3" s="384"/>
      <c r="C3" s="384"/>
      <c r="D3" s="384"/>
      <c r="E3" s="384"/>
      <c r="F3" s="384"/>
      <c r="G3" s="384"/>
      <c r="H3" s="384"/>
    </row>
    <row r="4" spans="1:8" ht="28.5" customHeight="1">
      <c r="A4" s="390" t="s">
        <v>3</v>
      </c>
      <c r="B4" s="385" t="s">
        <v>679</v>
      </c>
      <c r="C4" s="386"/>
      <c r="D4" s="387"/>
      <c r="E4" s="390" t="s">
        <v>3</v>
      </c>
      <c r="F4" s="385" t="s">
        <v>679</v>
      </c>
      <c r="G4" s="386"/>
      <c r="H4" s="387"/>
    </row>
    <row r="5" spans="1:8" ht="28.5" customHeight="1">
      <c r="A5" s="391"/>
      <c r="B5" s="393" t="s">
        <v>398</v>
      </c>
      <c r="C5" s="388" t="s">
        <v>8</v>
      </c>
      <c r="D5" s="389"/>
      <c r="E5" s="391"/>
      <c r="F5" s="393" t="s">
        <v>398</v>
      </c>
      <c r="G5" s="388" t="s">
        <v>8</v>
      </c>
      <c r="H5" s="389"/>
    </row>
    <row r="6" spans="1:8" ht="50.25" customHeight="1">
      <c r="A6" s="392"/>
      <c r="B6" s="394"/>
      <c r="C6" s="120" t="s">
        <v>10</v>
      </c>
      <c r="D6" s="121" t="s">
        <v>11</v>
      </c>
      <c r="E6" s="392"/>
      <c r="F6" s="394"/>
      <c r="G6" s="120" t="s">
        <v>10</v>
      </c>
      <c r="H6" s="122" t="s">
        <v>11</v>
      </c>
    </row>
    <row r="7" spans="1:8" ht="36.75" customHeight="1">
      <c r="A7" s="123" t="s">
        <v>399</v>
      </c>
      <c r="B7" s="41">
        <f>SUM(C7:D7)</f>
        <v>95000</v>
      </c>
      <c r="C7" s="41">
        <v>71000</v>
      </c>
      <c r="D7" s="38">
        <v>24000</v>
      </c>
      <c r="E7" s="39" t="s">
        <v>400</v>
      </c>
      <c r="F7" s="41">
        <f>SUM(G7:H7)</f>
        <v>99661</v>
      </c>
      <c r="G7" s="41">
        <v>99661</v>
      </c>
      <c r="H7" s="41"/>
    </row>
    <row r="8" spans="1:8" ht="36.75" customHeight="1">
      <c r="A8" s="123" t="s">
        <v>401</v>
      </c>
      <c r="B8" s="41">
        <f t="shared" ref="B8:B11" si="0">SUM(C8:D8)</f>
        <v>39500</v>
      </c>
      <c r="C8" s="41">
        <f>SUM(C9:C11)</f>
        <v>39500</v>
      </c>
      <c r="D8" s="38">
        <f>SUM(D9:D11)</f>
        <v>0</v>
      </c>
      <c r="E8" s="124" t="s">
        <v>1274</v>
      </c>
      <c r="F8" s="41">
        <f t="shared" ref="F8:F11" si="1">SUM(G8:H8)</f>
        <v>0</v>
      </c>
      <c r="G8" s="41"/>
      <c r="H8" s="41"/>
    </row>
    <row r="9" spans="1:8" ht="36.75" customHeight="1">
      <c r="A9" s="123" t="s">
        <v>403</v>
      </c>
      <c r="B9" s="49">
        <f t="shared" si="0"/>
        <v>9083</v>
      </c>
      <c r="C9" s="49">
        <v>9083</v>
      </c>
      <c r="D9" s="51"/>
      <c r="E9" s="123"/>
      <c r="F9" s="41"/>
      <c r="G9" s="41"/>
      <c r="H9" s="41"/>
    </row>
    <row r="10" spans="1:8" ht="36.75" customHeight="1">
      <c r="A10" s="123" t="s">
        <v>405</v>
      </c>
      <c r="B10" s="49">
        <f t="shared" si="0"/>
        <v>30417</v>
      </c>
      <c r="C10" s="49">
        <v>30417</v>
      </c>
      <c r="D10" s="51"/>
      <c r="E10" s="125"/>
      <c r="F10" s="41"/>
      <c r="G10" s="41"/>
      <c r="H10" s="41"/>
    </row>
    <row r="11" spans="1:8" ht="36.75" customHeight="1">
      <c r="A11" s="123" t="s">
        <v>407</v>
      </c>
      <c r="B11" s="49">
        <f t="shared" si="0"/>
        <v>0</v>
      </c>
      <c r="C11" s="126"/>
      <c r="D11" s="127"/>
      <c r="E11" s="125"/>
      <c r="F11" s="49">
        <f t="shared" si="1"/>
        <v>0</v>
      </c>
      <c r="G11" s="49"/>
      <c r="H11" s="49"/>
    </row>
    <row r="12" spans="1:8" ht="36.75" customHeight="1">
      <c r="A12" s="125"/>
      <c r="B12" s="49"/>
      <c r="C12" s="49"/>
      <c r="D12" s="51"/>
      <c r="E12" s="128"/>
      <c r="F12" s="49"/>
      <c r="G12" s="49"/>
      <c r="H12" s="49"/>
    </row>
    <row r="13" spans="1:8" ht="36.75" customHeight="1">
      <c r="A13" s="123" t="s">
        <v>410</v>
      </c>
      <c r="B13" s="41">
        <f t="shared" ref="B13:B19" si="2">SUM(C13:D13)</f>
        <v>0</v>
      </c>
      <c r="C13" s="41"/>
      <c r="D13" s="38"/>
      <c r="E13" s="128" t="s">
        <v>1275</v>
      </c>
      <c r="F13" s="41">
        <f>SUM(G13:H13)</f>
        <v>43761</v>
      </c>
      <c r="G13" s="41">
        <f>SUM(G14:G15)</f>
        <v>9700</v>
      </c>
      <c r="H13" s="41">
        <f>SUM(H14:H15)</f>
        <v>34061</v>
      </c>
    </row>
    <row r="14" spans="1:8" ht="36.75" customHeight="1">
      <c r="A14" s="123" t="s">
        <v>411</v>
      </c>
      <c r="B14" s="41">
        <f t="shared" si="2"/>
        <v>10061</v>
      </c>
      <c r="C14" s="41"/>
      <c r="D14" s="38">
        <v>10061</v>
      </c>
      <c r="E14" s="129" t="s">
        <v>1276</v>
      </c>
      <c r="F14" s="49">
        <f t="shared" ref="F14:F15" si="3">SUM(G14:H14)</f>
        <v>9700</v>
      </c>
      <c r="G14" s="49">
        <v>9700</v>
      </c>
      <c r="H14" s="49"/>
    </row>
    <row r="15" spans="1:8" ht="36.75" customHeight="1">
      <c r="A15" s="123" t="s">
        <v>413</v>
      </c>
      <c r="B15" s="41">
        <f t="shared" si="2"/>
        <v>1300</v>
      </c>
      <c r="C15" s="41">
        <f>SUM(C16:C18)</f>
        <v>1300</v>
      </c>
      <c r="D15" s="41">
        <f>SUM(D16:D18)</f>
        <v>0</v>
      </c>
      <c r="E15" s="129" t="s">
        <v>1277</v>
      </c>
      <c r="F15" s="49">
        <f t="shared" si="3"/>
        <v>34061</v>
      </c>
      <c r="G15" s="49"/>
      <c r="H15" s="49">
        <v>34061</v>
      </c>
    </row>
    <row r="16" spans="1:8" ht="36.75" customHeight="1">
      <c r="A16" s="125" t="s">
        <v>1278</v>
      </c>
      <c r="B16" s="49">
        <f t="shared" si="2"/>
        <v>0</v>
      </c>
      <c r="C16" s="49"/>
      <c r="D16" s="51"/>
      <c r="E16" s="129"/>
      <c r="F16" s="130"/>
      <c r="G16" s="130"/>
      <c r="H16" s="130"/>
    </row>
    <row r="17" spans="1:8" ht="36.75" customHeight="1">
      <c r="A17" s="125" t="s">
        <v>1279</v>
      </c>
      <c r="B17" s="49">
        <f t="shared" si="2"/>
        <v>800</v>
      </c>
      <c r="C17" s="49">
        <v>800</v>
      </c>
      <c r="D17" s="51"/>
      <c r="E17" s="124" t="s">
        <v>404</v>
      </c>
      <c r="F17" s="131">
        <f t="shared" ref="F17:F19" si="4">SUM(G17:H17)</f>
        <v>2439</v>
      </c>
      <c r="G17" s="131">
        <f>SUM(G18)</f>
        <v>2439</v>
      </c>
      <c r="H17" s="131"/>
    </row>
    <row r="18" spans="1:8" ht="36.75" customHeight="1">
      <c r="A18" s="125" t="s">
        <v>1280</v>
      </c>
      <c r="B18" s="49">
        <f t="shared" si="2"/>
        <v>500</v>
      </c>
      <c r="C18" s="49">
        <v>500</v>
      </c>
      <c r="D18" s="51"/>
      <c r="E18" s="132" t="s">
        <v>406</v>
      </c>
      <c r="F18" s="49">
        <f t="shared" si="4"/>
        <v>2439</v>
      </c>
      <c r="G18" s="49">
        <v>2439</v>
      </c>
      <c r="H18" s="41">
        <f>SUM(H19:H20)</f>
        <v>0</v>
      </c>
    </row>
    <row r="19" spans="1:8" ht="36.75" customHeight="1">
      <c r="A19" s="133"/>
      <c r="B19" s="41">
        <f t="shared" si="2"/>
        <v>0</v>
      </c>
      <c r="C19" s="133"/>
      <c r="D19" s="134"/>
      <c r="E19" s="135"/>
      <c r="F19" s="130">
        <f t="shared" si="4"/>
        <v>0</v>
      </c>
      <c r="G19" s="130"/>
      <c r="H19" s="130"/>
    </row>
    <row r="20" spans="1:8" ht="36.75" customHeight="1">
      <c r="A20" s="136"/>
      <c r="B20" s="49"/>
      <c r="C20" s="49"/>
      <c r="D20" s="51"/>
      <c r="E20" s="135"/>
      <c r="F20" s="137"/>
      <c r="G20" s="137"/>
      <c r="H20" s="137"/>
    </row>
    <row r="21" spans="1:8" ht="36.75" customHeight="1">
      <c r="A21" s="136" t="s">
        <v>417</v>
      </c>
      <c r="B21" s="41">
        <f>SUM(B7,B8,B14,B16,B17,B18)</f>
        <v>145861</v>
      </c>
      <c r="C21" s="41">
        <f>SUM(C7,C8,C14,C16,C17,C18)</f>
        <v>111800</v>
      </c>
      <c r="D21" s="41">
        <f>SUM(D7,D8,D14,D16,D17,D18)</f>
        <v>34061</v>
      </c>
      <c r="E21" s="53" t="s">
        <v>418</v>
      </c>
      <c r="F21" s="131">
        <f>SUM(F7,F13,F17)</f>
        <v>145861</v>
      </c>
      <c r="G21" s="131">
        <f>SUM(G7,G8,G13,G17)</f>
        <v>111800</v>
      </c>
      <c r="H21" s="131">
        <f>SUM(H7,H8,H13,H17)</f>
        <v>34061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4791666666666701" right="0.74791666666666701" top="1.33819444444444" bottom="0.78680555555555598" header="0" footer="0"/>
  <pageSetup paperSize="9" scale="76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8"/>
  <sheetViews>
    <sheetView workbookViewId="0"/>
  </sheetViews>
  <sheetFormatPr defaultColWidth="45.5" defaultRowHeight="14.25"/>
  <cols>
    <col min="1" max="1" width="41.375" style="107" customWidth="1"/>
    <col min="2" max="2" width="52.5" style="95" customWidth="1"/>
    <col min="3" max="256" width="45.5" style="91"/>
    <col min="257" max="257" width="41.375" style="91" customWidth="1"/>
    <col min="258" max="258" width="52.5" style="91" customWidth="1"/>
    <col min="259" max="512" width="45.5" style="91"/>
    <col min="513" max="513" width="41.375" style="91" customWidth="1"/>
    <col min="514" max="514" width="52.5" style="91" customWidth="1"/>
    <col min="515" max="768" width="45.5" style="91"/>
    <col min="769" max="769" width="41.375" style="91" customWidth="1"/>
    <col min="770" max="770" width="52.5" style="91" customWidth="1"/>
    <col min="771" max="1024" width="45.5" style="91"/>
    <col min="1025" max="1025" width="41.375" style="91" customWidth="1"/>
    <col min="1026" max="1026" width="52.5" style="91" customWidth="1"/>
    <col min="1027" max="1280" width="45.5" style="91"/>
    <col min="1281" max="1281" width="41.375" style="91" customWidth="1"/>
    <col min="1282" max="1282" width="52.5" style="91" customWidth="1"/>
    <col min="1283" max="1536" width="45.5" style="91"/>
    <col min="1537" max="1537" width="41.375" style="91" customWidth="1"/>
    <col min="1538" max="1538" width="52.5" style="91" customWidth="1"/>
    <col min="1539" max="1792" width="45.5" style="91"/>
    <col min="1793" max="1793" width="41.375" style="91" customWidth="1"/>
    <col min="1794" max="1794" width="52.5" style="91" customWidth="1"/>
    <col min="1795" max="2048" width="45.5" style="91"/>
    <col min="2049" max="2049" width="41.375" style="91" customWidth="1"/>
    <col min="2050" max="2050" width="52.5" style="91" customWidth="1"/>
    <col min="2051" max="2304" width="45.5" style="91"/>
    <col min="2305" max="2305" width="41.375" style="91" customWidth="1"/>
    <col min="2306" max="2306" width="52.5" style="91" customWidth="1"/>
    <col min="2307" max="2560" width="45.5" style="91"/>
    <col min="2561" max="2561" width="41.375" style="91" customWidth="1"/>
    <col min="2562" max="2562" width="52.5" style="91" customWidth="1"/>
    <col min="2563" max="2816" width="45.5" style="91"/>
    <col min="2817" max="2817" width="41.375" style="91" customWidth="1"/>
    <col min="2818" max="2818" width="52.5" style="91" customWidth="1"/>
    <col min="2819" max="3072" width="45.5" style="91"/>
    <col min="3073" max="3073" width="41.375" style="91" customWidth="1"/>
    <col min="3074" max="3074" width="52.5" style="91" customWidth="1"/>
    <col min="3075" max="3328" width="45.5" style="91"/>
    <col min="3329" max="3329" width="41.375" style="91" customWidth="1"/>
    <col min="3330" max="3330" width="52.5" style="91" customWidth="1"/>
    <col min="3331" max="3584" width="45.5" style="91"/>
    <col min="3585" max="3585" width="41.375" style="91" customWidth="1"/>
    <col min="3586" max="3586" width="52.5" style="91" customWidth="1"/>
    <col min="3587" max="3840" width="45.5" style="91"/>
    <col min="3841" max="3841" width="41.375" style="91" customWidth="1"/>
    <col min="3842" max="3842" width="52.5" style="91" customWidth="1"/>
    <col min="3843" max="4096" width="45.5" style="91"/>
    <col min="4097" max="4097" width="41.375" style="91" customWidth="1"/>
    <col min="4098" max="4098" width="52.5" style="91" customWidth="1"/>
    <col min="4099" max="4352" width="45.5" style="91"/>
    <col min="4353" max="4353" width="41.375" style="91" customWidth="1"/>
    <col min="4354" max="4354" width="52.5" style="91" customWidth="1"/>
    <col min="4355" max="4608" width="45.5" style="91"/>
    <col min="4609" max="4609" width="41.375" style="91" customWidth="1"/>
    <col min="4610" max="4610" width="52.5" style="91" customWidth="1"/>
    <col min="4611" max="4864" width="45.5" style="91"/>
    <col min="4865" max="4865" width="41.375" style="91" customWidth="1"/>
    <col min="4866" max="4866" width="52.5" style="91" customWidth="1"/>
    <col min="4867" max="5120" width="45.5" style="91"/>
    <col min="5121" max="5121" width="41.375" style="91" customWidth="1"/>
    <col min="5122" max="5122" width="52.5" style="91" customWidth="1"/>
    <col min="5123" max="5376" width="45.5" style="91"/>
    <col min="5377" max="5377" width="41.375" style="91" customWidth="1"/>
    <col min="5378" max="5378" width="52.5" style="91" customWidth="1"/>
    <col min="5379" max="5632" width="45.5" style="91"/>
    <col min="5633" max="5633" width="41.375" style="91" customWidth="1"/>
    <col min="5634" max="5634" width="52.5" style="91" customWidth="1"/>
    <col min="5635" max="5888" width="45.5" style="91"/>
    <col min="5889" max="5889" width="41.375" style="91" customWidth="1"/>
    <col min="5890" max="5890" width="52.5" style="91" customWidth="1"/>
    <col min="5891" max="6144" width="45.5" style="91"/>
    <col min="6145" max="6145" width="41.375" style="91" customWidth="1"/>
    <col min="6146" max="6146" width="52.5" style="91" customWidth="1"/>
    <col min="6147" max="6400" width="45.5" style="91"/>
    <col min="6401" max="6401" width="41.375" style="91" customWidth="1"/>
    <col min="6402" max="6402" width="52.5" style="91" customWidth="1"/>
    <col min="6403" max="6656" width="45.5" style="91"/>
    <col min="6657" max="6657" width="41.375" style="91" customWidth="1"/>
    <col min="6658" max="6658" width="52.5" style="91" customWidth="1"/>
    <col min="6659" max="6912" width="45.5" style="91"/>
    <col min="6913" max="6913" width="41.375" style="91" customWidth="1"/>
    <col min="6914" max="6914" width="52.5" style="91" customWidth="1"/>
    <col min="6915" max="7168" width="45.5" style="91"/>
    <col min="7169" max="7169" width="41.375" style="91" customWidth="1"/>
    <col min="7170" max="7170" width="52.5" style="91" customWidth="1"/>
    <col min="7171" max="7424" width="45.5" style="91"/>
    <col min="7425" max="7425" width="41.375" style="91" customWidth="1"/>
    <col min="7426" max="7426" width="52.5" style="91" customWidth="1"/>
    <col min="7427" max="7680" width="45.5" style="91"/>
    <col min="7681" max="7681" width="41.375" style="91" customWidth="1"/>
    <col min="7682" max="7682" width="52.5" style="91" customWidth="1"/>
    <col min="7683" max="7936" width="45.5" style="91"/>
    <col min="7937" max="7937" width="41.375" style="91" customWidth="1"/>
    <col min="7938" max="7938" width="52.5" style="91" customWidth="1"/>
    <col min="7939" max="8192" width="45.5" style="91"/>
    <col min="8193" max="8193" width="41.375" style="91" customWidth="1"/>
    <col min="8194" max="8194" width="52.5" style="91" customWidth="1"/>
    <col min="8195" max="8448" width="45.5" style="91"/>
    <col min="8449" max="8449" width="41.375" style="91" customWidth="1"/>
    <col min="8450" max="8450" width="52.5" style="91" customWidth="1"/>
    <col min="8451" max="8704" width="45.5" style="91"/>
    <col min="8705" max="8705" width="41.375" style="91" customWidth="1"/>
    <col min="8706" max="8706" width="52.5" style="91" customWidth="1"/>
    <col min="8707" max="8960" width="45.5" style="91"/>
    <col min="8961" max="8961" width="41.375" style="91" customWidth="1"/>
    <col min="8962" max="8962" width="52.5" style="91" customWidth="1"/>
    <col min="8963" max="9216" width="45.5" style="91"/>
    <col min="9217" max="9217" width="41.375" style="91" customWidth="1"/>
    <col min="9218" max="9218" width="52.5" style="91" customWidth="1"/>
    <col min="9219" max="9472" width="45.5" style="91"/>
    <col min="9473" max="9473" width="41.375" style="91" customWidth="1"/>
    <col min="9474" max="9474" width="52.5" style="91" customWidth="1"/>
    <col min="9475" max="9728" width="45.5" style="91"/>
    <col min="9729" max="9729" width="41.375" style="91" customWidth="1"/>
    <col min="9730" max="9730" width="52.5" style="91" customWidth="1"/>
    <col min="9731" max="9984" width="45.5" style="91"/>
    <col min="9985" max="9985" width="41.375" style="91" customWidth="1"/>
    <col min="9986" max="9986" width="52.5" style="91" customWidth="1"/>
    <col min="9987" max="10240" width="45.5" style="91"/>
    <col min="10241" max="10241" width="41.375" style="91" customWidth="1"/>
    <col min="10242" max="10242" width="52.5" style="91" customWidth="1"/>
    <col min="10243" max="10496" width="45.5" style="91"/>
    <col min="10497" max="10497" width="41.375" style="91" customWidth="1"/>
    <col min="10498" max="10498" width="52.5" style="91" customWidth="1"/>
    <col min="10499" max="10752" width="45.5" style="91"/>
    <col min="10753" max="10753" width="41.375" style="91" customWidth="1"/>
    <col min="10754" max="10754" width="52.5" style="91" customWidth="1"/>
    <col min="10755" max="11008" width="45.5" style="91"/>
    <col min="11009" max="11009" width="41.375" style="91" customWidth="1"/>
    <col min="11010" max="11010" width="52.5" style="91" customWidth="1"/>
    <col min="11011" max="11264" width="45.5" style="91"/>
    <col min="11265" max="11265" width="41.375" style="91" customWidth="1"/>
    <col min="11266" max="11266" width="52.5" style="91" customWidth="1"/>
    <col min="11267" max="11520" width="45.5" style="91"/>
    <col min="11521" max="11521" width="41.375" style="91" customWidth="1"/>
    <col min="11522" max="11522" width="52.5" style="91" customWidth="1"/>
    <col min="11523" max="11776" width="45.5" style="91"/>
    <col min="11777" max="11777" width="41.375" style="91" customWidth="1"/>
    <col min="11778" max="11778" width="52.5" style="91" customWidth="1"/>
    <col min="11779" max="12032" width="45.5" style="91"/>
    <col min="12033" max="12033" width="41.375" style="91" customWidth="1"/>
    <col min="12034" max="12034" width="52.5" style="91" customWidth="1"/>
    <col min="12035" max="12288" width="45.5" style="91"/>
    <col min="12289" max="12289" width="41.375" style="91" customWidth="1"/>
    <col min="12290" max="12290" width="52.5" style="91" customWidth="1"/>
    <col min="12291" max="12544" width="45.5" style="91"/>
    <col min="12545" max="12545" width="41.375" style="91" customWidth="1"/>
    <col min="12546" max="12546" width="52.5" style="91" customWidth="1"/>
    <col min="12547" max="12800" width="45.5" style="91"/>
    <col min="12801" max="12801" width="41.375" style="91" customWidth="1"/>
    <col min="12802" max="12802" width="52.5" style="91" customWidth="1"/>
    <col min="12803" max="13056" width="45.5" style="91"/>
    <col min="13057" max="13057" width="41.375" style="91" customWidth="1"/>
    <col min="13058" max="13058" width="52.5" style="91" customWidth="1"/>
    <col min="13059" max="13312" width="45.5" style="91"/>
    <col min="13313" max="13313" width="41.375" style="91" customWidth="1"/>
    <col min="13314" max="13314" width="52.5" style="91" customWidth="1"/>
    <col min="13315" max="13568" width="45.5" style="91"/>
    <col min="13569" max="13569" width="41.375" style="91" customWidth="1"/>
    <col min="13570" max="13570" width="52.5" style="91" customWidth="1"/>
    <col min="13571" max="13824" width="45.5" style="91"/>
    <col min="13825" max="13825" width="41.375" style="91" customWidth="1"/>
    <col min="13826" max="13826" width="52.5" style="91" customWidth="1"/>
    <col min="13827" max="14080" width="45.5" style="91"/>
    <col min="14081" max="14081" width="41.375" style="91" customWidth="1"/>
    <col min="14082" max="14082" width="52.5" style="91" customWidth="1"/>
    <col min="14083" max="14336" width="45.5" style="91"/>
    <col min="14337" max="14337" width="41.375" style="91" customWidth="1"/>
    <col min="14338" max="14338" width="52.5" style="91" customWidth="1"/>
    <col min="14339" max="14592" width="45.5" style="91"/>
    <col min="14593" max="14593" width="41.375" style="91" customWidth="1"/>
    <col min="14594" max="14594" width="52.5" style="91" customWidth="1"/>
    <col min="14595" max="14848" width="45.5" style="91"/>
    <col min="14849" max="14849" width="41.375" style="91" customWidth="1"/>
    <col min="14850" max="14850" width="52.5" style="91" customWidth="1"/>
    <col min="14851" max="15104" width="45.5" style="91"/>
    <col min="15105" max="15105" width="41.375" style="91" customWidth="1"/>
    <col min="15106" max="15106" width="52.5" style="91" customWidth="1"/>
    <col min="15107" max="15360" width="45.5" style="91"/>
    <col min="15361" max="15361" width="41.375" style="91" customWidth="1"/>
    <col min="15362" max="15362" width="52.5" style="91" customWidth="1"/>
    <col min="15363" max="15616" width="45.5" style="91"/>
    <col min="15617" max="15617" width="41.375" style="91" customWidth="1"/>
    <col min="15618" max="15618" width="52.5" style="91" customWidth="1"/>
    <col min="15619" max="15872" width="45.5" style="91"/>
    <col min="15873" max="15873" width="41.375" style="91" customWidth="1"/>
    <col min="15874" max="15874" width="52.5" style="91" customWidth="1"/>
    <col min="15875" max="16128" width="45.5" style="91"/>
    <col min="16129" max="16129" width="41.375" style="91" customWidth="1"/>
    <col min="16130" max="16130" width="52.5" style="91" customWidth="1"/>
    <col min="16131" max="16384" width="45.5" style="91"/>
  </cols>
  <sheetData>
    <row r="1" spans="1:2" s="105" customFormat="1" ht="36" customHeight="1">
      <c r="A1" s="108" t="s">
        <v>1401</v>
      </c>
      <c r="B1" s="109"/>
    </row>
    <row r="2" spans="1:2" ht="27" customHeight="1">
      <c r="A2" s="430" t="s">
        <v>1281</v>
      </c>
      <c r="B2" s="430"/>
    </row>
    <row r="3" spans="1:2" ht="33.6" customHeight="1">
      <c r="A3" s="110"/>
      <c r="B3" s="95" t="s">
        <v>2</v>
      </c>
    </row>
    <row r="4" spans="1:2" ht="28.9" customHeight="1">
      <c r="A4" s="96" t="s">
        <v>421</v>
      </c>
      <c r="B4" s="97" t="s">
        <v>679</v>
      </c>
    </row>
    <row r="5" spans="1:2" s="106" customFormat="1" ht="29.45" customHeight="1">
      <c r="A5" s="111" t="s">
        <v>401</v>
      </c>
      <c r="B5" s="112">
        <f>SUM(B6,B11)</f>
        <v>39500</v>
      </c>
    </row>
    <row r="6" spans="1:2" s="106" customFormat="1" ht="29.45" customHeight="1">
      <c r="A6" s="113" t="s">
        <v>403</v>
      </c>
      <c r="B6" s="112">
        <f>SUM(B7:B10)</f>
        <v>9083</v>
      </c>
    </row>
    <row r="7" spans="1:2" s="106" customFormat="1" ht="29.45" customHeight="1">
      <c r="A7" s="114" t="s">
        <v>423</v>
      </c>
      <c r="B7" s="115">
        <v>-1145</v>
      </c>
    </row>
    <row r="8" spans="1:2" s="106" customFormat="1" ht="29.45" customHeight="1">
      <c r="A8" s="116" t="s">
        <v>424</v>
      </c>
      <c r="B8" s="117">
        <v>192</v>
      </c>
    </row>
    <row r="9" spans="1:2" s="106" customFormat="1" ht="29.45" customHeight="1">
      <c r="A9" s="116" t="s">
        <v>422</v>
      </c>
      <c r="B9" s="117">
        <v>9370</v>
      </c>
    </row>
    <row r="10" spans="1:2" s="106" customFormat="1" ht="29.45" customHeight="1">
      <c r="A10" s="116" t="s">
        <v>425</v>
      </c>
      <c r="B10" s="117">
        <v>666</v>
      </c>
    </row>
    <row r="11" spans="1:2" s="106" customFormat="1" ht="29.45" customHeight="1">
      <c r="A11" s="111" t="s">
        <v>1282</v>
      </c>
      <c r="B11" s="112">
        <f>SUM(B12:B18)</f>
        <v>30417</v>
      </c>
    </row>
    <row r="12" spans="1:2" s="106" customFormat="1" ht="29.45" customHeight="1">
      <c r="A12" s="118" t="s">
        <v>426</v>
      </c>
      <c r="B12" s="119">
        <v>13144</v>
      </c>
    </row>
    <row r="13" spans="1:2" s="106" customFormat="1" ht="29.45" customHeight="1">
      <c r="A13" s="118" t="s">
        <v>1283</v>
      </c>
      <c r="B13" s="119">
        <v>2098</v>
      </c>
    </row>
    <row r="14" spans="1:2" s="106" customFormat="1" ht="29.45" customHeight="1">
      <c r="A14" s="118" t="s">
        <v>1284</v>
      </c>
      <c r="B14" s="119">
        <v>1889</v>
      </c>
    </row>
    <row r="15" spans="1:2" s="106" customFormat="1" ht="29.45" customHeight="1">
      <c r="A15" s="118" t="s">
        <v>1285</v>
      </c>
      <c r="B15" s="119">
        <v>1257</v>
      </c>
    </row>
    <row r="16" spans="1:2" s="106" customFormat="1" ht="29.45" customHeight="1">
      <c r="A16" s="118" t="s">
        <v>1286</v>
      </c>
      <c r="B16" s="119">
        <v>3951</v>
      </c>
    </row>
    <row r="17" spans="1:2" s="106" customFormat="1" ht="29.45" customHeight="1">
      <c r="A17" s="118" t="s">
        <v>1287</v>
      </c>
      <c r="B17" s="119">
        <v>6239</v>
      </c>
    </row>
    <row r="18" spans="1:2" s="106" customFormat="1" ht="29.45" customHeight="1">
      <c r="A18" s="118" t="s">
        <v>1288</v>
      </c>
      <c r="B18" s="119">
        <v>1839</v>
      </c>
    </row>
  </sheetData>
  <mergeCells count="1">
    <mergeCell ref="A2:B2"/>
  </mergeCells>
  <phoneticPr fontId="74" type="noConversion"/>
  <printOptions horizontalCentered="1"/>
  <pageMargins left="0.55069444444444404" right="0.55069444444444404" top="0.27500000000000002" bottom="0.39305555555555599" header="0.59027777777777801" footer="0.156944444444444"/>
  <pageSetup paperSize="9" scale="98" firstPageNumber="135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C80"/>
  <sheetViews>
    <sheetView tabSelected="1" topLeftCell="A67" workbookViewId="0">
      <selection activeCell="B5" sqref="B5:B79"/>
    </sheetView>
  </sheetViews>
  <sheetFormatPr defaultColWidth="9" defaultRowHeight="13.5"/>
  <cols>
    <col min="1" max="1" width="50.5" style="92" customWidth="1"/>
    <col min="2" max="2" width="37.875" style="92" customWidth="1"/>
    <col min="3" max="3" width="9" style="92" hidden="1" customWidth="1"/>
    <col min="4" max="16384" width="9" style="92"/>
  </cols>
  <sheetData>
    <row r="1" spans="1:3" s="90" customFormat="1" ht="21.75" customHeight="1">
      <c r="A1" s="93" t="s">
        <v>1402</v>
      </c>
    </row>
    <row r="2" spans="1:3" ht="22.5">
      <c r="A2" s="396" t="s">
        <v>1289</v>
      </c>
      <c r="B2" s="396"/>
    </row>
    <row r="3" spans="1:3" ht="20.25" customHeight="1">
      <c r="A3" s="94"/>
      <c r="B3" s="95" t="s">
        <v>2</v>
      </c>
    </row>
    <row r="4" spans="1:3" s="91" customFormat="1" ht="28.9" customHeight="1">
      <c r="A4" s="96" t="s">
        <v>460</v>
      </c>
      <c r="B4" s="97" t="s">
        <v>1290</v>
      </c>
    </row>
    <row r="5" spans="1:3" ht="15.75" customHeight="1">
      <c r="A5" s="98" t="s">
        <v>461</v>
      </c>
      <c r="B5" s="99">
        <v>20065</v>
      </c>
    </row>
    <row r="6" spans="1:3" ht="15.75" customHeight="1">
      <c r="A6" s="100" t="s">
        <v>463</v>
      </c>
      <c r="B6" s="101">
        <v>15502</v>
      </c>
      <c r="C6" s="92">
        <v>1600</v>
      </c>
    </row>
    <row r="7" spans="1:3" ht="15.75" customHeight="1">
      <c r="A7" s="100" t="s">
        <v>465</v>
      </c>
      <c r="B7" s="101">
        <v>2536</v>
      </c>
    </row>
    <row r="8" spans="1:3" ht="15.75" customHeight="1">
      <c r="A8" s="100" t="s">
        <v>467</v>
      </c>
      <c r="B8" s="101">
        <v>1968</v>
      </c>
    </row>
    <row r="9" spans="1:3" ht="15.75" customHeight="1">
      <c r="A9" s="100" t="s">
        <v>469</v>
      </c>
      <c r="B9" s="101">
        <v>59</v>
      </c>
    </row>
    <row r="10" spans="1:3" ht="15.75" customHeight="1">
      <c r="A10" s="102" t="s">
        <v>471</v>
      </c>
      <c r="B10" s="99">
        <v>3152</v>
      </c>
    </row>
    <row r="11" spans="1:3" ht="15.75" customHeight="1">
      <c r="A11" s="100" t="s">
        <v>473</v>
      </c>
      <c r="B11" s="101">
        <v>2241</v>
      </c>
    </row>
    <row r="12" spans="1:3" ht="15.75" customHeight="1">
      <c r="A12" s="103" t="s">
        <v>475</v>
      </c>
      <c r="B12" s="101">
        <v>4</v>
      </c>
    </row>
    <row r="13" spans="1:3" ht="15.75" customHeight="1">
      <c r="A13" s="100" t="s">
        <v>477</v>
      </c>
      <c r="B13" s="101">
        <v>43</v>
      </c>
    </row>
    <row r="14" spans="1:3" ht="15.75" customHeight="1">
      <c r="A14" s="100" t="s">
        <v>479</v>
      </c>
      <c r="B14" s="101">
        <v>0</v>
      </c>
    </row>
    <row r="15" spans="1:3" ht="15.75" customHeight="1">
      <c r="A15" s="100" t="s">
        <v>481</v>
      </c>
      <c r="B15" s="101">
        <v>2</v>
      </c>
    </row>
    <row r="16" spans="1:3" ht="15.75" customHeight="1">
      <c r="A16" s="100" t="s">
        <v>483</v>
      </c>
      <c r="B16" s="101">
        <v>94</v>
      </c>
    </row>
    <row r="17" spans="1:3" ht="15.75" customHeight="1">
      <c r="A17" s="100" t="s">
        <v>485</v>
      </c>
      <c r="B17" s="101">
        <v>6</v>
      </c>
    </row>
    <row r="18" spans="1:3" ht="15.75" customHeight="1">
      <c r="A18" s="100" t="s">
        <v>487</v>
      </c>
      <c r="B18" s="101">
        <v>687</v>
      </c>
    </row>
    <row r="19" spans="1:3" ht="15.75" customHeight="1">
      <c r="A19" s="100" t="s">
        <v>489</v>
      </c>
      <c r="B19" s="101">
        <v>4</v>
      </c>
    </row>
    <row r="20" spans="1:3" ht="15.75" customHeight="1">
      <c r="A20" s="100" t="s">
        <v>491</v>
      </c>
      <c r="B20" s="101">
        <v>71</v>
      </c>
      <c r="C20" s="92">
        <v>-4000</v>
      </c>
    </row>
    <row r="21" spans="1:3" ht="15.75" customHeight="1">
      <c r="A21" s="102" t="s">
        <v>493</v>
      </c>
      <c r="B21" s="99">
        <v>0</v>
      </c>
    </row>
    <row r="22" spans="1:3" ht="15.75" customHeight="1">
      <c r="A22" s="100" t="s">
        <v>495</v>
      </c>
      <c r="B22" s="101"/>
    </row>
    <row r="23" spans="1:3" ht="15.75" customHeight="1">
      <c r="A23" s="100" t="s">
        <v>497</v>
      </c>
      <c r="B23" s="101"/>
    </row>
    <row r="24" spans="1:3" ht="15.75" customHeight="1">
      <c r="A24" s="100" t="s">
        <v>499</v>
      </c>
      <c r="B24" s="101"/>
    </row>
    <row r="25" spans="1:3" ht="15.75" customHeight="1">
      <c r="A25" s="100" t="s">
        <v>501</v>
      </c>
      <c r="B25" s="101"/>
    </row>
    <row r="26" spans="1:3" ht="15.75" customHeight="1">
      <c r="A26" s="100" t="s">
        <v>503</v>
      </c>
      <c r="B26" s="101"/>
    </row>
    <row r="27" spans="1:3" ht="15.75" customHeight="1">
      <c r="A27" s="100" t="s">
        <v>505</v>
      </c>
      <c r="B27" s="101"/>
    </row>
    <row r="28" spans="1:3" ht="15.75" customHeight="1">
      <c r="A28" s="100" t="s">
        <v>507</v>
      </c>
      <c r="B28" s="101"/>
    </row>
    <row r="29" spans="1:3" ht="15.75" customHeight="1">
      <c r="A29" s="102" t="s">
        <v>509</v>
      </c>
      <c r="B29" s="99">
        <v>0</v>
      </c>
    </row>
    <row r="30" spans="1:3" ht="15.75" customHeight="1">
      <c r="A30" s="100" t="s">
        <v>495</v>
      </c>
      <c r="B30" s="101"/>
    </row>
    <row r="31" spans="1:3" ht="15.75" customHeight="1">
      <c r="A31" s="100" t="s">
        <v>497</v>
      </c>
      <c r="B31" s="101"/>
    </row>
    <row r="32" spans="1:3" ht="15.75" customHeight="1">
      <c r="A32" s="100" t="s">
        <v>499</v>
      </c>
      <c r="B32" s="101"/>
    </row>
    <row r="33" spans="1:3" ht="15.75" customHeight="1">
      <c r="A33" s="100" t="s">
        <v>503</v>
      </c>
      <c r="B33" s="101"/>
    </row>
    <row r="34" spans="1:3" ht="15.75" customHeight="1">
      <c r="A34" s="100" t="s">
        <v>505</v>
      </c>
      <c r="B34" s="101"/>
    </row>
    <row r="35" spans="1:3" ht="15.75" customHeight="1">
      <c r="A35" s="100" t="s">
        <v>507</v>
      </c>
      <c r="B35" s="101"/>
    </row>
    <row r="36" spans="1:3" ht="15.75" customHeight="1">
      <c r="A36" s="102" t="s">
        <v>511</v>
      </c>
      <c r="B36" s="99">
        <v>38804</v>
      </c>
    </row>
    <row r="37" spans="1:3" ht="15.75" customHeight="1">
      <c r="A37" s="100" t="s">
        <v>513</v>
      </c>
      <c r="B37" s="101">
        <v>37363</v>
      </c>
      <c r="C37" s="92">
        <v>1900</v>
      </c>
    </row>
    <row r="38" spans="1:3" ht="15.75" customHeight="1">
      <c r="A38" s="100" t="s">
        <v>515</v>
      </c>
      <c r="B38" s="101">
        <v>1441</v>
      </c>
    </row>
    <row r="39" spans="1:3" ht="15.75" customHeight="1">
      <c r="A39" s="100" t="s">
        <v>517</v>
      </c>
      <c r="B39" s="101"/>
    </row>
    <row r="40" spans="1:3" ht="15.75" customHeight="1">
      <c r="A40" s="102" t="s">
        <v>519</v>
      </c>
      <c r="B40" s="99">
        <v>0</v>
      </c>
    </row>
    <row r="41" spans="1:3" ht="15.75" customHeight="1">
      <c r="A41" s="100" t="s">
        <v>521</v>
      </c>
      <c r="B41" s="101"/>
    </row>
    <row r="42" spans="1:3" ht="15.75" customHeight="1">
      <c r="A42" s="100" t="s">
        <v>523</v>
      </c>
      <c r="B42" s="101"/>
    </row>
    <row r="43" spans="1:3" ht="15.75" customHeight="1">
      <c r="A43" s="102" t="s">
        <v>525</v>
      </c>
      <c r="B43" s="99">
        <v>0</v>
      </c>
    </row>
    <row r="44" spans="1:3" ht="15.75" customHeight="1">
      <c r="A44" s="100" t="s">
        <v>527</v>
      </c>
      <c r="B44" s="101"/>
    </row>
    <row r="45" spans="1:3" ht="15.75" customHeight="1">
      <c r="A45" s="103" t="s">
        <v>529</v>
      </c>
      <c r="B45" s="101"/>
    </row>
    <row r="46" spans="1:3" ht="15.75" customHeight="1">
      <c r="A46" s="100" t="s">
        <v>531</v>
      </c>
      <c r="B46" s="101"/>
    </row>
    <row r="47" spans="1:3" ht="15.75" customHeight="1">
      <c r="A47" s="102" t="s">
        <v>533</v>
      </c>
      <c r="B47" s="99"/>
    </row>
    <row r="48" spans="1:3" ht="15.75" customHeight="1">
      <c r="A48" s="100" t="s">
        <v>535</v>
      </c>
      <c r="B48" s="101"/>
    </row>
    <row r="49" spans="1:3" ht="15.75" customHeight="1">
      <c r="A49" s="100" t="s">
        <v>537</v>
      </c>
      <c r="B49" s="101"/>
    </row>
    <row r="50" spans="1:3" ht="15.75" customHeight="1">
      <c r="A50" s="102" t="s">
        <v>539</v>
      </c>
      <c r="B50" s="99">
        <v>2818</v>
      </c>
    </row>
    <row r="51" spans="1:3" ht="15.75" customHeight="1">
      <c r="A51" s="100" t="s">
        <v>541</v>
      </c>
      <c r="B51" s="101">
        <v>413</v>
      </c>
      <c r="C51" s="92">
        <v>500</v>
      </c>
    </row>
    <row r="52" spans="1:3" ht="15.75" customHeight="1">
      <c r="A52" s="100" t="s">
        <v>543</v>
      </c>
      <c r="B52" s="101">
        <v>0</v>
      </c>
    </row>
    <row r="53" spans="1:3" ht="15.75" customHeight="1">
      <c r="A53" s="100" t="s">
        <v>545</v>
      </c>
      <c r="B53" s="101">
        <v>0</v>
      </c>
    </row>
    <row r="54" spans="1:3" ht="15.75" customHeight="1">
      <c r="A54" s="100" t="s">
        <v>547</v>
      </c>
      <c r="B54" s="101">
        <v>1695</v>
      </c>
    </row>
    <row r="55" spans="1:3" ht="15.75" customHeight="1">
      <c r="A55" s="100" t="s">
        <v>549</v>
      </c>
      <c r="B55" s="101">
        <v>710</v>
      </c>
    </row>
    <row r="56" spans="1:3" ht="15.75" customHeight="1">
      <c r="A56" s="102" t="s">
        <v>551</v>
      </c>
      <c r="B56" s="99"/>
    </row>
    <row r="57" spans="1:3" ht="15.75" customHeight="1">
      <c r="A57" s="100" t="s">
        <v>553</v>
      </c>
      <c r="B57" s="101"/>
    </row>
    <row r="58" spans="1:3" ht="15.75" customHeight="1">
      <c r="A58" s="100" t="s">
        <v>555</v>
      </c>
      <c r="B58" s="101"/>
    </row>
    <row r="59" spans="1:3" ht="15.75" customHeight="1">
      <c r="A59" s="102" t="s">
        <v>557</v>
      </c>
      <c r="B59" s="99">
        <v>0</v>
      </c>
    </row>
    <row r="60" spans="1:3" ht="15.75" customHeight="1">
      <c r="A60" s="100" t="s">
        <v>559</v>
      </c>
      <c r="B60" s="101"/>
    </row>
    <row r="61" spans="1:3" ht="15.75" customHeight="1">
      <c r="A61" s="100" t="s">
        <v>561</v>
      </c>
      <c r="B61" s="101"/>
    </row>
    <row r="62" spans="1:3" ht="15.75" customHeight="1">
      <c r="A62" s="100" t="s">
        <v>563</v>
      </c>
      <c r="B62" s="101"/>
    </row>
    <row r="63" spans="1:3" ht="15.75" customHeight="1">
      <c r="A63" s="100" t="s">
        <v>565</v>
      </c>
      <c r="B63" s="101"/>
    </row>
    <row r="64" spans="1:3" ht="15.75" customHeight="1">
      <c r="A64" s="102" t="s">
        <v>567</v>
      </c>
      <c r="B64" s="99"/>
    </row>
    <row r="65" spans="1:2" ht="15.75" customHeight="1">
      <c r="A65" s="100" t="s">
        <v>569</v>
      </c>
      <c r="B65" s="101"/>
    </row>
    <row r="66" spans="1:2" ht="15.75" customHeight="1">
      <c r="A66" s="100" t="s">
        <v>571</v>
      </c>
      <c r="B66" s="101"/>
    </row>
    <row r="67" spans="1:2" ht="15.75" customHeight="1">
      <c r="A67" s="102" t="s">
        <v>573</v>
      </c>
      <c r="B67" s="99"/>
    </row>
    <row r="68" spans="1:2" ht="15.75" customHeight="1">
      <c r="A68" s="100" t="s">
        <v>575</v>
      </c>
      <c r="B68" s="101"/>
    </row>
    <row r="69" spans="1:2" ht="15.75" customHeight="1">
      <c r="A69" s="100" t="s">
        <v>577</v>
      </c>
      <c r="B69" s="101"/>
    </row>
    <row r="70" spans="1:2" ht="15.75" customHeight="1">
      <c r="A70" s="100" t="s">
        <v>578</v>
      </c>
      <c r="B70" s="101"/>
    </row>
    <row r="71" spans="1:2" ht="15.75" customHeight="1">
      <c r="A71" s="100" t="s">
        <v>579</v>
      </c>
      <c r="B71" s="101"/>
    </row>
    <row r="72" spans="1:2" ht="15.75" customHeight="1">
      <c r="A72" s="102" t="s">
        <v>580</v>
      </c>
      <c r="B72" s="99"/>
    </row>
    <row r="73" spans="1:2" ht="15.75" customHeight="1">
      <c r="A73" s="100" t="s">
        <v>581</v>
      </c>
      <c r="B73" s="101"/>
    </row>
    <row r="74" spans="1:2" ht="15.75" customHeight="1">
      <c r="A74" s="100" t="s">
        <v>582</v>
      </c>
      <c r="B74" s="101"/>
    </row>
    <row r="75" spans="1:2" ht="15.75" customHeight="1">
      <c r="A75" s="102" t="s">
        <v>583</v>
      </c>
      <c r="B75" s="99">
        <v>0</v>
      </c>
    </row>
    <row r="76" spans="1:2" ht="15.75" customHeight="1">
      <c r="A76" s="100" t="s">
        <v>584</v>
      </c>
      <c r="B76" s="101"/>
    </row>
    <row r="77" spans="1:2" ht="15.75" customHeight="1">
      <c r="A77" s="100" t="s">
        <v>585</v>
      </c>
      <c r="B77" s="101"/>
    </row>
    <row r="78" spans="1:2" ht="15.75" customHeight="1">
      <c r="A78" s="100" t="s">
        <v>586</v>
      </c>
      <c r="B78" s="101"/>
    </row>
    <row r="79" spans="1:2" ht="15.75" customHeight="1">
      <c r="A79" s="100" t="s">
        <v>587</v>
      </c>
      <c r="B79" s="101"/>
    </row>
    <row r="80" spans="1:2" ht="30" customHeight="1">
      <c r="A80" s="104" t="s">
        <v>7</v>
      </c>
      <c r="B80" s="99">
        <f>SUM(B5,B10,B21,B36,B40,B29,B43,B47,B50,B56,B59,B64,B67,B72,B75)</f>
        <v>64839</v>
      </c>
    </row>
  </sheetData>
  <mergeCells count="1">
    <mergeCell ref="A2:B2"/>
  </mergeCells>
  <phoneticPr fontId="74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9"/>
  <sheetViews>
    <sheetView showZeros="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28.125" style="78" customWidth="1"/>
    <col min="2" max="4" width="15.875" style="78" customWidth="1"/>
    <col min="5" max="5" width="15.75" style="78" hidden="1" customWidth="1"/>
    <col min="6" max="8" width="9" style="78" hidden="1" customWidth="1"/>
    <col min="9" max="9" width="13.875" style="78" hidden="1" customWidth="1"/>
    <col min="10" max="10" width="11.625" style="78" hidden="1" customWidth="1"/>
    <col min="11" max="12" width="9" style="78" hidden="1" customWidth="1"/>
    <col min="13" max="13" width="9" style="78" customWidth="1"/>
    <col min="14" max="16384" width="9" style="78"/>
  </cols>
  <sheetData>
    <row r="1" spans="1:7" s="76" customFormat="1" ht="19.5" customHeight="1">
      <c r="A1" s="79" t="s">
        <v>1403</v>
      </c>
    </row>
    <row r="2" spans="1:7" ht="36.75" customHeight="1">
      <c r="A2" s="424" t="s">
        <v>1291</v>
      </c>
      <c r="B2" s="424"/>
      <c r="C2" s="424"/>
      <c r="D2" s="424"/>
    </row>
    <row r="3" spans="1:7" ht="18" customHeight="1">
      <c r="C3" s="80" t="s">
        <v>2</v>
      </c>
    </row>
    <row r="4" spans="1:7" ht="33" customHeight="1">
      <c r="A4" s="435" t="s">
        <v>1292</v>
      </c>
      <c r="B4" s="431" t="s">
        <v>1293</v>
      </c>
      <c r="C4" s="432"/>
      <c r="D4" s="433"/>
    </row>
    <row r="5" spans="1:7" ht="33" customHeight="1">
      <c r="A5" s="436"/>
      <c r="B5" s="81" t="s">
        <v>7</v>
      </c>
      <c r="C5" s="81" t="s">
        <v>10</v>
      </c>
      <c r="D5" s="81" t="s">
        <v>11</v>
      </c>
    </row>
    <row r="6" spans="1:7" s="77" customFormat="1" ht="46.5" customHeight="1">
      <c r="A6" s="82" t="s">
        <v>1294</v>
      </c>
      <c r="B6" s="83">
        <f>SUM(C6:D6)</f>
        <v>78800</v>
      </c>
      <c r="C6" s="84">
        <v>75000</v>
      </c>
      <c r="D6" s="84">
        <v>3800</v>
      </c>
      <c r="E6" s="85">
        <f t="shared" ref="E6:E8" si="0">C6/B6</f>
        <v>0.95177664974619292</v>
      </c>
      <c r="F6" s="85">
        <f t="shared" ref="F6:F8" si="1">(C6-B6)/B6</f>
        <v>-4.8223350253807105E-2</v>
      </c>
      <c r="G6" s="86"/>
    </row>
    <row r="7" spans="1:7" s="77" customFormat="1" ht="46.5" customHeight="1">
      <c r="A7" s="82" t="s">
        <v>1295</v>
      </c>
      <c r="B7" s="83">
        <f>SUM(C7:D7)</f>
        <v>2000</v>
      </c>
      <c r="C7" s="84">
        <v>2000</v>
      </c>
      <c r="D7" s="84"/>
      <c r="E7" s="85">
        <f t="shared" si="0"/>
        <v>1</v>
      </c>
      <c r="F7" s="85">
        <f t="shared" si="1"/>
        <v>0</v>
      </c>
      <c r="G7" s="86"/>
    </row>
    <row r="8" spans="1:7" ht="46.5" customHeight="1">
      <c r="A8" s="87" t="s">
        <v>1296</v>
      </c>
      <c r="B8" s="88">
        <f t="shared" ref="B8:D8" si="2">SUM(B6:B7)</f>
        <v>80800</v>
      </c>
      <c r="C8" s="88">
        <f t="shared" si="2"/>
        <v>77000</v>
      </c>
      <c r="D8" s="88">
        <f t="shared" si="2"/>
        <v>3800</v>
      </c>
      <c r="E8" s="85">
        <f t="shared" si="0"/>
        <v>0.95297029702970293</v>
      </c>
      <c r="F8" s="85">
        <f t="shared" si="1"/>
        <v>-4.702970297029703E-2</v>
      </c>
      <c r="G8" s="89"/>
    </row>
    <row r="9" spans="1:7">
      <c r="A9" s="434"/>
      <c r="B9" s="434"/>
      <c r="C9" s="434"/>
      <c r="D9" s="434"/>
    </row>
  </sheetData>
  <mergeCells count="4">
    <mergeCell ref="A2:D2"/>
    <mergeCell ref="B4:D4"/>
    <mergeCell ref="A9:D9"/>
    <mergeCell ref="A4:A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C21"/>
  <sheetViews>
    <sheetView showZeros="0" workbookViewId="0">
      <pane xSplit="2" ySplit="5" topLeftCell="C15" activePane="bottomRight" state="frozen"/>
      <selection pane="topRight"/>
      <selection pane="bottomLeft"/>
      <selection pane="bottomRight" activeCell="B1" sqref="B1"/>
    </sheetView>
  </sheetViews>
  <sheetFormatPr defaultColWidth="9" defaultRowHeight="18.75"/>
  <cols>
    <col min="1" max="1" width="9" style="58" hidden="1" customWidth="1"/>
    <col min="2" max="2" width="58.5" style="59" customWidth="1"/>
    <col min="3" max="3" width="22.25" style="60" customWidth="1"/>
    <col min="4" max="4" width="10.5" style="58" customWidth="1"/>
    <col min="5" max="16384" width="9" style="58"/>
  </cols>
  <sheetData>
    <row r="1" spans="1:3" s="55" customFormat="1" ht="24" customHeight="1">
      <c r="B1" s="61" t="s">
        <v>1404</v>
      </c>
    </row>
    <row r="2" spans="1:3" s="56" customFormat="1" ht="39.75" customHeight="1">
      <c r="B2" s="376" t="s">
        <v>1297</v>
      </c>
      <c r="C2" s="376"/>
    </row>
    <row r="3" spans="1:3" ht="28.5" customHeight="1">
      <c r="B3" s="62"/>
      <c r="C3" s="63" t="s">
        <v>2</v>
      </c>
    </row>
    <row r="4" spans="1:3" s="57" customFormat="1" ht="30.75" customHeight="1">
      <c r="A4" s="401"/>
      <c r="B4" s="379" t="s">
        <v>38</v>
      </c>
      <c r="C4" s="403" t="s">
        <v>679</v>
      </c>
    </row>
    <row r="5" spans="1:3" s="57" customFormat="1" ht="30.75" customHeight="1">
      <c r="A5" s="402"/>
      <c r="B5" s="380"/>
      <c r="C5" s="404"/>
    </row>
    <row r="6" spans="1:3" ht="22.5" customHeight="1">
      <c r="A6" s="64">
        <v>212</v>
      </c>
      <c r="B6" s="65" t="s">
        <v>1298</v>
      </c>
      <c r="C6" s="66">
        <f>SUM(C7,C11)</f>
        <v>60090</v>
      </c>
    </row>
    <row r="7" spans="1:3" ht="22.5" customHeight="1">
      <c r="A7" s="64">
        <v>21208</v>
      </c>
      <c r="B7" s="67" t="s">
        <v>615</v>
      </c>
      <c r="C7" s="66">
        <f>SUM(C8:C10)</f>
        <v>58090</v>
      </c>
    </row>
    <row r="8" spans="1:3" ht="22.5" customHeight="1">
      <c r="A8" s="64">
        <v>2120801</v>
      </c>
      <c r="B8" s="68" t="s">
        <v>616</v>
      </c>
      <c r="C8" s="69">
        <v>22115</v>
      </c>
    </row>
    <row r="9" spans="1:3" ht="22.5" customHeight="1">
      <c r="A9" s="64">
        <v>2120802</v>
      </c>
      <c r="B9" s="68" t="s">
        <v>617</v>
      </c>
      <c r="C9" s="69">
        <v>32215</v>
      </c>
    </row>
    <row r="10" spans="1:3" ht="22.5" customHeight="1">
      <c r="A10" s="64">
        <v>2120810</v>
      </c>
      <c r="B10" s="68" t="s">
        <v>619</v>
      </c>
      <c r="C10" s="69">
        <v>3760</v>
      </c>
    </row>
    <row r="11" spans="1:3" ht="22.5" customHeight="1">
      <c r="A11" s="64">
        <v>21213</v>
      </c>
      <c r="B11" s="67" t="s">
        <v>620</v>
      </c>
      <c r="C11" s="66">
        <v>2000</v>
      </c>
    </row>
    <row r="12" spans="1:3" ht="22.5" customHeight="1">
      <c r="A12" s="64">
        <v>2121399</v>
      </c>
      <c r="B12" s="68" t="s">
        <v>1299</v>
      </c>
      <c r="C12" s="69">
        <v>2000</v>
      </c>
    </row>
    <row r="13" spans="1:3" ht="22.5" customHeight="1">
      <c r="A13" s="64">
        <v>232</v>
      </c>
      <c r="B13" s="67" t="s">
        <v>1300</v>
      </c>
      <c r="C13" s="66">
        <f>SUM(C14)</f>
        <v>4600</v>
      </c>
    </row>
    <row r="14" spans="1:3" ht="22.5" customHeight="1">
      <c r="A14" s="64">
        <v>23204</v>
      </c>
      <c r="B14" s="67" t="s">
        <v>636</v>
      </c>
      <c r="C14" s="66">
        <v>4600</v>
      </c>
    </row>
    <row r="15" spans="1:3" ht="22.5" customHeight="1">
      <c r="A15" s="64">
        <v>2320411</v>
      </c>
      <c r="B15" s="68" t="s">
        <v>637</v>
      </c>
      <c r="C15" s="69">
        <v>1800</v>
      </c>
    </row>
    <row r="16" spans="1:3" ht="22.5" customHeight="1">
      <c r="A16" s="64">
        <v>2320431</v>
      </c>
      <c r="B16" s="68" t="s">
        <v>638</v>
      </c>
      <c r="C16" s="69">
        <v>2800</v>
      </c>
    </row>
    <row r="17" spans="1:3" s="57" customFormat="1" ht="26.25" customHeight="1">
      <c r="A17" s="70">
        <v>234</v>
      </c>
      <c r="B17" s="71" t="s">
        <v>642</v>
      </c>
      <c r="C17" s="72">
        <f>SUM(C6,C13)</f>
        <v>64690</v>
      </c>
    </row>
    <row r="18" spans="1:3" ht="22.5" customHeight="1">
      <c r="A18" s="64">
        <v>232</v>
      </c>
      <c r="B18" s="67" t="s">
        <v>1301</v>
      </c>
      <c r="C18" s="66">
        <v>12310</v>
      </c>
    </row>
    <row r="19" spans="1:3" ht="22.5" customHeight="1">
      <c r="A19" s="64">
        <v>23204</v>
      </c>
      <c r="B19" s="67" t="s">
        <v>1302</v>
      </c>
      <c r="C19" s="66">
        <v>12310</v>
      </c>
    </row>
    <row r="20" spans="1:3" ht="22.5" customHeight="1">
      <c r="A20" s="64">
        <v>2320411</v>
      </c>
      <c r="B20" s="68" t="s">
        <v>1303</v>
      </c>
      <c r="C20" s="69">
        <v>12310</v>
      </c>
    </row>
    <row r="21" spans="1:3" ht="26.25" customHeight="1">
      <c r="A21" s="73">
        <v>234</v>
      </c>
      <c r="B21" s="74" t="s">
        <v>1304</v>
      </c>
      <c r="C21" s="75">
        <f>SUM(C17,C18)</f>
        <v>77000</v>
      </c>
    </row>
  </sheetData>
  <autoFilter ref="A4:F21"/>
  <mergeCells count="4">
    <mergeCell ref="B2:C2"/>
    <mergeCell ref="A4:A5"/>
    <mergeCell ref="B4:B5"/>
    <mergeCell ref="C4:C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13"/>
  <sheetViews>
    <sheetView showGridLines="0" showZeros="0" workbookViewId="0"/>
  </sheetViews>
  <sheetFormatPr defaultColWidth="9.125" defaultRowHeight="14.25"/>
  <cols>
    <col min="1" max="1" width="21" style="28" customWidth="1"/>
    <col min="2" max="3" width="10.875" style="29" customWidth="1"/>
    <col min="4" max="4" width="9.75" style="30" customWidth="1"/>
    <col min="5" max="5" width="21" style="28" customWidth="1"/>
    <col min="6" max="6" width="10.25" style="30" customWidth="1"/>
    <col min="7" max="7" width="10.25" style="29" customWidth="1"/>
    <col min="8" max="8" width="9.75" style="29" customWidth="1"/>
    <col min="9" max="16384" width="9.125" style="28"/>
  </cols>
  <sheetData>
    <row r="1" spans="1:8" s="26" customFormat="1" ht="18.75">
      <c r="A1" s="31" t="s">
        <v>1405</v>
      </c>
      <c r="B1" s="32"/>
      <c r="C1" s="32"/>
      <c r="D1" s="33"/>
      <c r="F1" s="33"/>
      <c r="G1" s="32"/>
      <c r="H1" s="32"/>
    </row>
    <row r="2" spans="1:8" ht="33.950000000000003" customHeight="1">
      <c r="A2" s="405" t="s">
        <v>1305</v>
      </c>
      <c r="B2" s="405"/>
      <c r="C2" s="405"/>
      <c r="D2" s="405"/>
      <c r="E2" s="405"/>
      <c r="F2" s="405"/>
      <c r="G2" s="405"/>
      <c r="H2" s="405"/>
    </row>
    <row r="3" spans="1:8" ht="17.100000000000001" customHeight="1">
      <c r="A3" s="384" t="s">
        <v>2</v>
      </c>
      <c r="B3" s="384"/>
      <c r="C3" s="384"/>
      <c r="D3" s="384"/>
      <c r="E3" s="384"/>
      <c r="F3" s="384"/>
      <c r="G3" s="384"/>
      <c r="H3" s="384"/>
    </row>
    <row r="4" spans="1:8" ht="22.5" customHeight="1">
      <c r="A4" s="411" t="s">
        <v>3</v>
      </c>
      <c r="B4" s="406" t="s">
        <v>679</v>
      </c>
      <c r="C4" s="407"/>
      <c r="D4" s="408"/>
      <c r="E4" s="411" t="s">
        <v>3</v>
      </c>
      <c r="F4" s="406" t="s">
        <v>679</v>
      </c>
      <c r="G4" s="407"/>
      <c r="H4" s="408"/>
    </row>
    <row r="5" spans="1:8" ht="22.5" customHeight="1">
      <c r="A5" s="412"/>
      <c r="B5" s="414" t="s">
        <v>398</v>
      </c>
      <c r="C5" s="409" t="s">
        <v>8</v>
      </c>
      <c r="D5" s="410"/>
      <c r="E5" s="412"/>
      <c r="F5" s="416" t="s">
        <v>398</v>
      </c>
      <c r="G5" s="409" t="s">
        <v>8</v>
      </c>
      <c r="H5" s="410"/>
    </row>
    <row r="6" spans="1:8" ht="33.75" customHeight="1">
      <c r="A6" s="413"/>
      <c r="B6" s="415"/>
      <c r="C6" s="34" t="s">
        <v>10</v>
      </c>
      <c r="D6" s="35" t="s">
        <v>11</v>
      </c>
      <c r="E6" s="413"/>
      <c r="F6" s="417"/>
      <c r="G6" s="34" t="s">
        <v>10</v>
      </c>
      <c r="H6" s="35" t="s">
        <v>11</v>
      </c>
    </row>
    <row r="7" spans="1:8" ht="54" customHeight="1">
      <c r="A7" s="36" t="s">
        <v>644</v>
      </c>
      <c r="B7" s="37">
        <f>C7+D7</f>
        <v>80800</v>
      </c>
      <c r="C7" s="37">
        <v>77000</v>
      </c>
      <c r="D7" s="38">
        <v>3800</v>
      </c>
      <c r="E7" s="39" t="s">
        <v>645</v>
      </c>
      <c r="F7" s="38">
        <f>G7+H7</f>
        <v>64690</v>
      </c>
      <c r="G7" s="40">
        <v>64690</v>
      </c>
      <c r="H7" s="41"/>
    </row>
    <row r="8" spans="1:8" ht="54" customHeight="1">
      <c r="A8" s="42" t="s">
        <v>1306</v>
      </c>
      <c r="B8" s="37">
        <f t="shared" ref="B8:B13" si="0">C8+D8</f>
        <v>0</v>
      </c>
      <c r="C8" s="37"/>
      <c r="D8" s="38"/>
      <c r="E8" s="43" t="s">
        <v>1274</v>
      </c>
      <c r="F8" s="44">
        <f t="shared" ref="F8:F13" si="1">G8+H8</f>
        <v>3800</v>
      </c>
      <c r="G8" s="40"/>
      <c r="H8" s="41">
        <f>SUM(H9)</f>
        <v>3800</v>
      </c>
    </row>
    <row r="9" spans="1:8" ht="54" customHeight="1">
      <c r="A9" s="45" t="s">
        <v>1307</v>
      </c>
      <c r="B9" s="37">
        <f t="shared" si="0"/>
        <v>0</v>
      </c>
      <c r="C9" s="37"/>
      <c r="D9" s="38"/>
      <c r="E9" s="46" t="s">
        <v>1308</v>
      </c>
      <c r="F9" s="47">
        <f t="shared" si="1"/>
        <v>3800</v>
      </c>
      <c r="G9" s="48"/>
      <c r="H9" s="49">
        <v>3800</v>
      </c>
    </row>
    <row r="10" spans="1:8" ht="54" customHeight="1">
      <c r="A10" s="42" t="s">
        <v>408</v>
      </c>
      <c r="B10" s="50">
        <f t="shared" si="0"/>
        <v>0</v>
      </c>
      <c r="C10" s="50"/>
      <c r="D10" s="51"/>
      <c r="E10" s="43" t="s">
        <v>647</v>
      </c>
      <c r="F10" s="44">
        <f t="shared" si="1"/>
        <v>12310</v>
      </c>
      <c r="G10" s="40">
        <f>SUM(G11)</f>
        <v>12310</v>
      </c>
      <c r="H10" s="43">
        <f>SUM(H11)</f>
        <v>0</v>
      </c>
    </row>
    <row r="11" spans="1:8" ht="54" customHeight="1">
      <c r="A11" s="45" t="s">
        <v>1309</v>
      </c>
      <c r="B11" s="37">
        <f t="shared" si="0"/>
        <v>0</v>
      </c>
      <c r="C11" s="37"/>
      <c r="D11" s="38"/>
      <c r="E11" s="46" t="s">
        <v>648</v>
      </c>
      <c r="F11" s="49">
        <f t="shared" si="1"/>
        <v>12310</v>
      </c>
      <c r="G11" s="49">
        <v>12310</v>
      </c>
      <c r="H11" s="49"/>
    </row>
    <row r="12" spans="1:8" ht="54" customHeight="1">
      <c r="A12" s="42" t="s">
        <v>650</v>
      </c>
      <c r="B12" s="37">
        <f t="shared" si="0"/>
        <v>0</v>
      </c>
      <c r="C12" s="37"/>
      <c r="D12" s="38"/>
      <c r="E12" s="39" t="s">
        <v>653</v>
      </c>
      <c r="F12" s="41">
        <f t="shared" si="1"/>
        <v>0</v>
      </c>
      <c r="G12" s="41"/>
      <c r="H12" s="41"/>
    </row>
    <row r="13" spans="1:8" s="27" customFormat="1" ht="54.75" customHeight="1">
      <c r="A13" s="52" t="s">
        <v>654</v>
      </c>
      <c r="B13" s="38">
        <f t="shared" si="0"/>
        <v>80800</v>
      </c>
      <c r="C13" s="38">
        <f t="shared" ref="C13:H13" si="2">SUM(C7,C8,C10,C12)</f>
        <v>77000</v>
      </c>
      <c r="D13" s="38">
        <f t="shared" si="2"/>
        <v>3800</v>
      </c>
      <c r="E13" s="53" t="s">
        <v>655</v>
      </c>
      <c r="F13" s="54">
        <f t="shared" si="1"/>
        <v>80800</v>
      </c>
      <c r="G13" s="41">
        <f t="shared" si="2"/>
        <v>77000</v>
      </c>
      <c r="H13" s="41">
        <f t="shared" si="2"/>
        <v>3800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8680555555555598" right="0.78680555555555598" top="1.33819444444444" bottom="0.78680555555555598" header="0" footer="0"/>
  <pageSetup paperSize="9" scale="83" orientation="portrait" blackAndWhite="1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D14"/>
  <sheetViews>
    <sheetView showZeros="0" topLeftCell="A10" workbookViewId="0"/>
  </sheetViews>
  <sheetFormatPr defaultColWidth="9" defaultRowHeight="13.5"/>
  <cols>
    <col min="1" max="1" width="27.875" style="2" customWidth="1"/>
    <col min="2" max="2" width="15.25" style="2" customWidth="1"/>
    <col min="3" max="3" width="27.875" style="2" customWidth="1"/>
    <col min="4" max="4" width="15.25" style="2" customWidth="1"/>
    <col min="5" max="16384" width="9" style="2"/>
  </cols>
  <sheetData>
    <row r="1" spans="1:4" s="1" customFormat="1" ht="18.75">
      <c r="A1" s="3" t="s">
        <v>1406</v>
      </c>
    </row>
    <row r="2" spans="1:4" ht="41.25" customHeight="1">
      <c r="A2" s="422" t="s">
        <v>1310</v>
      </c>
      <c r="B2" s="422"/>
      <c r="C2" s="422"/>
      <c r="D2" s="422"/>
    </row>
    <row r="3" spans="1:4" ht="24" customHeight="1">
      <c r="A3" s="4"/>
      <c r="B3" s="5"/>
      <c r="C3" s="6"/>
      <c r="D3" s="7" t="s">
        <v>2</v>
      </c>
    </row>
    <row r="4" spans="1:4" ht="49.5" customHeight="1">
      <c r="A4" s="8" t="s">
        <v>3</v>
      </c>
      <c r="B4" s="9" t="s">
        <v>1311</v>
      </c>
      <c r="C4" s="10" t="s">
        <v>3</v>
      </c>
      <c r="D4" s="9" t="s">
        <v>679</v>
      </c>
    </row>
    <row r="5" spans="1:4" ht="35.1" customHeight="1">
      <c r="A5" s="11" t="s">
        <v>1312</v>
      </c>
      <c r="B5" s="12">
        <v>800</v>
      </c>
      <c r="C5" s="13" t="s">
        <v>1313</v>
      </c>
      <c r="D5" s="10"/>
    </row>
    <row r="6" spans="1:4" ht="35.1" customHeight="1">
      <c r="A6" s="11" t="s">
        <v>1314</v>
      </c>
      <c r="B6" s="14"/>
      <c r="C6" s="13" t="s">
        <v>1315</v>
      </c>
      <c r="D6" s="15"/>
    </row>
    <row r="7" spans="1:4" ht="35.1" customHeight="1">
      <c r="A7" s="11" t="s">
        <v>1316</v>
      </c>
      <c r="B7" s="14"/>
      <c r="C7" s="16" t="s">
        <v>1317</v>
      </c>
      <c r="D7" s="15"/>
    </row>
    <row r="8" spans="1:4" ht="35.1" customHeight="1">
      <c r="A8" s="11" t="s">
        <v>1318</v>
      </c>
      <c r="B8" s="14"/>
      <c r="C8" s="16" t="s">
        <v>1319</v>
      </c>
      <c r="D8" s="17"/>
    </row>
    <row r="9" spans="1:4" ht="35.1" customHeight="1">
      <c r="A9" s="18" t="s">
        <v>1320</v>
      </c>
      <c r="B9" s="14"/>
      <c r="C9" s="19" t="s">
        <v>1321</v>
      </c>
      <c r="D9" s="17"/>
    </row>
    <row r="10" spans="1:4" ht="35.1" customHeight="1">
      <c r="A10" s="20"/>
      <c r="B10" s="17"/>
      <c r="C10" s="21"/>
      <c r="D10" s="17"/>
    </row>
    <row r="11" spans="1:4" ht="35.1" customHeight="1">
      <c r="A11" s="22" t="s">
        <v>1322</v>
      </c>
      <c r="B11" s="12">
        <f>SUM(B5:B9)</f>
        <v>800</v>
      </c>
      <c r="C11" s="23" t="s">
        <v>1323</v>
      </c>
      <c r="D11" s="12">
        <f>SUM(D5:D9)</f>
        <v>0</v>
      </c>
    </row>
    <row r="12" spans="1:4" ht="35.1" customHeight="1">
      <c r="A12" s="24" t="s">
        <v>1324</v>
      </c>
      <c r="B12" s="14"/>
      <c r="C12" s="24" t="s">
        <v>651</v>
      </c>
      <c r="D12" s="12">
        <v>800</v>
      </c>
    </row>
    <row r="13" spans="1:4" ht="35.1" customHeight="1">
      <c r="A13" s="25" t="s">
        <v>1325</v>
      </c>
      <c r="B13" s="12">
        <f>SUM(B11:B12)</f>
        <v>800</v>
      </c>
      <c r="C13" s="25" t="s">
        <v>1326</v>
      </c>
      <c r="D13" s="12">
        <f>SUM(D11:D12)</f>
        <v>800</v>
      </c>
    </row>
    <row r="14" spans="1:4" ht="33.75" customHeight="1">
      <c r="A14" s="437"/>
      <c r="B14" s="437"/>
      <c r="C14" s="437"/>
      <c r="D14" s="437"/>
    </row>
  </sheetData>
  <mergeCells count="2">
    <mergeCell ref="A2:D2"/>
    <mergeCell ref="A14:D14"/>
  </mergeCells>
  <phoneticPr fontId="74" type="noConversion"/>
  <printOptions horizontalCentered="1"/>
  <pageMargins left="0.74791666666666701" right="0.74791666666666701" top="0.78680555555555598" bottom="0.78680555555555598" header="0.59027777777777801" footer="0.31458333333333299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9"/>
  <sheetViews>
    <sheetView showZeros="0" workbookViewId="0">
      <selection activeCell="A20" sqref="A20"/>
    </sheetView>
  </sheetViews>
  <sheetFormatPr defaultColWidth="9" defaultRowHeight="13.5"/>
  <cols>
    <col min="1" max="1" width="27.875" style="314" customWidth="1"/>
    <col min="2" max="2" width="15.25" style="314" customWidth="1"/>
    <col min="3" max="3" width="27.875" style="314" customWidth="1"/>
    <col min="4" max="4" width="15.25" style="314" customWidth="1"/>
    <col min="5" max="16384" width="9" style="314"/>
  </cols>
  <sheetData>
    <row r="1" spans="1:4" s="313" customFormat="1" ht="18.75">
      <c r="A1" s="55" t="s">
        <v>1420</v>
      </c>
    </row>
    <row r="2" spans="1:4" ht="41.25" customHeight="1">
      <c r="A2" s="420" t="s">
        <v>1421</v>
      </c>
      <c r="B2" s="420"/>
      <c r="C2" s="420"/>
      <c r="D2" s="420"/>
    </row>
    <row r="3" spans="1:4" ht="24" customHeight="1">
      <c r="A3" s="315"/>
      <c r="B3" s="316"/>
      <c r="C3" s="317"/>
      <c r="D3" s="63" t="s">
        <v>1363</v>
      </c>
    </row>
    <row r="4" spans="1:4" ht="49.5" customHeight="1">
      <c r="A4" s="318" t="s">
        <v>1364</v>
      </c>
      <c r="B4" s="319" t="s">
        <v>1365</v>
      </c>
      <c r="C4" s="320" t="s">
        <v>1364</v>
      </c>
      <c r="D4" s="319" t="s">
        <v>1365</v>
      </c>
    </row>
    <row r="5" spans="1:4" ht="35.1" customHeight="1">
      <c r="A5" s="321" t="s">
        <v>1366</v>
      </c>
      <c r="B5" s="322"/>
      <c r="C5" s="323" t="s">
        <v>1367</v>
      </c>
      <c r="D5" s="322"/>
    </row>
    <row r="6" spans="1:4" ht="35.1" customHeight="1">
      <c r="A6" s="324" t="s">
        <v>1368</v>
      </c>
      <c r="B6" s="325"/>
      <c r="C6" s="326" t="s">
        <v>1369</v>
      </c>
      <c r="D6" s="320"/>
    </row>
    <row r="7" spans="1:4" ht="35.1" customHeight="1">
      <c r="A7" s="324" t="s">
        <v>1370</v>
      </c>
      <c r="B7" s="325"/>
      <c r="C7" s="327" t="s">
        <v>1371</v>
      </c>
      <c r="D7" s="328"/>
    </row>
    <row r="8" spans="1:4" ht="35.1" customHeight="1">
      <c r="A8" s="324" t="s">
        <v>1372</v>
      </c>
      <c r="B8" s="325"/>
      <c r="C8" s="327" t="s">
        <v>1373</v>
      </c>
      <c r="D8" s="328"/>
    </row>
    <row r="9" spans="1:4" ht="35.1" customHeight="1">
      <c r="A9" s="324" t="s">
        <v>1374</v>
      </c>
      <c r="B9" s="325"/>
      <c r="C9" s="327" t="s">
        <v>1375</v>
      </c>
      <c r="D9" s="325"/>
    </row>
    <row r="10" spans="1:4" ht="35.1" customHeight="1">
      <c r="A10" s="329" t="s">
        <v>1376</v>
      </c>
      <c r="B10" s="325"/>
      <c r="C10" s="327" t="s">
        <v>1377</v>
      </c>
      <c r="D10" s="325"/>
    </row>
    <row r="11" spans="1:4" ht="35.1" customHeight="1">
      <c r="A11" s="329" t="s">
        <v>1378</v>
      </c>
      <c r="B11" s="325"/>
      <c r="C11" s="327" t="s">
        <v>1379</v>
      </c>
      <c r="D11" s="325"/>
    </row>
    <row r="12" spans="1:4" ht="35.1" customHeight="1">
      <c r="A12" s="324" t="s">
        <v>1380</v>
      </c>
      <c r="B12" s="325"/>
      <c r="C12" s="327" t="s">
        <v>1381</v>
      </c>
      <c r="D12" s="325"/>
    </row>
    <row r="13" spans="1:4" ht="35.1" customHeight="1">
      <c r="A13" s="324" t="s">
        <v>1407</v>
      </c>
      <c r="B13" s="325"/>
      <c r="C13" s="327" t="s">
        <v>1408</v>
      </c>
      <c r="D13" s="325"/>
    </row>
    <row r="14" spans="1:4" ht="35.1" customHeight="1">
      <c r="A14" s="330" t="s">
        <v>1409</v>
      </c>
      <c r="B14" s="325"/>
      <c r="C14" s="331" t="s">
        <v>1410</v>
      </c>
      <c r="D14" s="325"/>
    </row>
    <row r="15" spans="1:4" ht="35.1" customHeight="1">
      <c r="A15" s="330" t="s">
        <v>1411</v>
      </c>
      <c r="B15" s="325"/>
      <c r="C15" s="331" t="s">
        <v>1412</v>
      </c>
      <c r="D15" s="325"/>
    </row>
    <row r="16" spans="1:4" ht="35.1" customHeight="1">
      <c r="A16" s="321" t="s">
        <v>1413</v>
      </c>
      <c r="B16" s="322"/>
      <c r="C16" s="321" t="s">
        <v>1414</v>
      </c>
      <c r="D16" s="322"/>
    </row>
    <row r="17" spans="1:4" ht="35.1" customHeight="1">
      <c r="A17" s="324" t="s">
        <v>1415</v>
      </c>
      <c r="B17" s="325"/>
      <c r="C17" s="327" t="s">
        <v>1416</v>
      </c>
      <c r="D17" s="325"/>
    </row>
    <row r="18" spans="1:4" ht="35.1" customHeight="1">
      <c r="A18" s="332" t="s">
        <v>1417</v>
      </c>
      <c r="B18" s="322" t="s">
        <v>1418</v>
      </c>
      <c r="C18" s="333" t="s">
        <v>1419</v>
      </c>
      <c r="D18" s="322" t="s">
        <v>1418</v>
      </c>
    </row>
    <row r="19" spans="1:4" ht="33.75" customHeight="1">
      <c r="A19" s="421" t="s">
        <v>1422</v>
      </c>
      <c r="B19" s="421"/>
      <c r="C19" s="421"/>
      <c r="D19" s="421"/>
    </row>
  </sheetData>
  <mergeCells count="2">
    <mergeCell ref="A2:D2"/>
    <mergeCell ref="A19:D19"/>
  </mergeCells>
  <phoneticPr fontId="76" type="noConversion"/>
  <printOptions horizontalCentered="1"/>
  <pageMargins left="0.74803149606299213" right="0.74803149606299213" top="0.78740157480314965" bottom="0.78740157480314965" header="0.59055118110236227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A4" sqref="A4"/>
    </sheetView>
  </sheetViews>
  <sheetFormatPr defaultRowHeight="13.5"/>
  <cols>
    <col min="1" max="1" width="10.5" style="342" customWidth="1"/>
    <col min="2" max="2" width="31.875" style="342" customWidth="1"/>
    <col min="3" max="3" width="60" style="342" customWidth="1"/>
    <col min="4" max="16384" width="9" style="342"/>
  </cols>
  <sheetData>
    <row r="1" spans="1:3" s="336" customFormat="1" ht="24" customHeight="1">
      <c r="A1" s="334" t="s">
        <v>1452</v>
      </c>
      <c r="B1" s="335"/>
      <c r="C1" s="335"/>
    </row>
    <row r="2" spans="1:3" s="337" customFormat="1" ht="25.5" customHeight="1">
      <c r="A2" s="438" t="s">
        <v>1451</v>
      </c>
      <c r="B2" s="438"/>
      <c r="C2" s="438"/>
    </row>
    <row r="3" spans="1:3" s="337" customFormat="1" ht="25.5" customHeight="1">
      <c r="A3" s="338"/>
      <c r="B3" s="338"/>
      <c r="C3" s="339" t="s">
        <v>1423</v>
      </c>
    </row>
    <row r="4" spans="1:3" s="337" customFormat="1" ht="25.5" customHeight="1">
      <c r="A4" s="340" t="s">
        <v>1424</v>
      </c>
      <c r="B4" s="340" t="s">
        <v>1425</v>
      </c>
      <c r="C4" s="340" t="s">
        <v>1426</v>
      </c>
    </row>
    <row r="5" spans="1:3" s="337" customFormat="1" ht="39.75" customHeight="1">
      <c r="A5" s="341" t="s">
        <v>1427</v>
      </c>
      <c r="B5" s="341">
        <v>10.55</v>
      </c>
      <c r="C5" s="341">
        <v>4.09</v>
      </c>
    </row>
    <row r="6" spans="1:3" ht="39.75" customHeight="1">
      <c r="B6" s="343" t="s">
        <v>1428</v>
      </c>
    </row>
  </sheetData>
  <mergeCells count="1">
    <mergeCell ref="A2:C2"/>
  </mergeCells>
  <phoneticPr fontId="74" type="noConversion"/>
  <pageMargins left="0.7" right="0.7" top="0.75" bottom="0.75" header="0.3" footer="0.3"/>
  <pageSetup paperSize="9" orientation="portrait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4" sqref="C4"/>
    </sheetView>
  </sheetViews>
  <sheetFormatPr defaultColWidth="8" defaultRowHeight="25.5" customHeight="1"/>
  <cols>
    <col min="1" max="1" width="34.875" style="337" customWidth="1"/>
    <col min="2" max="2" width="21.125" style="337" customWidth="1"/>
    <col min="3" max="3" width="13.875" style="337" customWidth="1"/>
    <col min="4" max="4" width="22.5" style="337" customWidth="1"/>
    <col min="5" max="5" width="14.125" style="337" customWidth="1"/>
    <col min="6" max="6" width="11.875" style="337" customWidth="1"/>
    <col min="7" max="7" width="19.125" style="337" customWidth="1"/>
    <col min="8" max="16384" width="8" style="337"/>
  </cols>
  <sheetData>
    <row r="1" spans="1:7" s="336" customFormat="1" ht="24" customHeight="1">
      <c r="A1" s="334" t="s">
        <v>1453</v>
      </c>
      <c r="B1" s="335"/>
      <c r="C1" s="335"/>
    </row>
    <row r="2" spans="1:7" ht="25.5" customHeight="1">
      <c r="A2" s="438" t="s">
        <v>1429</v>
      </c>
      <c r="B2" s="438"/>
      <c r="C2" s="438"/>
      <c r="D2" s="438"/>
      <c r="E2" s="438"/>
      <c r="F2" s="438"/>
      <c r="G2" s="438"/>
    </row>
    <row r="3" spans="1:7" ht="25.5" customHeight="1">
      <c r="A3" s="344"/>
      <c r="B3" s="344"/>
      <c r="C3" s="344"/>
      <c r="D3" s="344"/>
      <c r="E3" s="344"/>
      <c r="F3" s="344"/>
      <c r="G3" s="345" t="s">
        <v>1430</v>
      </c>
    </row>
    <row r="4" spans="1:7" ht="25.5" customHeight="1">
      <c r="A4" s="340" t="s">
        <v>1461</v>
      </c>
      <c r="B4" s="340" t="s">
        <v>1462</v>
      </c>
      <c r="C4" s="340" t="s">
        <v>1463</v>
      </c>
      <c r="D4" s="340" t="s">
        <v>1464</v>
      </c>
      <c r="E4" s="340" t="s">
        <v>1465</v>
      </c>
      <c r="F4" s="340" t="s">
        <v>1466</v>
      </c>
      <c r="G4" s="340" t="s">
        <v>1467</v>
      </c>
    </row>
    <row r="5" spans="1:7" ht="41.25" customHeight="1">
      <c r="A5" s="347" t="s">
        <v>1438</v>
      </c>
      <c r="B5" s="348" t="s">
        <v>1439</v>
      </c>
      <c r="C5" s="348" t="s">
        <v>1440</v>
      </c>
      <c r="D5" s="348" t="s">
        <v>1441</v>
      </c>
      <c r="E5" s="346" t="s">
        <v>1442</v>
      </c>
      <c r="F5" s="346">
        <v>2018</v>
      </c>
      <c r="G5" s="349">
        <v>1587</v>
      </c>
    </row>
    <row r="6" spans="1:7" ht="41.25" customHeight="1">
      <c r="A6" s="347" t="s">
        <v>1438</v>
      </c>
      <c r="B6" s="348" t="s">
        <v>1439</v>
      </c>
      <c r="C6" s="348" t="s">
        <v>1440</v>
      </c>
      <c r="D6" s="348" t="s">
        <v>1441</v>
      </c>
      <c r="E6" s="346" t="s">
        <v>1442</v>
      </c>
      <c r="F6" s="346">
        <v>2018</v>
      </c>
      <c r="G6" s="349">
        <v>15868413</v>
      </c>
    </row>
    <row r="7" spans="1:7" ht="41.25" customHeight="1">
      <c r="A7" s="347" t="s">
        <v>1438</v>
      </c>
      <c r="B7" s="348" t="s">
        <v>1439</v>
      </c>
      <c r="C7" s="348" t="s">
        <v>1440</v>
      </c>
      <c r="D7" s="348" t="s">
        <v>1441</v>
      </c>
      <c r="E7" s="346" t="s">
        <v>1442</v>
      </c>
      <c r="F7" s="346">
        <v>2018</v>
      </c>
      <c r="G7" s="349">
        <v>10250000</v>
      </c>
    </row>
    <row r="8" spans="1:7" ht="57" customHeight="1">
      <c r="A8" s="347" t="s">
        <v>1443</v>
      </c>
      <c r="B8" s="348" t="s">
        <v>1444</v>
      </c>
      <c r="C8" s="348" t="s">
        <v>1445</v>
      </c>
      <c r="D8" s="348" t="s">
        <v>1446</v>
      </c>
      <c r="E8" s="346" t="s">
        <v>1447</v>
      </c>
      <c r="F8" s="346">
        <v>2018</v>
      </c>
      <c r="G8" s="349">
        <v>100000000</v>
      </c>
    </row>
    <row r="9" spans="1:7" ht="57" customHeight="1">
      <c r="A9" s="347" t="s">
        <v>1448</v>
      </c>
      <c r="B9" s="348" t="s">
        <v>1444</v>
      </c>
      <c r="C9" s="348" t="s">
        <v>1445</v>
      </c>
      <c r="D9" s="348" t="s">
        <v>1446</v>
      </c>
      <c r="E9" s="346" t="s">
        <v>1447</v>
      </c>
      <c r="F9" s="346">
        <v>2018</v>
      </c>
      <c r="G9" s="349">
        <v>45000000</v>
      </c>
    </row>
    <row r="10" spans="1:7" ht="57" customHeight="1">
      <c r="A10" s="347" t="s">
        <v>1448</v>
      </c>
      <c r="B10" s="348" t="s">
        <v>1444</v>
      </c>
      <c r="C10" s="348" t="s">
        <v>1445</v>
      </c>
      <c r="D10" s="348" t="s">
        <v>1446</v>
      </c>
      <c r="E10" s="346" t="s">
        <v>1447</v>
      </c>
      <c r="F10" s="346">
        <v>2018</v>
      </c>
      <c r="G10" s="349">
        <v>90233516</v>
      </c>
    </row>
    <row r="11" spans="1:7" ht="57" customHeight="1">
      <c r="A11" s="347" t="s">
        <v>1448</v>
      </c>
      <c r="B11" s="348" t="s">
        <v>1444</v>
      </c>
      <c r="C11" s="348" t="s">
        <v>1445</v>
      </c>
      <c r="D11" s="348" t="s">
        <v>1446</v>
      </c>
      <c r="E11" s="346" t="s">
        <v>1447</v>
      </c>
      <c r="F11" s="346">
        <v>2018</v>
      </c>
      <c r="G11" s="349">
        <v>8685058</v>
      </c>
    </row>
    <row r="12" spans="1:7" ht="57" customHeight="1">
      <c r="A12" s="347" t="s">
        <v>1448</v>
      </c>
      <c r="B12" s="348" t="s">
        <v>1444</v>
      </c>
      <c r="C12" s="348" t="s">
        <v>1445</v>
      </c>
      <c r="D12" s="348" t="s">
        <v>1446</v>
      </c>
      <c r="E12" s="346" t="s">
        <v>1447</v>
      </c>
      <c r="F12" s="346">
        <v>2018</v>
      </c>
      <c r="G12" s="349">
        <v>31081426</v>
      </c>
    </row>
    <row r="13" spans="1:7" ht="57" customHeight="1">
      <c r="A13" s="347" t="s">
        <v>1448</v>
      </c>
      <c r="B13" s="348" t="s">
        <v>1444</v>
      </c>
      <c r="C13" s="348" t="s">
        <v>1445</v>
      </c>
      <c r="D13" s="348" t="s">
        <v>1446</v>
      </c>
      <c r="E13" s="346" t="s">
        <v>1447</v>
      </c>
      <c r="F13" s="346">
        <v>2018</v>
      </c>
      <c r="G13" s="349">
        <v>9967721.3900000006</v>
      </c>
    </row>
    <row r="14" spans="1:7" ht="57" customHeight="1">
      <c r="A14" s="347" t="s">
        <v>1448</v>
      </c>
      <c r="B14" s="348" t="s">
        <v>1444</v>
      </c>
      <c r="C14" s="348" t="s">
        <v>1445</v>
      </c>
      <c r="D14" s="348" t="s">
        <v>1446</v>
      </c>
      <c r="E14" s="346" t="s">
        <v>1447</v>
      </c>
      <c r="F14" s="346">
        <v>2018</v>
      </c>
      <c r="G14" s="349">
        <v>23154658</v>
      </c>
    </row>
    <row r="15" spans="1:7" ht="57" customHeight="1">
      <c r="A15" s="347" t="s">
        <v>1448</v>
      </c>
      <c r="B15" s="348" t="s">
        <v>1444</v>
      </c>
      <c r="C15" s="348" t="s">
        <v>1445</v>
      </c>
      <c r="D15" s="348" t="s">
        <v>1446</v>
      </c>
      <c r="E15" s="346" t="s">
        <v>1447</v>
      </c>
      <c r="F15" s="346">
        <v>2018</v>
      </c>
      <c r="G15" s="349">
        <v>191877620.61000001</v>
      </c>
    </row>
    <row r="16" spans="1:7" ht="57" customHeight="1">
      <c r="A16" s="347" t="s">
        <v>1449</v>
      </c>
      <c r="B16" s="348" t="s">
        <v>1450</v>
      </c>
      <c r="C16" s="348" t="s">
        <v>1445</v>
      </c>
      <c r="D16" s="348" t="s">
        <v>1446</v>
      </c>
      <c r="E16" s="346" t="s">
        <v>1447</v>
      </c>
      <c r="F16" s="346">
        <v>2018</v>
      </c>
      <c r="G16" s="349">
        <v>180000000</v>
      </c>
    </row>
  </sheetData>
  <mergeCells count="1">
    <mergeCell ref="A2:G2"/>
  </mergeCells>
  <phoneticPr fontId="74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20"/>
  <sheetViews>
    <sheetView showGridLines="0" showZeros="0" workbookViewId="0">
      <selection activeCell="A10" sqref="A10"/>
    </sheetView>
  </sheetViews>
  <sheetFormatPr defaultColWidth="9.125" defaultRowHeight="14.25"/>
  <cols>
    <col min="1" max="1" width="30.5" style="28" customWidth="1"/>
    <col min="2" max="3" width="10.75" style="29" customWidth="1"/>
    <col min="4" max="4" width="10.75" style="30" customWidth="1"/>
    <col min="5" max="5" width="33" style="28" customWidth="1"/>
    <col min="6" max="8" width="10.75" style="29" customWidth="1"/>
    <col min="9" max="16384" width="9.125" style="28"/>
  </cols>
  <sheetData>
    <row r="1" spans="1:8" s="26" customFormat="1" ht="18.75">
      <c r="A1" s="55" t="s">
        <v>395</v>
      </c>
      <c r="B1" s="32"/>
      <c r="C1" s="32"/>
      <c r="D1" s="33"/>
      <c r="F1" s="32"/>
      <c r="G1" s="32"/>
      <c r="H1" s="32"/>
    </row>
    <row r="2" spans="1:8" ht="36.75" customHeight="1">
      <c r="A2" s="383" t="s">
        <v>396</v>
      </c>
      <c r="B2" s="383"/>
      <c r="C2" s="383"/>
      <c r="D2" s="383"/>
      <c r="E2" s="383"/>
      <c r="F2" s="383"/>
      <c r="G2" s="383"/>
      <c r="H2" s="383"/>
    </row>
    <row r="3" spans="1:8" ht="16.899999999999999" customHeight="1">
      <c r="A3" s="384" t="s">
        <v>2</v>
      </c>
      <c r="B3" s="384"/>
      <c r="C3" s="384"/>
      <c r="D3" s="384"/>
      <c r="E3" s="384"/>
      <c r="F3" s="384"/>
      <c r="G3" s="384"/>
      <c r="H3" s="384"/>
    </row>
    <row r="4" spans="1:8" ht="24.75" customHeight="1">
      <c r="A4" s="390" t="s">
        <v>3</v>
      </c>
      <c r="B4" s="385" t="s">
        <v>397</v>
      </c>
      <c r="C4" s="386"/>
      <c r="D4" s="387"/>
      <c r="E4" s="390" t="s">
        <v>3</v>
      </c>
      <c r="F4" s="385" t="s">
        <v>397</v>
      </c>
      <c r="G4" s="386"/>
      <c r="H4" s="387"/>
    </row>
    <row r="5" spans="1:8" ht="24.75" customHeight="1">
      <c r="A5" s="391"/>
      <c r="B5" s="393" t="s">
        <v>398</v>
      </c>
      <c r="C5" s="388" t="s">
        <v>8</v>
      </c>
      <c r="D5" s="389"/>
      <c r="E5" s="391"/>
      <c r="F5" s="393" t="s">
        <v>398</v>
      </c>
      <c r="G5" s="388" t="s">
        <v>8</v>
      </c>
      <c r="H5" s="389"/>
    </row>
    <row r="6" spans="1:8" ht="38.25" customHeight="1">
      <c r="A6" s="392"/>
      <c r="B6" s="394"/>
      <c r="C6" s="120" t="s">
        <v>10</v>
      </c>
      <c r="D6" s="121" t="s">
        <v>11</v>
      </c>
      <c r="E6" s="392"/>
      <c r="F6" s="394"/>
      <c r="G6" s="120" t="s">
        <v>10</v>
      </c>
      <c r="H6" s="122" t="s">
        <v>11</v>
      </c>
    </row>
    <row r="7" spans="1:8" ht="36.75" customHeight="1">
      <c r="A7" s="123" t="s">
        <v>399</v>
      </c>
      <c r="B7" s="41">
        <f>SUM(C7:D7)</f>
        <v>90762</v>
      </c>
      <c r="C7" s="41">
        <v>67701</v>
      </c>
      <c r="D7" s="38">
        <v>23061</v>
      </c>
      <c r="E7" s="39" t="s">
        <v>400</v>
      </c>
      <c r="F7" s="41">
        <f>SUM(G7:H7)</f>
        <v>159983</v>
      </c>
      <c r="G7" s="41">
        <v>159983</v>
      </c>
      <c r="H7" s="41"/>
    </row>
    <row r="8" spans="1:8" ht="36.75" customHeight="1">
      <c r="A8" s="123" t="s">
        <v>401</v>
      </c>
      <c r="B8" s="41">
        <f t="shared" ref="B8:B11" si="0">SUM(C8:D8)</f>
        <v>83218</v>
      </c>
      <c r="C8" s="41">
        <f>SUM(C9:C11)</f>
        <v>96218</v>
      </c>
      <c r="D8" s="38">
        <f>SUM(D9:D11)</f>
        <v>-13000</v>
      </c>
      <c r="E8" s="39" t="s">
        <v>402</v>
      </c>
      <c r="F8" s="41">
        <f t="shared" ref="F8:F11" si="1">SUM(G8:H8)</f>
        <v>8452</v>
      </c>
      <c r="G8" s="41">
        <v>8452</v>
      </c>
      <c r="H8" s="41"/>
    </row>
    <row r="9" spans="1:8" ht="36.75" customHeight="1">
      <c r="A9" s="125" t="s">
        <v>403</v>
      </c>
      <c r="B9" s="49">
        <f t="shared" si="0"/>
        <v>9083</v>
      </c>
      <c r="C9" s="49">
        <v>9083</v>
      </c>
      <c r="D9" s="51"/>
      <c r="E9" s="123" t="s">
        <v>404</v>
      </c>
      <c r="F9" s="41">
        <f t="shared" si="1"/>
        <v>38791</v>
      </c>
      <c r="G9" s="41">
        <f>SUM(G10)</f>
        <v>38791</v>
      </c>
      <c r="H9" s="41"/>
    </row>
    <row r="10" spans="1:8" ht="36.75" customHeight="1">
      <c r="A10" s="125" t="s">
        <v>405</v>
      </c>
      <c r="B10" s="49">
        <f t="shared" si="0"/>
        <v>38050</v>
      </c>
      <c r="C10" s="49">
        <v>51050</v>
      </c>
      <c r="D10" s="51">
        <v>-13000</v>
      </c>
      <c r="E10" s="125" t="s">
        <v>406</v>
      </c>
      <c r="F10" s="49">
        <f t="shared" si="1"/>
        <v>38791</v>
      </c>
      <c r="G10" s="49">
        <v>38791</v>
      </c>
      <c r="H10" s="41"/>
    </row>
    <row r="11" spans="1:8" ht="36.75" customHeight="1">
      <c r="A11" s="125" t="s">
        <v>407</v>
      </c>
      <c r="B11" s="49">
        <f t="shared" si="0"/>
        <v>36085</v>
      </c>
      <c r="C11" s="126">
        <v>36085</v>
      </c>
      <c r="D11" s="127"/>
      <c r="E11" s="125"/>
      <c r="F11" s="49">
        <f t="shared" si="1"/>
        <v>0</v>
      </c>
      <c r="G11" s="49"/>
      <c r="H11" s="49"/>
    </row>
    <row r="12" spans="1:8" ht="36.75" customHeight="1">
      <c r="A12" s="125"/>
      <c r="B12" s="49"/>
      <c r="C12" s="49"/>
      <c r="D12" s="51"/>
      <c r="E12" s="248"/>
      <c r="F12" s="49"/>
      <c r="G12" s="49"/>
      <c r="H12" s="49"/>
    </row>
    <row r="13" spans="1:8" ht="36.75" customHeight="1">
      <c r="A13" s="123" t="s">
        <v>408</v>
      </c>
      <c r="B13" s="41">
        <f t="shared" ref="B13:B17" si="2">SUM(C13:D13)</f>
        <v>43677</v>
      </c>
      <c r="C13" s="38">
        <f>SUM(C14)</f>
        <v>43677</v>
      </c>
      <c r="D13" s="38">
        <f>SUM(D14)</f>
        <v>0</v>
      </c>
      <c r="E13" s="39"/>
      <c r="F13" s="49"/>
      <c r="G13" s="49"/>
      <c r="H13" s="49"/>
    </row>
    <row r="14" spans="1:8" ht="36.75" customHeight="1">
      <c r="A14" s="125" t="s">
        <v>409</v>
      </c>
      <c r="B14" s="49">
        <f t="shared" si="2"/>
        <v>43677</v>
      </c>
      <c r="C14" s="49">
        <v>43677</v>
      </c>
      <c r="D14" s="51"/>
      <c r="E14" s="248"/>
      <c r="F14" s="49"/>
      <c r="G14" s="49"/>
      <c r="H14" s="49"/>
    </row>
    <row r="15" spans="1:8" ht="36.75" customHeight="1">
      <c r="A15" s="123" t="s">
        <v>410</v>
      </c>
      <c r="B15" s="41">
        <f t="shared" si="2"/>
        <v>7143</v>
      </c>
      <c r="C15" s="41">
        <v>7143</v>
      </c>
      <c r="D15" s="38"/>
      <c r="E15" s="248"/>
      <c r="F15" s="130"/>
      <c r="G15" s="130"/>
      <c r="H15" s="130"/>
    </row>
    <row r="16" spans="1:8" ht="36.75" customHeight="1">
      <c r="A16" s="123" t="s">
        <v>411</v>
      </c>
      <c r="B16" s="41">
        <f t="shared" si="2"/>
        <v>2627</v>
      </c>
      <c r="C16" s="41">
        <v>2627</v>
      </c>
      <c r="D16" s="38"/>
      <c r="E16" s="39" t="s">
        <v>412</v>
      </c>
      <c r="F16" s="131">
        <f t="shared" ref="F16:F18" si="3">SUM(G16:H16)</f>
        <v>10562</v>
      </c>
      <c r="G16" s="131">
        <v>501</v>
      </c>
      <c r="H16" s="131">
        <v>10061</v>
      </c>
    </row>
    <row r="17" spans="1:8" ht="36.75" customHeight="1">
      <c r="A17" s="123" t="s">
        <v>413</v>
      </c>
      <c r="B17" s="41">
        <f t="shared" si="2"/>
        <v>579</v>
      </c>
      <c r="C17" s="41">
        <v>579</v>
      </c>
      <c r="D17" s="38"/>
      <c r="E17" s="39" t="s">
        <v>414</v>
      </c>
      <c r="F17" s="41">
        <f t="shared" si="3"/>
        <v>10218</v>
      </c>
      <c r="G17" s="41">
        <f>SUM(G18:G19)</f>
        <v>10218</v>
      </c>
      <c r="H17" s="41">
        <f>SUM(H18:H19)</f>
        <v>0</v>
      </c>
    </row>
    <row r="18" spans="1:8" ht="36.75" customHeight="1">
      <c r="A18" s="133"/>
      <c r="B18" s="133"/>
      <c r="C18" s="133"/>
      <c r="D18" s="134"/>
      <c r="E18" s="249" t="s">
        <v>415</v>
      </c>
      <c r="F18" s="130">
        <f t="shared" si="3"/>
        <v>10218</v>
      </c>
      <c r="G18" s="130">
        <v>10218</v>
      </c>
      <c r="H18" s="130"/>
    </row>
    <row r="19" spans="1:8" ht="36.75" customHeight="1">
      <c r="A19" s="136"/>
      <c r="B19" s="49"/>
      <c r="C19" s="49"/>
      <c r="D19" s="51"/>
      <c r="E19" s="249" t="s">
        <v>416</v>
      </c>
      <c r="F19" s="137"/>
      <c r="G19" s="137"/>
      <c r="H19" s="137"/>
    </row>
    <row r="20" spans="1:8" ht="36.75" customHeight="1">
      <c r="A20" s="136" t="s">
        <v>417</v>
      </c>
      <c r="B20" s="41">
        <f>SUM(B7,B8,B13,B15,B16,B17)</f>
        <v>228006</v>
      </c>
      <c r="C20" s="41">
        <f>SUM(C7,C8,C13,C15,C16,C17)</f>
        <v>217945</v>
      </c>
      <c r="D20" s="41">
        <f>SUM(D7,D8,D13,D15,D16,D17)</f>
        <v>10061</v>
      </c>
      <c r="E20" s="53" t="s">
        <v>418</v>
      </c>
      <c r="F20" s="131">
        <f t="shared" ref="F20:H20" si="4">SUM(F7,F8,F9,F16,F17)</f>
        <v>228006</v>
      </c>
      <c r="G20" s="131">
        <f t="shared" si="4"/>
        <v>217945</v>
      </c>
      <c r="H20" s="131">
        <f t="shared" si="4"/>
        <v>10061</v>
      </c>
    </row>
  </sheetData>
  <mergeCells count="10">
    <mergeCell ref="A2:H2"/>
    <mergeCell ref="A3:H3"/>
    <mergeCell ref="B4:D4"/>
    <mergeCell ref="F4:H4"/>
    <mergeCell ref="C5:D5"/>
    <mergeCell ref="G5:H5"/>
    <mergeCell ref="A4:A6"/>
    <mergeCell ref="B5:B6"/>
    <mergeCell ref="E4:E6"/>
    <mergeCell ref="F5:F6"/>
  </mergeCells>
  <phoneticPr fontId="74" type="noConversion"/>
  <printOptions horizontalCentered="1"/>
  <pageMargins left="0.74791666666666701" right="0.74791666666666701" top="1.33819444444444" bottom="0.78680555555555598" header="0" footer="0"/>
  <pageSetup paperSize="9" scale="6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0"/>
  <sheetViews>
    <sheetView topLeftCell="A3" workbookViewId="0">
      <selection activeCell="B13" sqref="B13"/>
    </sheetView>
  </sheetViews>
  <sheetFormatPr defaultColWidth="10" defaultRowHeight="29.25" customHeight="1"/>
  <cols>
    <col min="1" max="1" width="37.5" style="350" customWidth="1"/>
    <col min="2" max="2" width="47.5" style="350" customWidth="1"/>
    <col min="3" max="255" width="10" style="350"/>
    <col min="256" max="256" width="37.5" style="350" customWidth="1"/>
    <col min="257" max="257" width="27.875" style="350" customWidth="1"/>
    <col min="258" max="258" width="40.375" style="350" customWidth="1"/>
    <col min="259" max="511" width="10" style="350"/>
    <col min="512" max="512" width="37.5" style="350" customWidth="1"/>
    <col min="513" max="513" width="27.875" style="350" customWidth="1"/>
    <col min="514" max="514" width="40.375" style="350" customWidth="1"/>
    <col min="515" max="767" width="10" style="350"/>
    <col min="768" max="768" width="37.5" style="350" customWidth="1"/>
    <col min="769" max="769" width="27.875" style="350" customWidth="1"/>
    <col min="770" max="770" width="40.375" style="350" customWidth="1"/>
    <col min="771" max="1023" width="10" style="350"/>
    <col min="1024" max="1024" width="37.5" style="350" customWidth="1"/>
    <col min="1025" max="1025" width="27.875" style="350" customWidth="1"/>
    <col min="1026" max="1026" width="40.375" style="350" customWidth="1"/>
    <col min="1027" max="1279" width="10" style="350"/>
    <col min="1280" max="1280" width="37.5" style="350" customWidth="1"/>
    <col min="1281" max="1281" width="27.875" style="350" customWidth="1"/>
    <col min="1282" max="1282" width="40.375" style="350" customWidth="1"/>
    <col min="1283" max="1535" width="10" style="350"/>
    <col min="1536" max="1536" width="37.5" style="350" customWidth="1"/>
    <col min="1537" max="1537" width="27.875" style="350" customWidth="1"/>
    <col min="1538" max="1538" width="40.375" style="350" customWidth="1"/>
    <col min="1539" max="1791" width="10" style="350"/>
    <col min="1792" max="1792" width="37.5" style="350" customWidth="1"/>
    <col min="1793" max="1793" width="27.875" style="350" customWidth="1"/>
    <col min="1794" max="1794" width="40.375" style="350" customWidth="1"/>
    <col min="1795" max="2047" width="10" style="350"/>
    <col min="2048" max="2048" width="37.5" style="350" customWidth="1"/>
    <col min="2049" max="2049" width="27.875" style="350" customWidth="1"/>
    <col min="2050" max="2050" width="40.375" style="350" customWidth="1"/>
    <col min="2051" max="2303" width="10" style="350"/>
    <col min="2304" max="2304" width="37.5" style="350" customWidth="1"/>
    <col min="2305" max="2305" width="27.875" style="350" customWidth="1"/>
    <col min="2306" max="2306" width="40.375" style="350" customWidth="1"/>
    <col min="2307" max="2559" width="10" style="350"/>
    <col min="2560" max="2560" width="37.5" style="350" customWidth="1"/>
    <col min="2561" max="2561" width="27.875" style="350" customWidth="1"/>
    <col min="2562" max="2562" width="40.375" style="350" customWidth="1"/>
    <col min="2563" max="2815" width="10" style="350"/>
    <col min="2816" max="2816" width="37.5" style="350" customWidth="1"/>
    <col min="2817" max="2817" width="27.875" style="350" customWidth="1"/>
    <col min="2818" max="2818" width="40.375" style="350" customWidth="1"/>
    <col min="2819" max="3071" width="10" style="350"/>
    <col min="3072" max="3072" width="37.5" style="350" customWidth="1"/>
    <col min="3073" max="3073" width="27.875" style="350" customWidth="1"/>
    <col min="3074" max="3074" width="40.375" style="350" customWidth="1"/>
    <col min="3075" max="3327" width="10" style="350"/>
    <col min="3328" max="3328" width="37.5" style="350" customWidth="1"/>
    <col min="3329" max="3329" width="27.875" style="350" customWidth="1"/>
    <col min="3330" max="3330" width="40.375" style="350" customWidth="1"/>
    <col min="3331" max="3583" width="10" style="350"/>
    <col min="3584" max="3584" width="37.5" style="350" customWidth="1"/>
    <col min="3585" max="3585" width="27.875" style="350" customWidth="1"/>
    <col min="3586" max="3586" width="40.375" style="350" customWidth="1"/>
    <col min="3587" max="3839" width="10" style="350"/>
    <col min="3840" max="3840" width="37.5" style="350" customWidth="1"/>
    <col min="3841" max="3841" width="27.875" style="350" customWidth="1"/>
    <col min="3842" max="3842" width="40.375" style="350" customWidth="1"/>
    <col min="3843" max="4095" width="10" style="350"/>
    <col min="4096" max="4096" width="37.5" style="350" customWidth="1"/>
    <col min="4097" max="4097" width="27.875" style="350" customWidth="1"/>
    <col min="4098" max="4098" width="40.375" style="350" customWidth="1"/>
    <col min="4099" max="4351" width="10" style="350"/>
    <col min="4352" max="4352" width="37.5" style="350" customWidth="1"/>
    <col min="4353" max="4353" width="27.875" style="350" customWidth="1"/>
    <col min="4354" max="4354" width="40.375" style="350" customWidth="1"/>
    <col min="4355" max="4607" width="10" style="350"/>
    <col min="4608" max="4608" width="37.5" style="350" customWidth="1"/>
    <col min="4609" max="4609" width="27.875" style="350" customWidth="1"/>
    <col min="4610" max="4610" width="40.375" style="350" customWidth="1"/>
    <col min="4611" max="4863" width="10" style="350"/>
    <col min="4864" max="4864" width="37.5" style="350" customWidth="1"/>
    <col min="4865" max="4865" width="27.875" style="350" customWidth="1"/>
    <col min="4866" max="4866" width="40.375" style="350" customWidth="1"/>
    <col min="4867" max="5119" width="10" style="350"/>
    <col min="5120" max="5120" width="37.5" style="350" customWidth="1"/>
    <col min="5121" max="5121" width="27.875" style="350" customWidth="1"/>
    <col min="5122" max="5122" width="40.375" style="350" customWidth="1"/>
    <col min="5123" max="5375" width="10" style="350"/>
    <col min="5376" max="5376" width="37.5" style="350" customWidth="1"/>
    <col min="5377" max="5377" width="27.875" style="350" customWidth="1"/>
    <col min="5378" max="5378" width="40.375" style="350" customWidth="1"/>
    <col min="5379" max="5631" width="10" style="350"/>
    <col min="5632" max="5632" width="37.5" style="350" customWidth="1"/>
    <col min="5633" max="5633" width="27.875" style="350" customWidth="1"/>
    <col min="5634" max="5634" width="40.375" style="350" customWidth="1"/>
    <col min="5635" max="5887" width="10" style="350"/>
    <col min="5888" max="5888" width="37.5" style="350" customWidth="1"/>
    <col min="5889" max="5889" width="27.875" style="350" customWidth="1"/>
    <col min="5890" max="5890" width="40.375" style="350" customWidth="1"/>
    <col min="5891" max="6143" width="10" style="350"/>
    <col min="6144" max="6144" width="37.5" style="350" customWidth="1"/>
    <col min="6145" max="6145" width="27.875" style="350" customWidth="1"/>
    <col min="6146" max="6146" width="40.375" style="350" customWidth="1"/>
    <col min="6147" max="6399" width="10" style="350"/>
    <col min="6400" max="6400" width="37.5" style="350" customWidth="1"/>
    <col min="6401" max="6401" width="27.875" style="350" customWidth="1"/>
    <col min="6402" max="6402" width="40.375" style="350" customWidth="1"/>
    <col min="6403" max="6655" width="10" style="350"/>
    <col min="6656" max="6656" width="37.5" style="350" customWidth="1"/>
    <col min="6657" max="6657" width="27.875" style="350" customWidth="1"/>
    <col min="6658" max="6658" width="40.375" style="350" customWidth="1"/>
    <col min="6659" max="6911" width="10" style="350"/>
    <col min="6912" max="6912" width="37.5" style="350" customWidth="1"/>
    <col min="6913" max="6913" width="27.875" style="350" customWidth="1"/>
    <col min="6914" max="6914" width="40.375" style="350" customWidth="1"/>
    <col min="6915" max="7167" width="10" style="350"/>
    <col min="7168" max="7168" width="37.5" style="350" customWidth="1"/>
    <col min="7169" max="7169" width="27.875" style="350" customWidth="1"/>
    <col min="7170" max="7170" width="40.375" style="350" customWidth="1"/>
    <col min="7171" max="7423" width="10" style="350"/>
    <col min="7424" max="7424" width="37.5" style="350" customWidth="1"/>
    <col min="7425" max="7425" width="27.875" style="350" customWidth="1"/>
    <col min="7426" max="7426" width="40.375" style="350" customWidth="1"/>
    <col min="7427" max="7679" width="10" style="350"/>
    <col min="7680" max="7680" width="37.5" style="350" customWidth="1"/>
    <col min="7681" max="7681" width="27.875" style="350" customWidth="1"/>
    <col min="7682" max="7682" width="40.375" style="350" customWidth="1"/>
    <col min="7683" max="7935" width="10" style="350"/>
    <col min="7936" max="7936" width="37.5" style="350" customWidth="1"/>
    <col min="7937" max="7937" width="27.875" style="350" customWidth="1"/>
    <col min="7938" max="7938" width="40.375" style="350" customWidth="1"/>
    <col min="7939" max="8191" width="10" style="350"/>
    <col min="8192" max="8192" width="37.5" style="350" customWidth="1"/>
    <col min="8193" max="8193" width="27.875" style="350" customWidth="1"/>
    <col min="8194" max="8194" width="40.375" style="350" customWidth="1"/>
    <col min="8195" max="8447" width="10" style="350"/>
    <col min="8448" max="8448" width="37.5" style="350" customWidth="1"/>
    <col min="8449" max="8449" width="27.875" style="350" customWidth="1"/>
    <col min="8450" max="8450" width="40.375" style="350" customWidth="1"/>
    <col min="8451" max="8703" width="10" style="350"/>
    <col min="8704" max="8704" width="37.5" style="350" customWidth="1"/>
    <col min="8705" max="8705" width="27.875" style="350" customWidth="1"/>
    <col min="8706" max="8706" width="40.375" style="350" customWidth="1"/>
    <col min="8707" max="8959" width="10" style="350"/>
    <col min="8960" max="8960" width="37.5" style="350" customWidth="1"/>
    <col min="8961" max="8961" width="27.875" style="350" customWidth="1"/>
    <col min="8962" max="8962" width="40.375" style="350" customWidth="1"/>
    <col min="8963" max="9215" width="10" style="350"/>
    <col min="9216" max="9216" width="37.5" style="350" customWidth="1"/>
    <col min="9217" max="9217" width="27.875" style="350" customWidth="1"/>
    <col min="9218" max="9218" width="40.375" style="350" customWidth="1"/>
    <col min="9219" max="9471" width="10" style="350"/>
    <col min="9472" max="9472" width="37.5" style="350" customWidth="1"/>
    <col min="9473" max="9473" width="27.875" style="350" customWidth="1"/>
    <col min="9474" max="9474" width="40.375" style="350" customWidth="1"/>
    <col min="9475" max="9727" width="10" style="350"/>
    <col min="9728" max="9728" width="37.5" style="350" customWidth="1"/>
    <col min="9729" max="9729" width="27.875" style="350" customWidth="1"/>
    <col min="9730" max="9730" width="40.375" style="350" customWidth="1"/>
    <col min="9731" max="9983" width="10" style="350"/>
    <col min="9984" max="9984" width="37.5" style="350" customWidth="1"/>
    <col min="9985" max="9985" width="27.875" style="350" customWidth="1"/>
    <col min="9986" max="9986" width="40.375" style="350" customWidth="1"/>
    <col min="9987" max="10239" width="10" style="350"/>
    <col min="10240" max="10240" width="37.5" style="350" customWidth="1"/>
    <col min="10241" max="10241" width="27.875" style="350" customWidth="1"/>
    <col min="10242" max="10242" width="40.375" style="350" customWidth="1"/>
    <col min="10243" max="10495" width="10" style="350"/>
    <col min="10496" max="10496" width="37.5" style="350" customWidth="1"/>
    <col min="10497" max="10497" width="27.875" style="350" customWidth="1"/>
    <col min="10498" max="10498" width="40.375" style="350" customWidth="1"/>
    <col min="10499" max="10751" width="10" style="350"/>
    <col min="10752" max="10752" width="37.5" style="350" customWidth="1"/>
    <col min="10753" max="10753" width="27.875" style="350" customWidth="1"/>
    <col min="10754" max="10754" width="40.375" style="350" customWidth="1"/>
    <col min="10755" max="11007" width="10" style="350"/>
    <col min="11008" max="11008" width="37.5" style="350" customWidth="1"/>
    <col min="11009" max="11009" width="27.875" style="350" customWidth="1"/>
    <col min="11010" max="11010" width="40.375" style="350" customWidth="1"/>
    <col min="11011" max="11263" width="10" style="350"/>
    <col min="11264" max="11264" width="37.5" style="350" customWidth="1"/>
    <col min="11265" max="11265" width="27.875" style="350" customWidth="1"/>
    <col min="11266" max="11266" width="40.375" style="350" customWidth="1"/>
    <col min="11267" max="11519" width="10" style="350"/>
    <col min="11520" max="11520" width="37.5" style="350" customWidth="1"/>
    <col min="11521" max="11521" width="27.875" style="350" customWidth="1"/>
    <col min="11522" max="11522" width="40.375" style="350" customWidth="1"/>
    <col min="11523" max="11775" width="10" style="350"/>
    <col min="11776" max="11776" width="37.5" style="350" customWidth="1"/>
    <col min="11777" max="11777" width="27.875" style="350" customWidth="1"/>
    <col min="11778" max="11778" width="40.375" style="350" customWidth="1"/>
    <col min="11779" max="12031" width="10" style="350"/>
    <col min="12032" max="12032" width="37.5" style="350" customWidth="1"/>
    <col min="12033" max="12033" width="27.875" style="350" customWidth="1"/>
    <col min="12034" max="12034" width="40.375" style="350" customWidth="1"/>
    <col min="12035" max="12287" width="10" style="350"/>
    <col min="12288" max="12288" width="37.5" style="350" customWidth="1"/>
    <col min="12289" max="12289" width="27.875" style="350" customWidth="1"/>
    <col min="12290" max="12290" width="40.375" style="350" customWidth="1"/>
    <col min="12291" max="12543" width="10" style="350"/>
    <col min="12544" max="12544" width="37.5" style="350" customWidth="1"/>
    <col min="12545" max="12545" width="27.875" style="350" customWidth="1"/>
    <col min="12546" max="12546" width="40.375" style="350" customWidth="1"/>
    <col min="12547" max="12799" width="10" style="350"/>
    <col min="12800" max="12800" width="37.5" style="350" customWidth="1"/>
    <col min="12801" max="12801" width="27.875" style="350" customWidth="1"/>
    <col min="12802" max="12802" width="40.375" style="350" customWidth="1"/>
    <col min="12803" max="13055" width="10" style="350"/>
    <col min="13056" max="13056" width="37.5" style="350" customWidth="1"/>
    <col min="13057" max="13057" width="27.875" style="350" customWidth="1"/>
    <col min="13058" max="13058" width="40.375" style="350" customWidth="1"/>
    <col min="13059" max="13311" width="10" style="350"/>
    <col min="13312" max="13312" width="37.5" style="350" customWidth="1"/>
    <col min="13313" max="13313" width="27.875" style="350" customWidth="1"/>
    <col min="13314" max="13314" width="40.375" style="350" customWidth="1"/>
    <col min="13315" max="13567" width="10" style="350"/>
    <col min="13568" max="13568" width="37.5" style="350" customWidth="1"/>
    <col min="13569" max="13569" width="27.875" style="350" customWidth="1"/>
    <col min="13570" max="13570" width="40.375" style="350" customWidth="1"/>
    <col min="13571" max="13823" width="10" style="350"/>
    <col min="13824" max="13824" width="37.5" style="350" customWidth="1"/>
    <col min="13825" max="13825" width="27.875" style="350" customWidth="1"/>
    <col min="13826" max="13826" width="40.375" style="350" customWidth="1"/>
    <col min="13827" max="14079" width="10" style="350"/>
    <col min="14080" max="14080" width="37.5" style="350" customWidth="1"/>
    <col min="14081" max="14081" width="27.875" style="350" customWidth="1"/>
    <col min="14082" max="14082" width="40.375" style="350" customWidth="1"/>
    <col min="14083" max="14335" width="10" style="350"/>
    <col min="14336" max="14336" width="37.5" style="350" customWidth="1"/>
    <col min="14337" max="14337" width="27.875" style="350" customWidth="1"/>
    <col min="14338" max="14338" width="40.375" style="350" customWidth="1"/>
    <col min="14339" max="14591" width="10" style="350"/>
    <col min="14592" max="14592" width="37.5" style="350" customWidth="1"/>
    <col min="14593" max="14593" width="27.875" style="350" customWidth="1"/>
    <col min="14594" max="14594" width="40.375" style="350" customWidth="1"/>
    <col min="14595" max="14847" width="10" style="350"/>
    <col min="14848" max="14848" width="37.5" style="350" customWidth="1"/>
    <col min="14849" max="14849" width="27.875" style="350" customWidth="1"/>
    <col min="14850" max="14850" width="40.375" style="350" customWidth="1"/>
    <col min="14851" max="15103" width="10" style="350"/>
    <col min="15104" max="15104" width="37.5" style="350" customWidth="1"/>
    <col min="15105" max="15105" width="27.875" style="350" customWidth="1"/>
    <col min="15106" max="15106" width="40.375" style="350" customWidth="1"/>
    <col min="15107" max="15359" width="10" style="350"/>
    <col min="15360" max="15360" width="37.5" style="350" customWidth="1"/>
    <col min="15361" max="15361" width="27.875" style="350" customWidth="1"/>
    <col min="15362" max="15362" width="40.375" style="350" customWidth="1"/>
    <col min="15363" max="15615" width="10" style="350"/>
    <col min="15616" max="15616" width="37.5" style="350" customWidth="1"/>
    <col min="15617" max="15617" width="27.875" style="350" customWidth="1"/>
    <col min="15618" max="15618" width="40.375" style="350" customWidth="1"/>
    <col min="15619" max="15871" width="10" style="350"/>
    <col min="15872" max="15872" width="37.5" style="350" customWidth="1"/>
    <col min="15873" max="15873" width="27.875" style="350" customWidth="1"/>
    <col min="15874" max="15874" width="40.375" style="350" customWidth="1"/>
    <col min="15875" max="16127" width="10" style="350"/>
    <col min="16128" max="16128" width="37.5" style="350" customWidth="1"/>
    <col min="16129" max="16129" width="27.875" style="350" customWidth="1"/>
    <col min="16130" max="16130" width="40.375" style="350" customWidth="1"/>
    <col min="16131" max="16384" width="10" style="350"/>
  </cols>
  <sheetData>
    <row r="1" spans="1:6" s="336" customFormat="1" ht="24" customHeight="1">
      <c r="A1" s="334" t="s">
        <v>1459</v>
      </c>
      <c r="B1" s="335"/>
    </row>
    <row r="2" spans="1:6" s="337" customFormat="1" ht="25.5" customHeight="1">
      <c r="A2" s="439" t="s">
        <v>1468</v>
      </c>
      <c r="B2" s="439"/>
      <c r="C2" s="356"/>
      <c r="D2" s="356"/>
      <c r="E2" s="356"/>
      <c r="F2" s="356"/>
    </row>
    <row r="3" spans="1:6" ht="29.25" customHeight="1">
      <c r="A3" s="351"/>
      <c r="B3" s="357" t="s">
        <v>1423</v>
      </c>
    </row>
    <row r="4" spans="1:6" ht="29.25" customHeight="1">
      <c r="A4" s="352" t="s">
        <v>1454</v>
      </c>
      <c r="B4" s="352" t="s">
        <v>1460</v>
      </c>
    </row>
    <row r="5" spans="1:6" ht="29.25" customHeight="1">
      <c r="A5" s="353" t="s">
        <v>1455</v>
      </c>
      <c r="B5" s="354">
        <f>SUM(B6:B7)</f>
        <v>3.6695000000000002</v>
      </c>
    </row>
    <row r="6" spans="1:6" ht="29.25" customHeight="1">
      <c r="A6" s="355" t="s">
        <v>1456</v>
      </c>
      <c r="B6" s="354">
        <v>2.4384999999999999</v>
      </c>
    </row>
    <row r="7" spans="1:6" ht="29.25" customHeight="1">
      <c r="A7" s="355" t="s">
        <v>1457</v>
      </c>
      <c r="B7" s="354">
        <v>1.2310000000000001</v>
      </c>
    </row>
    <row r="8" spans="1:6" ht="29.25" customHeight="1">
      <c r="A8" s="353" t="s">
        <v>1458</v>
      </c>
      <c r="B8" s="354">
        <f>SUM(B9:B10)</f>
        <v>0.65690000000000004</v>
      </c>
    </row>
    <row r="9" spans="1:6" ht="29.25" customHeight="1">
      <c r="A9" s="355" t="s">
        <v>1456</v>
      </c>
      <c r="B9" s="354">
        <v>0.19689999999999999</v>
      </c>
    </row>
    <row r="10" spans="1:6" ht="29.25" customHeight="1">
      <c r="A10" s="355" t="s">
        <v>1457</v>
      </c>
      <c r="B10" s="354">
        <v>0.46</v>
      </c>
    </row>
  </sheetData>
  <mergeCells count="1">
    <mergeCell ref="A2:B2"/>
  </mergeCells>
  <phoneticPr fontId="74" type="noConversion"/>
  <pageMargins left="0.70060688679612526" right="0.70060688679612526" top="0.75198932895510218" bottom="0.75198932895510218" header="0.29926813962891347" footer="0.29926813962891347"/>
  <pageSetup paperSize="9" firstPageNumber="42949672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2" sqref="A2:H2"/>
    </sheetView>
  </sheetViews>
  <sheetFormatPr defaultRowHeight="13.5"/>
  <cols>
    <col min="1" max="1" width="30.25" style="365" customWidth="1"/>
    <col min="2" max="2" width="27.375" style="365" customWidth="1"/>
    <col min="3" max="3" width="26.75" style="365" customWidth="1"/>
    <col min="4" max="4" width="29.125" style="365" customWidth="1"/>
    <col min="5" max="5" width="27.75" style="365" customWidth="1"/>
    <col min="6" max="7" width="9" style="365"/>
    <col min="8" max="8" width="15.5" style="365" customWidth="1"/>
    <col min="9" max="16384" width="9" style="365"/>
  </cols>
  <sheetData>
    <row r="1" spans="1:8" s="336" customFormat="1" ht="24" customHeight="1">
      <c r="A1" s="334" t="s">
        <v>1506</v>
      </c>
      <c r="B1" s="335"/>
    </row>
    <row r="2" spans="1:8" s="358" customFormat="1" ht="33" customHeight="1">
      <c r="A2" s="439" t="s">
        <v>1505</v>
      </c>
      <c r="B2" s="439"/>
      <c r="C2" s="439"/>
      <c r="D2" s="439"/>
      <c r="E2" s="439"/>
      <c r="F2" s="439"/>
      <c r="G2" s="439"/>
      <c r="H2" s="439"/>
    </row>
    <row r="3" spans="1:8" s="358" customFormat="1" ht="24" customHeight="1">
      <c r="A3" s="359"/>
      <c r="B3" s="359"/>
      <c r="C3" s="359"/>
      <c r="D3" s="359"/>
      <c r="E3" s="359"/>
      <c r="F3" s="359"/>
      <c r="G3" s="359"/>
      <c r="H3" s="360" t="s">
        <v>2</v>
      </c>
    </row>
    <row r="4" spans="1:8" s="358" customFormat="1" ht="24" customHeight="1">
      <c r="A4" s="361" t="s">
        <v>1431</v>
      </c>
      <c r="B4" s="361" t="s">
        <v>1432</v>
      </c>
      <c r="C4" s="361" t="s">
        <v>1433</v>
      </c>
      <c r="D4" s="361" t="s">
        <v>1434</v>
      </c>
      <c r="E4" s="361" t="s">
        <v>1469</v>
      </c>
      <c r="F4" s="361" t="s">
        <v>1435</v>
      </c>
      <c r="G4" s="361" t="s">
        <v>1436</v>
      </c>
      <c r="H4" s="361" t="s">
        <v>1437</v>
      </c>
    </row>
    <row r="5" spans="1:8" s="358" customFormat="1" ht="24" hidden="1" customHeight="1">
      <c r="A5" s="362" t="s">
        <v>1470</v>
      </c>
      <c r="B5" s="361" t="s">
        <v>1471</v>
      </c>
      <c r="C5" s="361" t="s">
        <v>1472</v>
      </c>
      <c r="D5" s="361" t="s">
        <v>1473</v>
      </c>
      <c r="E5" s="361" t="s">
        <v>1474</v>
      </c>
      <c r="F5" s="361" t="s">
        <v>1442</v>
      </c>
      <c r="G5" s="361">
        <v>2019</v>
      </c>
      <c r="H5" s="363">
        <v>233</v>
      </c>
    </row>
    <row r="6" spans="1:8" s="358" customFormat="1" ht="24" hidden="1" customHeight="1">
      <c r="A6" s="362" t="s">
        <v>1475</v>
      </c>
      <c r="B6" s="361" t="s">
        <v>1476</v>
      </c>
      <c r="C6" s="361" t="s">
        <v>1472</v>
      </c>
      <c r="D6" s="361" t="s">
        <v>1477</v>
      </c>
      <c r="E6" s="361" t="s">
        <v>1478</v>
      </c>
      <c r="F6" s="361" t="s">
        <v>1442</v>
      </c>
      <c r="G6" s="361">
        <v>2019</v>
      </c>
      <c r="H6" s="363">
        <v>317</v>
      </c>
    </row>
    <row r="7" spans="1:8" s="358" customFormat="1" ht="39.75" customHeight="1">
      <c r="A7" s="362" t="s">
        <v>1479</v>
      </c>
      <c r="B7" s="361" t="s">
        <v>1480</v>
      </c>
      <c r="C7" s="361" t="s">
        <v>1481</v>
      </c>
      <c r="D7" s="361" t="s">
        <v>1482</v>
      </c>
      <c r="E7" s="364" t="s">
        <v>1483</v>
      </c>
      <c r="F7" s="361" t="s">
        <v>1442</v>
      </c>
      <c r="G7" s="361">
        <v>2019</v>
      </c>
      <c r="H7" s="363">
        <v>2400</v>
      </c>
    </row>
    <row r="8" spans="1:8" s="358" customFormat="1" ht="39.75" customHeight="1">
      <c r="A8" s="362" t="s">
        <v>1484</v>
      </c>
      <c r="B8" s="361" t="s">
        <v>1485</v>
      </c>
      <c r="C8" s="361" t="s">
        <v>1486</v>
      </c>
      <c r="D8" s="361" t="s">
        <v>1487</v>
      </c>
      <c r="E8" s="364" t="s">
        <v>1488</v>
      </c>
      <c r="F8" s="361" t="s">
        <v>1442</v>
      </c>
      <c r="G8" s="361">
        <v>2019</v>
      </c>
      <c r="H8" s="363">
        <v>150</v>
      </c>
    </row>
    <row r="9" spans="1:8" s="358" customFormat="1" ht="39.75" customHeight="1">
      <c r="A9" s="362" t="s">
        <v>1489</v>
      </c>
      <c r="B9" s="361" t="s">
        <v>1444</v>
      </c>
      <c r="C9" s="361" t="s">
        <v>1490</v>
      </c>
      <c r="D9" s="361" t="s">
        <v>1491</v>
      </c>
      <c r="E9" s="364" t="s">
        <v>1492</v>
      </c>
      <c r="F9" s="361" t="s">
        <v>1447</v>
      </c>
      <c r="G9" s="361">
        <v>2019</v>
      </c>
      <c r="H9" s="363">
        <v>17000</v>
      </c>
    </row>
    <row r="10" spans="1:8" s="358" customFormat="1" ht="39.75" customHeight="1">
      <c r="A10" s="362" t="s">
        <v>1493</v>
      </c>
      <c r="B10" s="361" t="s">
        <v>1494</v>
      </c>
      <c r="C10" s="361" t="s">
        <v>1495</v>
      </c>
      <c r="D10" s="364" t="s">
        <v>1496</v>
      </c>
      <c r="E10" s="364" t="s">
        <v>1497</v>
      </c>
      <c r="F10" s="361" t="s">
        <v>1447</v>
      </c>
      <c r="G10" s="361">
        <v>2019</v>
      </c>
      <c r="H10" s="363">
        <v>3500</v>
      </c>
    </row>
    <row r="11" spans="1:8" s="358" customFormat="1" ht="39.75" customHeight="1">
      <c r="A11" s="362" t="s">
        <v>1498</v>
      </c>
      <c r="B11" s="361" t="s">
        <v>1499</v>
      </c>
      <c r="C11" s="361" t="s">
        <v>1490</v>
      </c>
      <c r="D11" s="361" t="s">
        <v>1491</v>
      </c>
      <c r="E11" s="364" t="s">
        <v>1491</v>
      </c>
      <c r="F11" s="361" t="s">
        <v>1447</v>
      </c>
      <c r="G11" s="361">
        <v>2019</v>
      </c>
      <c r="H11" s="363">
        <v>30900</v>
      </c>
    </row>
    <row r="12" spans="1:8" s="358" customFormat="1" ht="39.75" customHeight="1">
      <c r="A12" s="362" t="s">
        <v>1500</v>
      </c>
      <c r="B12" s="361" t="s">
        <v>1501</v>
      </c>
      <c r="C12" s="361" t="s">
        <v>1490</v>
      </c>
      <c r="D12" s="361" t="s">
        <v>1491</v>
      </c>
      <c r="E12" s="364" t="s">
        <v>1502</v>
      </c>
      <c r="F12" s="361" t="s">
        <v>1447</v>
      </c>
      <c r="G12" s="361">
        <v>2019</v>
      </c>
      <c r="H12" s="363">
        <v>20000</v>
      </c>
    </row>
    <row r="13" spans="1:8" s="358" customFormat="1" ht="39.75" customHeight="1">
      <c r="A13" s="362" t="s">
        <v>1503</v>
      </c>
      <c r="B13" s="361" t="s">
        <v>1504</v>
      </c>
      <c r="C13" s="361" t="s">
        <v>1490</v>
      </c>
      <c r="D13" s="361" t="s">
        <v>1491</v>
      </c>
      <c r="E13" s="364" t="s">
        <v>1502</v>
      </c>
      <c r="F13" s="361" t="s">
        <v>1447</v>
      </c>
      <c r="G13" s="361">
        <v>2019</v>
      </c>
      <c r="H13" s="363">
        <v>12600</v>
      </c>
    </row>
  </sheetData>
  <mergeCells count="1">
    <mergeCell ref="A2:H2"/>
  </mergeCells>
  <phoneticPr fontId="14" type="noConversion"/>
  <conditionalFormatting sqref="A9:A13">
    <cfRule type="expression" dxfId="1" priority="2" stopIfTrue="1">
      <formula>AND(COUNTIF($C:$C,A9)&gt;1,NOT(ISBLANK(A9)))</formula>
    </cfRule>
  </conditionalFormatting>
  <conditionalFormatting sqref="A9:A13">
    <cfRule type="expression" dxfId="0" priority="1" stopIfTrue="1">
      <formula>AND(COUNTIF($C$8:$C$710,A9)&gt;1,NOT(ISBLANK(A9)))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43"/>
  <sheetViews>
    <sheetView workbookViewId="0">
      <selection activeCell="B26" sqref="B11 B26"/>
    </sheetView>
  </sheetViews>
  <sheetFormatPr defaultColWidth="45.5" defaultRowHeight="14.25"/>
  <cols>
    <col min="1" max="1" width="44.5" style="235" customWidth="1"/>
    <col min="2" max="2" width="37.375" style="236" customWidth="1"/>
    <col min="3" max="16384" width="45.5" style="237"/>
  </cols>
  <sheetData>
    <row r="1" spans="1:2" s="234" customFormat="1" ht="24" customHeight="1">
      <c r="A1" s="238" t="s">
        <v>419</v>
      </c>
      <c r="B1" s="239"/>
    </row>
    <row r="2" spans="1:2" ht="27" customHeight="1">
      <c r="A2" s="395" t="s">
        <v>420</v>
      </c>
      <c r="B2" s="395"/>
    </row>
    <row r="3" spans="1:2" ht="21.75" customHeight="1">
      <c r="A3" s="240"/>
      <c r="B3" s="236" t="s">
        <v>2</v>
      </c>
    </row>
    <row r="4" spans="1:2" ht="28.9" customHeight="1">
      <c r="A4" s="241" t="s">
        <v>421</v>
      </c>
      <c r="B4" s="242" t="s">
        <v>39</v>
      </c>
    </row>
    <row r="5" spans="1:2" ht="28.9" customHeight="1">
      <c r="A5" s="243" t="s">
        <v>401</v>
      </c>
      <c r="B5" s="244">
        <f>SUM(B6,B11,B26)</f>
        <v>83218</v>
      </c>
    </row>
    <row r="6" spans="1:2" ht="25.5" customHeight="1">
      <c r="A6" s="245" t="s">
        <v>403</v>
      </c>
      <c r="B6" s="244">
        <f>SUM(B7:B10)</f>
        <v>9083</v>
      </c>
    </row>
    <row r="7" spans="1:2" ht="25.5" customHeight="1">
      <c r="A7" s="246" t="s">
        <v>422</v>
      </c>
      <c r="B7" s="247">
        <v>9370</v>
      </c>
    </row>
    <row r="8" spans="1:2" ht="25.5" customHeight="1">
      <c r="A8" s="246" t="s">
        <v>423</v>
      </c>
      <c r="B8" s="247">
        <v>-1145</v>
      </c>
    </row>
    <row r="9" spans="1:2" ht="25.5" customHeight="1">
      <c r="A9" s="246" t="s">
        <v>424</v>
      </c>
      <c r="B9" s="247">
        <v>192</v>
      </c>
    </row>
    <row r="10" spans="1:2" ht="25.5" customHeight="1">
      <c r="A10" s="246" t="s">
        <v>425</v>
      </c>
      <c r="B10" s="247">
        <v>666</v>
      </c>
    </row>
    <row r="11" spans="1:2" ht="25.5" customHeight="1">
      <c r="A11" s="243" t="s">
        <v>405</v>
      </c>
      <c r="B11" s="244">
        <f>SUM(B12:B25)</f>
        <v>38050</v>
      </c>
    </row>
    <row r="12" spans="1:2" ht="25.5" customHeight="1">
      <c r="A12" s="246" t="s">
        <v>426</v>
      </c>
      <c r="B12" s="247">
        <v>13884</v>
      </c>
    </row>
    <row r="13" spans="1:2" ht="25.5" customHeight="1">
      <c r="A13" s="246" t="s">
        <v>427</v>
      </c>
      <c r="B13" s="247">
        <v>801</v>
      </c>
    </row>
    <row r="14" spans="1:2" ht="25.5" customHeight="1">
      <c r="A14" s="246" t="s">
        <v>428</v>
      </c>
      <c r="B14" s="247">
        <v>1490</v>
      </c>
    </row>
    <row r="15" spans="1:2" ht="25.5" customHeight="1">
      <c r="A15" s="246" t="s">
        <v>429</v>
      </c>
      <c r="B15" s="247">
        <v>2098</v>
      </c>
    </row>
    <row r="16" spans="1:2" ht="25.5" customHeight="1">
      <c r="A16" s="246" t="s">
        <v>430</v>
      </c>
      <c r="B16" s="247">
        <v>1889</v>
      </c>
    </row>
    <row r="17" spans="1:2" ht="25.5" customHeight="1">
      <c r="A17" s="246" t="s">
        <v>431</v>
      </c>
      <c r="B17" s="247">
        <v>4609</v>
      </c>
    </row>
    <row r="18" spans="1:2" ht="25.5" customHeight="1">
      <c r="A18" s="246" t="s">
        <v>432</v>
      </c>
      <c r="B18" s="247">
        <v>-9396</v>
      </c>
    </row>
    <row r="19" spans="1:2" ht="25.5" customHeight="1">
      <c r="A19" s="246" t="s">
        <v>433</v>
      </c>
      <c r="B19" s="247">
        <v>270</v>
      </c>
    </row>
    <row r="20" spans="1:2" ht="25.5" customHeight="1">
      <c r="A20" s="246" t="s">
        <v>434</v>
      </c>
      <c r="B20" s="247">
        <v>454</v>
      </c>
    </row>
    <row r="21" spans="1:2" ht="25.5" customHeight="1">
      <c r="A21" s="246" t="s">
        <v>435</v>
      </c>
      <c r="B21" s="247">
        <v>3486</v>
      </c>
    </row>
    <row r="22" spans="1:2" ht="25.5" customHeight="1">
      <c r="A22" s="246" t="s">
        <v>436</v>
      </c>
      <c r="B22" s="247">
        <v>486</v>
      </c>
    </row>
    <row r="23" spans="1:2" ht="25.5" customHeight="1">
      <c r="A23" s="246" t="s">
        <v>437</v>
      </c>
      <c r="B23" s="247">
        <v>1104</v>
      </c>
    </row>
    <row r="24" spans="1:2" ht="25.5" customHeight="1">
      <c r="A24" s="246" t="s">
        <v>438</v>
      </c>
      <c r="B24" s="247">
        <v>8749</v>
      </c>
    </row>
    <row r="25" spans="1:2" ht="25.5" customHeight="1">
      <c r="A25" s="246" t="s">
        <v>439</v>
      </c>
      <c r="B25" s="247">
        <v>8126</v>
      </c>
    </row>
    <row r="26" spans="1:2" ht="25.5" customHeight="1">
      <c r="A26" s="245" t="s">
        <v>440</v>
      </c>
      <c r="B26" s="244">
        <f>SUM(B27:B43)</f>
        <v>36085</v>
      </c>
    </row>
    <row r="27" spans="1:2" ht="25.5" customHeight="1">
      <c r="A27" s="246" t="s">
        <v>441</v>
      </c>
      <c r="B27" s="247">
        <v>1033</v>
      </c>
    </row>
    <row r="28" spans="1:2" ht="25.5" customHeight="1">
      <c r="A28" s="246" t="s">
        <v>442</v>
      </c>
      <c r="B28" s="247">
        <v>127</v>
      </c>
    </row>
    <row r="29" spans="1:2" ht="25.5" customHeight="1">
      <c r="A29" s="246" t="s">
        <v>443</v>
      </c>
      <c r="B29" s="247">
        <v>4643</v>
      </c>
    </row>
    <row r="30" spans="1:2" ht="25.5" customHeight="1">
      <c r="A30" s="246" t="s">
        <v>444</v>
      </c>
      <c r="B30" s="247">
        <v>202</v>
      </c>
    </row>
    <row r="31" spans="1:2" ht="25.5" customHeight="1">
      <c r="A31" s="246" t="s">
        <v>445</v>
      </c>
      <c r="B31" s="247">
        <v>304</v>
      </c>
    </row>
    <row r="32" spans="1:2" ht="25.5" customHeight="1">
      <c r="A32" s="246" t="s">
        <v>446</v>
      </c>
      <c r="B32" s="247">
        <v>5295</v>
      </c>
    </row>
    <row r="33" spans="1:2" ht="25.5" customHeight="1">
      <c r="A33" s="246" t="s">
        <v>447</v>
      </c>
      <c r="B33" s="247">
        <v>3794</v>
      </c>
    </row>
    <row r="34" spans="1:2" ht="25.5" customHeight="1">
      <c r="A34" s="246" t="s">
        <v>448</v>
      </c>
      <c r="B34" s="247">
        <v>-65</v>
      </c>
    </row>
    <row r="35" spans="1:2" ht="25.5" customHeight="1">
      <c r="A35" s="246" t="s">
        <v>449</v>
      </c>
      <c r="B35" s="247">
        <v>1571</v>
      </c>
    </row>
    <row r="36" spans="1:2" ht="25.5" customHeight="1">
      <c r="A36" s="246" t="s">
        <v>450</v>
      </c>
      <c r="B36" s="247">
        <v>16048</v>
      </c>
    </row>
    <row r="37" spans="1:2" ht="25.5" customHeight="1">
      <c r="A37" s="246" t="s">
        <v>451</v>
      </c>
      <c r="B37" s="247">
        <v>1346</v>
      </c>
    </row>
    <row r="38" spans="1:2" ht="25.5" customHeight="1">
      <c r="A38" s="246" t="s">
        <v>452</v>
      </c>
      <c r="B38" s="247">
        <v>1318</v>
      </c>
    </row>
    <row r="39" spans="1:2" ht="25.5" customHeight="1">
      <c r="A39" s="246" t="s">
        <v>453</v>
      </c>
      <c r="B39" s="247">
        <v>36</v>
      </c>
    </row>
    <row r="40" spans="1:2" ht="25.5" customHeight="1">
      <c r="A40" s="246" t="s">
        <v>454</v>
      </c>
      <c r="B40" s="247">
        <v>21</v>
      </c>
    </row>
    <row r="41" spans="1:2" ht="25.5" customHeight="1">
      <c r="A41" s="246" t="s">
        <v>455</v>
      </c>
      <c r="B41" s="247">
        <v>146</v>
      </c>
    </row>
    <row r="42" spans="1:2" ht="25.5" customHeight="1">
      <c r="A42" s="246" t="s">
        <v>456</v>
      </c>
      <c r="B42" s="247">
        <v>265</v>
      </c>
    </row>
    <row r="43" spans="1:2" ht="25.5" customHeight="1">
      <c r="A43" s="246" t="s">
        <v>457</v>
      </c>
      <c r="B43" s="247">
        <v>1</v>
      </c>
    </row>
  </sheetData>
  <mergeCells count="1">
    <mergeCell ref="A2:B2"/>
  </mergeCells>
  <phoneticPr fontId="74" type="noConversion"/>
  <printOptions horizontalCentered="1"/>
  <pageMargins left="0.70833333333333304" right="0.70833333333333304" top="0.59027777777777801" bottom="0.39305555555555599" header="0" footer="0"/>
  <pageSetup paperSize="9" scale="70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E80"/>
  <sheetViews>
    <sheetView workbookViewId="0">
      <selection activeCell="A53" sqref="A53:XFD54"/>
    </sheetView>
  </sheetViews>
  <sheetFormatPr defaultColWidth="9" defaultRowHeight="13.5"/>
  <cols>
    <col min="1" max="1" width="50.5" style="92" customWidth="1"/>
    <col min="2" max="2" width="37.875" style="226" customWidth="1"/>
    <col min="3" max="3" width="3.75" style="92" customWidth="1"/>
    <col min="4" max="4" width="14.25" style="92" hidden="1" customWidth="1"/>
    <col min="5" max="5" width="11.625" style="92" hidden="1" customWidth="1"/>
    <col min="6" max="16384" width="9" style="92"/>
  </cols>
  <sheetData>
    <row r="1" spans="1:5" s="90" customFormat="1" ht="21.75" customHeight="1">
      <c r="A1" s="93" t="s">
        <v>458</v>
      </c>
      <c r="B1" s="227"/>
    </row>
    <row r="2" spans="1:5" ht="22.5">
      <c r="A2" s="396" t="s">
        <v>459</v>
      </c>
      <c r="B2" s="396"/>
    </row>
    <row r="3" spans="1:5" ht="20.25" customHeight="1">
      <c r="A3" s="94"/>
      <c r="B3" s="228" t="s">
        <v>2</v>
      </c>
    </row>
    <row r="4" spans="1:5" s="91" customFormat="1" ht="28.9" customHeight="1">
      <c r="A4" s="96" t="s">
        <v>460</v>
      </c>
      <c r="B4" s="97" t="s">
        <v>397</v>
      </c>
    </row>
    <row r="5" spans="1:5" ht="15.75" customHeight="1">
      <c r="A5" s="98" t="s">
        <v>461</v>
      </c>
      <c r="B5" s="99">
        <v>19048</v>
      </c>
      <c r="D5" s="229" t="s">
        <v>462</v>
      </c>
      <c r="E5" s="230">
        <f>SUM(E6:E9)</f>
        <v>19048</v>
      </c>
    </row>
    <row r="6" spans="1:5" ht="15.75" customHeight="1">
      <c r="A6" s="100" t="s">
        <v>463</v>
      </c>
      <c r="B6" s="101">
        <v>13867</v>
      </c>
      <c r="D6" s="231" t="s">
        <v>464</v>
      </c>
      <c r="E6" s="232">
        <v>13867</v>
      </c>
    </row>
    <row r="7" spans="1:5" ht="15.75" customHeight="1">
      <c r="A7" s="100" t="s">
        <v>465</v>
      </c>
      <c r="B7" s="101">
        <v>3035</v>
      </c>
      <c r="D7" s="231" t="s">
        <v>466</v>
      </c>
      <c r="E7" s="232">
        <v>3035</v>
      </c>
    </row>
    <row r="8" spans="1:5" ht="15.75" customHeight="1">
      <c r="A8" s="100" t="s">
        <v>467</v>
      </c>
      <c r="B8" s="101">
        <v>2026</v>
      </c>
      <c r="D8" s="231" t="s">
        <v>468</v>
      </c>
      <c r="E8" s="232">
        <v>2026</v>
      </c>
    </row>
    <row r="9" spans="1:5" ht="15.75" customHeight="1">
      <c r="A9" s="100" t="s">
        <v>469</v>
      </c>
      <c r="B9" s="101">
        <v>120</v>
      </c>
      <c r="D9" s="231" t="s">
        <v>470</v>
      </c>
      <c r="E9" s="232">
        <v>120</v>
      </c>
    </row>
    <row r="10" spans="1:5" ht="15.75" customHeight="1">
      <c r="A10" s="102" t="s">
        <v>471</v>
      </c>
      <c r="B10" s="99">
        <v>4240</v>
      </c>
      <c r="D10" s="229" t="s">
        <v>472</v>
      </c>
      <c r="E10" s="230">
        <f>SUM(E11:E20)</f>
        <v>30375</v>
      </c>
    </row>
    <row r="11" spans="1:5" ht="15.75" customHeight="1">
      <c r="A11" s="100" t="s">
        <v>473</v>
      </c>
      <c r="B11" s="101">
        <v>2832</v>
      </c>
      <c r="D11" s="231" t="s">
        <v>474</v>
      </c>
      <c r="E11" s="232">
        <v>4099</v>
      </c>
    </row>
    <row r="12" spans="1:5" ht="15.75" customHeight="1">
      <c r="A12" s="103" t="s">
        <v>475</v>
      </c>
      <c r="B12" s="101">
        <v>5</v>
      </c>
      <c r="D12" s="231" t="s">
        <v>476</v>
      </c>
      <c r="E12" s="232">
        <v>201</v>
      </c>
    </row>
    <row r="13" spans="1:5" ht="15.75" customHeight="1">
      <c r="A13" s="100" t="s">
        <v>477</v>
      </c>
      <c r="B13" s="101">
        <v>80</v>
      </c>
      <c r="D13" s="231" t="s">
        <v>478</v>
      </c>
      <c r="E13" s="232">
        <v>166</v>
      </c>
    </row>
    <row r="14" spans="1:5" ht="15.75" customHeight="1">
      <c r="A14" s="100" t="s">
        <v>479</v>
      </c>
      <c r="B14" s="101">
        <v>0</v>
      </c>
      <c r="D14" s="231" t="s">
        <v>480</v>
      </c>
      <c r="E14" s="232">
        <v>42</v>
      </c>
    </row>
    <row r="15" spans="1:5" ht="15.75" customHeight="1">
      <c r="A15" s="100" t="s">
        <v>481</v>
      </c>
      <c r="B15" s="101">
        <v>5</v>
      </c>
      <c r="D15" s="231" t="s">
        <v>482</v>
      </c>
      <c r="E15" s="232">
        <v>4845</v>
      </c>
    </row>
    <row r="16" spans="1:5" ht="15.75" customHeight="1">
      <c r="A16" s="100" t="s">
        <v>483</v>
      </c>
      <c r="B16" s="101">
        <v>112</v>
      </c>
      <c r="D16" s="231" t="s">
        <v>484</v>
      </c>
      <c r="E16" s="232">
        <v>122</v>
      </c>
    </row>
    <row r="17" spans="1:5" ht="15.75" customHeight="1">
      <c r="A17" s="100" t="s">
        <v>485</v>
      </c>
      <c r="B17" s="101">
        <v>15</v>
      </c>
      <c r="D17" s="231" t="s">
        <v>486</v>
      </c>
      <c r="E17" s="232">
        <v>3</v>
      </c>
    </row>
    <row r="18" spans="1:5" ht="15.75" customHeight="1">
      <c r="A18" s="100" t="s">
        <v>487</v>
      </c>
      <c r="B18" s="101">
        <v>642</v>
      </c>
      <c r="D18" s="231" t="s">
        <v>488</v>
      </c>
      <c r="E18" s="232">
        <v>642</v>
      </c>
    </row>
    <row r="19" spans="1:5" ht="15.75" customHeight="1">
      <c r="A19" s="100" t="s">
        <v>489</v>
      </c>
      <c r="B19" s="101">
        <v>7</v>
      </c>
      <c r="D19" s="231" t="s">
        <v>490</v>
      </c>
      <c r="E19" s="232">
        <v>115</v>
      </c>
    </row>
    <row r="20" spans="1:5" ht="15.75" customHeight="1">
      <c r="A20" s="100" t="s">
        <v>491</v>
      </c>
      <c r="B20" s="101">
        <v>542</v>
      </c>
      <c r="D20" s="231" t="s">
        <v>492</v>
      </c>
      <c r="E20" s="233">
        <v>20140</v>
      </c>
    </row>
    <row r="21" spans="1:5" ht="15.75" customHeight="1">
      <c r="A21" s="102" t="s">
        <v>493</v>
      </c>
      <c r="B21" s="99">
        <v>0</v>
      </c>
      <c r="D21" s="229" t="s">
        <v>494</v>
      </c>
      <c r="E21" s="230">
        <f>SUM(E22:E28)</f>
        <v>38136</v>
      </c>
    </row>
    <row r="22" spans="1:5" ht="15.75" customHeight="1">
      <c r="A22" s="100" t="s">
        <v>495</v>
      </c>
      <c r="B22" s="101"/>
      <c r="D22" s="231" t="s">
        <v>496</v>
      </c>
      <c r="E22" s="232">
        <v>220</v>
      </c>
    </row>
    <row r="23" spans="1:5" ht="15.75" customHeight="1">
      <c r="A23" s="100" t="s">
        <v>497</v>
      </c>
      <c r="B23" s="101"/>
      <c r="D23" s="231" t="s">
        <v>498</v>
      </c>
      <c r="E23" s="232">
        <v>19624</v>
      </c>
    </row>
    <row r="24" spans="1:5" ht="15.75" customHeight="1">
      <c r="A24" s="100" t="s">
        <v>499</v>
      </c>
      <c r="B24" s="101"/>
      <c r="D24" s="231" t="s">
        <v>500</v>
      </c>
      <c r="E24" s="232">
        <v>2</v>
      </c>
    </row>
    <row r="25" spans="1:5" ht="15.75" customHeight="1">
      <c r="A25" s="100" t="s">
        <v>501</v>
      </c>
      <c r="B25" s="101"/>
      <c r="D25" s="231" t="s">
        <v>502</v>
      </c>
      <c r="E25" s="232"/>
    </row>
    <row r="26" spans="1:5" ht="15.75" customHeight="1">
      <c r="A26" s="100" t="s">
        <v>503</v>
      </c>
      <c r="B26" s="101"/>
      <c r="D26" s="231" t="s">
        <v>504</v>
      </c>
      <c r="E26" s="232">
        <v>351</v>
      </c>
    </row>
    <row r="27" spans="1:5" ht="15.75" customHeight="1">
      <c r="A27" s="100" t="s">
        <v>505</v>
      </c>
      <c r="B27" s="101"/>
      <c r="D27" s="231" t="s">
        <v>506</v>
      </c>
      <c r="E27" s="232">
        <v>30</v>
      </c>
    </row>
    <row r="28" spans="1:5" ht="15.75" customHeight="1">
      <c r="A28" s="100" t="s">
        <v>507</v>
      </c>
      <c r="B28" s="101"/>
      <c r="D28" s="231" t="s">
        <v>508</v>
      </c>
      <c r="E28" s="233">
        <v>17909</v>
      </c>
    </row>
    <row r="29" spans="1:5" ht="15.75" customHeight="1">
      <c r="A29" s="102" t="s">
        <v>509</v>
      </c>
      <c r="B29" s="99">
        <v>0</v>
      </c>
      <c r="D29" s="229" t="s">
        <v>510</v>
      </c>
      <c r="E29" s="230">
        <f>SUM(E30:E35)</f>
        <v>2524</v>
      </c>
    </row>
    <row r="30" spans="1:5" ht="15.75" customHeight="1">
      <c r="A30" s="100" t="s">
        <v>495</v>
      </c>
      <c r="B30" s="101"/>
      <c r="D30" s="231" t="s">
        <v>496</v>
      </c>
      <c r="E30" s="232">
        <v>471</v>
      </c>
    </row>
    <row r="31" spans="1:5" ht="15.75" customHeight="1">
      <c r="A31" s="100" t="s">
        <v>497</v>
      </c>
      <c r="B31" s="101"/>
      <c r="D31" s="231" t="s">
        <v>498</v>
      </c>
      <c r="E31" s="232">
        <v>195</v>
      </c>
    </row>
    <row r="32" spans="1:5" ht="15.75" customHeight="1">
      <c r="A32" s="100" t="s">
        <v>499</v>
      </c>
      <c r="B32" s="101"/>
      <c r="D32" s="231" t="s">
        <v>500</v>
      </c>
      <c r="E32" s="232"/>
    </row>
    <row r="33" spans="1:5" ht="15.75" customHeight="1">
      <c r="A33" s="100" t="s">
        <v>503</v>
      </c>
      <c r="B33" s="101"/>
      <c r="D33" s="231" t="s">
        <v>504</v>
      </c>
      <c r="E33" s="232"/>
    </row>
    <row r="34" spans="1:5" ht="15.75" customHeight="1">
      <c r="A34" s="100" t="s">
        <v>505</v>
      </c>
      <c r="B34" s="101"/>
      <c r="D34" s="231" t="s">
        <v>506</v>
      </c>
      <c r="E34" s="232"/>
    </row>
    <row r="35" spans="1:5" ht="15.75" customHeight="1">
      <c r="A35" s="100" t="s">
        <v>507</v>
      </c>
      <c r="B35" s="101"/>
      <c r="D35" s="231" t="s">
        <v>508</v>
      </c>
      <c r="E35" s="232">
        <v>1858</v>
      </c>
    </row>
    <row r="36" spans="1:5" ht="15.75" customHeight="1">
      <c r="A36" s="102" t="s">
        <v>511</v>
      </c>
      <c r="B36" s="99">
        <v>35905</v>
      </c>
      <c r="D36" s="229" t="s">
        <v>512</v>
      </c>
      <c r="E36" s="230">
        <f>SUM(E37:E39)</f>
        <v>43360</v>
      </c>
    </row>
    <row r="37" spans="1:5" ht="15.75" customHeight="1">
      <c r="A37" s="100" t="s">
        <v>513</v>
      </c>
      <c r="B37" s="101">
        <v>34759</v>
      </c>
      <c r="D37" s="231" t="s">
        <v>514</v>
      </c>
      <c r="E37" s="232">
        <v>34759</v>
      </c>
    </row>
    <row r="38" spans="1:5" ht="15.75" customHeight="1">
      <c r="A38" s="100" t="s">
        <v>515</v>
      </c>
      <c r="B38" s="101">
        <v>1146</v>
      </c>
      <c r="D38" s="231" t="s">
        <v>516</v>
      </c>
      <c r="E38" s="232">
        <v>8601</v>
      </c>
    </row>
    <row r="39" spans="1:5" ht="15.75" customHeight="1">
      <c r="A39" s="100" t="s">
        <v>517</v>
      </c>
      <c r="B39" s="101"/>
      <c r="D39" s="231" t="s">
        <v>518</v>
      </c>
      <c r="E39" s="232"/>
    </row>
    <row r="40" spans="1:5" ht="15.75" customHeight="1">
      <c r="A40" s="102" t="s">
        <v>519</v>
      </c>
      <c r="B40" s="99">
        <v>0</v>
      </c>
      <c r="D40" s="229" t="s">
        <v>520</v>
      </c>
      <c r="E40" s="230">
        <f>SUM(E41:E42)</f>
        <v>4699</v>
      </c>
    </row>
    <row r="41" spans="1:5" ht="15.75" customHeight="1">
      <c r="A41" s="100" t="s">
        <v>521</v>
      </c>
      <c r="B41" s="101"/>
      <c r="D41" s="231" t="s">
        <v>522</v>
      </c>
      <c r="E41" s="232">
        <v>4379</v>
      </c>
    </row>
    <row r="42" spans="1:5" ht="15.75" customHeight="1">
      <c r="A42" s="100" t="s">
        <v>523</v>
      </c>
      <c r="B42" s="101"/>
      <c r="D42" s="231" t="s">
        <v>524</v>
      </c>
      <c r="E42" s="232">
        <v>320</v>
      </c>
    </row>
    <row r="43" spans="1:5" ht="15.75" customHeight="1">
      <c r="A43" s="102" t="s">
        <v>525</v>
      </c>
      <c r="B43" s="99">
        <v>0</v>
      </c>
      <c r="D43" s="229" t="s">
        <v>526</v>
      </c>
      <c r="E43" s="230">
        <f>SUM(E44:E46)</f>
        <v>1013</v>
      </c>
    </row>
    <row r="44" spans="1:5" ht="15.75" customHeight="1">
      <c r="A44" s="100" t="s">
        <v>527</v>
      </c>
      <c r="B44" s="101"/>
      <c r="D44" s="231" t="s">
        <v>528</v>
      </c>
      <c r="E44" s="232"/>
    </row>
    <row r="45" spans="1:5" ht="15.75" customHeight="1">
      <c r="A45" s="103" t="s">
        <v>529</v>
      </c>
      <c r="B45" s="101"/>
      <c r="D45" s="231" t="s">
        <v>530</v>
      </c>
      <c r="E45" s="232">
        <v>50</v>
      </c>
    </row>
    <row r="46" spans="1:5" ht="15.75" customHeight="1">
      <c r="A46" s="100" t="s">
        <v>531</v>
      </c>
      <c r="B46" s="101"/>
      <c r="D46" s="231" t="s">
        <v>532</v>
      </c>
      <c r="E46" s="232">
        <v>963</v>
      </c>
    </row>
    <row r="47" spans="1:5" ht="15.75" customHeight="1">
      <c r="A47" s="102" t="s">
        <v>533</v>
      </c>
      <c r="B47" s="99"/>
      <c r="D47" s="229" t="s">
        <v>534</v>
      </c>
      <c r="E47" s="230">
        <f>SUM(E48:E49)</f>
        <v>0</v>
      </c>
    </row>
    <row r="48" spans="1:5" ht="15.75" customHeight="1">
      <c r="A48" s="100" t="s">
        <v>535</v>
      </c>
      <c r="B48" s="101"/>
      <c r="D48" s="231" t="s">
        <v>536</v>
      </c>
      <c r="E48" s="232"/>
    </row>
    <row r="49" spans="1:5" ht="15.75" customHeight="1">
      <c r="A49" s="100" t="s">
        <v>537</v>
      </c>
      <c r="B49" s="101"/>
      <c r="D49" s="231" t="s">
        <v>538</v>
      </c>
      <c r="E49" s="232"/>
    </row>
    <row r="50" spans="1:5" ht="15.75" customHeight="1">
      <c r="A50" s="102" t="s">
        <v>539</v>
      </c>
      <c r="B50" s="99">
        <v>1951</v>
      </c>
      <c r="D50" s="229" t="s">
        <v>540</v>
      </c>
      <c r="E50" s="230">
        <f>SUM(E51:E55)</f>
        <v>15638</v>
      </c>
    </row>
    <row r="51" spans="1:5" ht="15.75" customHeight="1">
      <c r="A51" s="100" t="s">
        <v>541</v>
      </c>
      <c r="B51" s="101">
        <v>492</v>
      </c>
      <c r="D51" s="231" t="s">
        <v>542</v>
      </c>
      <c r="E51" s="232">
        <v>8494</v>
      </c>
    </row>
    <row r="52" spans="1:5" ht="15.75" customHeight="1">
      <c r="A52" s="100" t="s">
        <v>543</v>
      </c>
      <c r="B52" s="101"/>
      <c r="D52" s="231" t="s">
        <v>544</v>
      </c>
      <c r="E52" s="232">
        <v>291</v>
      </c>
    </row>
    <row r="53" spans="1:5" ht="15.75" customHeight="1">
      <c r="A53" s="100" t="s">
        <v>545</v>
      </c>
      <c r="B53" s="101"/>
      <c r="D53" s="231" t="s">
        <v>546</v>
      </c>
      <c r="E53" s="232">
        <v>479</v>
      </c>
    </row>
    <row r="54" spans="1:5" ht="15.75" customHeight="1">
      <c r="A54" s="100" t="s">
        <v>547</v>
      </c>
      <c r="B54" s="101">
        <v>1403</v>
      </c>
      <c r="D54" s="231" t="s">
        <v>548</v>
      </c>
      <c r="E54" s="232">
        <v>1403</v>
      </c>
    </row>
    <row r="55" spans="1:5" ht="15.75" customHeight="1">
      <c r="A55" s="100" t="s">
        <v>549</v>
      </c>
      <c r="B55" s="101">
        <v>56</v>
      </c>
      <c r="D55" s="231" t="s">
        <v>550</v>
      </c>
      <c r="E55" s="232">
        <v>4971</v>
      </c>
    </row>
    <row r="56" spans="1:5" ht="15.75" customHeight="1">
      <c r="A56" s="102" t="s">
        <v>551</v>
      </c>
      <c r="B56" s="99">
        <v>0</v>
      </c>
      <c r="D56" s="229" t="s">
        <v>552</v>
      </c>
      <c r="E56" s="230">
        <f>SUM(E57:E58)</f>
        <v>0</v>
      </c>
    </row>
    <row r="57" spans="1:5" ht="15.75" customHeight="1">
      <c r="A57" s="100" t="s">
        <v>553</v>
      </c>
      <c r="B57" s="101"/>
      <c r="D57" s="231" t="s">
        <v>554</v>
      </c>
      <c r="E57" s="232"/>
    </row>
    <row r="58" spans="1:5" ht="15.75" customHeight="1">
      <c r="A58" s="100" t="s">
        <v>555</v>
      </c>
      <c r="B58" s="101"/>
      <c r="D58" s="231" t="s">
        <v>556</v>
      </c>
      <c r="E58" s="232"/>
    </row>
    <row r="59" spans="1:5" ht="15.75" customHeight="1">
      <c r="A59" s="102" t="s">
        <v>557</v>
      </c>
      <c r="B59" s="99">
        <v>0</v>
      </c>
      <c r="D59" s="229" t="s">
        <v>558</v>
      </c>
      <c r="E59" s="230">
        <f>SUM(E60:E63)</f>
        <v>4819</v>
      </c>
    </row>
    <row r="60" spans="1:5" ht="15.75" customHeight="1">
      <c r="A60" s="100" t="s">
        <v>559</v>
      </c>
      <c r="B60" s="101"/>
      <c r="D60" s="231" t="s">
        <v>560</v>
      </c>
      <c r="E60" s="232">
        <v>4780</v>
      </c>
    </row>
    <row r="61" spans="1:5" ht="15.75" customHeight="1">
      <c r="A61" s="100" t="s">
        <v>561</v>
      </c>
      <c r="B61" s="101"/>
      <c r="D61" s="231" t="s">
        <v>562</v>
      </c>
      <c r="E61" s="232"/>
    </row>
    <row r="62" spans="1:5" ht="15.75" customHeight="1">
      <c r="A62" s="100" t="s">
        <v>563</v>
      </c>
      <c r="B62" s="101"/>
      <c r="D62" s="231" t="s">
        <v>564</v>
      </c>
      <c r="E62" s="232">
        <v>39</v>
      </c>
    </row>
    <row r="63" spans="1:5" ht="15.75" customHeight="1">
      <c r="A63" s="100" t="s">
        <v>565</v>
      </c>
      <c r="B63" s="101"/>
      <c r="D63" s="231" t="s">
        <v>566</v>
      </c>
      <c r="E63" s="232"/>
    </row>
    <row r="64" spans="1:5" ht="15.75" customHeight="1">
      <c r="A64" s="102" t="s">
        <v>567</v>
      </c>
      <c r="B64" s="99">
        <v>0</v>
      </c>
      <c r="D64" s="229" t="s">
        <v>568</v>
      </c>
      <c r="E64" s="230">
        <f>SUM(E65:E68)</f>
        <v>371</v>
      </c>
    </row>
    <row r="65" spans="1:5" ht="15.75" customHeight="1">
      <c r="A65" s="100" t="s">
        <v>569</v>
      </c>
      <c r="B65" s="101"/>
      <c r="D65" s="231" t="s">
        <v>570</v>
      </c>
      <c r="E65" s="232"/>
    </row>
    <row r="66" spans="1:5" ht="15.75" customHeight="1">
      <c r="A66" s="100" t="s">
        <v>571</v>
      </c>
      <c r="B66" s="101"/>
      <c r="D66" s="231" t="s">
        <v>572</v>
      </c>
      <c r="E66" s="232"/>
    </row>
    <row r="67" spans="1:5" ht="15.75" customHeight="1">
      <c r="A67" s="102" t="s">
        <v>573</v>
      </c>
      <c r="B67" s="99"/>
      <c r="D67" s="231" t="s">
        <v>574</v>
      </c>
      <c r="E67" s="232"/>
    </row>
    <row r="68" spans="1:5" ht="15.75" customHeight="1">
      <c r="A68" s="100" t="s">
        <v>575</v>
      </c>
      <c r="B68" s="101"/>
      <c r="D68" s="231" t="s">
        <v>576</v>
      </c>
      <c r="E68" s="232">
        <v>371</v>
      </c>
    </row>
    <row r="69" spans="1:5" ht="15.75" customHeight="1">
      <c r="A69" s="100" t="s">
        <v>577</v>
      </c>
      <c r="B69" s="101"/>
    </row>
    <row r="70" spans="1:5" ht="15.75" customHeight="1">
      <c r="A70" s="100" t="s">
        <v>578</v>
      </c>
      <c r="B70" s="101"/>
    </row>
    <row r="71" spans="1:5" ht="15.75" customHeight="1">
      <c r="A71" s="100" t="s">
        <v>579</v>
      </c>
      <c r="B71" s="101"/>
    </row>
    <row r="72" spans="1:5" ht="15.75" customHeight="1">
      <c r="A72" s="102" t="s">
        <v>580</v>
      </c>
      <c r="B72" s="99"/>
    </row>
    <row r="73" spans="1:5" ht="15.75" customHeight="1">
      <c r="A73" s="100" t="s">
        <v>581</v>
      </c>
      <c r="B73" s="101"/>
    </row>
    <row r="74" spans="1:5" ht="15.75" customHeight="1">
      <c r="A74" s="100" t="s">
        <v>582</v>
      </c>
      <c r="B74" s="101"/>
    </row>
    <row r="75" spans="1:5" ht="15.75" customHeight="1">
      <c r="A75" s="102" t="s">
        <v>583</v>
      </c>
      <c r="B75" s="99">
        <f>SUM(B76:B79)</f>
        <v>0</v>
      </c>
    </row>
    <row r="76" spans="1:5" ht="15.75" customHeight="1">
      <c r="A76" s="100" t="s">
        <v>584</v>
      </c>
      <c r="B76" s="101"/>
    </row>
    <row r="77" spans="1:5" ht="15.75" customHeight="1">
      <c r="A77" s="100" t="s">
        <v>585</v>
      </c>
      <c r="B77" s="101"/>
    </row>
    <row r="78" spans="1:5" ht="15.75" customHeight="1">
      <c r="A78" s="100" t="s">
        <v>586</v>
      </c>
      <c r="B78" s="101"/>
    </row>
    <row r="79" spans="1:5" ht="15.75" customHeight="1">
      <c r="A79" s="100" t="s">
        <v>587</v>
      </c>
      <c r="B79" s="101"/>
      <c r="D79" s="229" t="s">
        <v>588</v>
      </c>
      <c r="E79" s="230">
        <f>SUM(E5,E10,E21,E29,E36,E40,E43,E47,E50,E56,E59,E64)</f>
        <v>159983</v>
      </c>
    </row>
    <row r="80" spans="1:5" ht="30" customHeight="1">
      <c r="A80" s="104" t="s">
        <v>7</v>
      </c>
      <c r="B80" s="99">
        <f>SUM(B5,B10,B21,B29,B36,B40,B47,B50,B56,B59,B64,B67,B43,B72,B75)</f>
        <v>61144</v>
      </c>
    </row>
  </sheetData>
  <mergeCells count="1">
    <mergeCell ref="A2:B2"/>
  </mergeCells>
  <phoneticPr fontId="74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9"/>
  <sheetViews>
    <sheetView topLeftCell="A7" workbookViewId="0">
      <selection activeCell="B5" sqref="B5:B6"/>
    </sheetView>
  </sheetViews>
  <sheetFormatPr defaultColWidth="48.375" defaultRowHeight="13.5"/>
  <cols>
    <col min="1" max="1" width="48.375" style="171"/>
    <col min="2" max="2" width="34.875" style="172" customWidth="1"/>
    <col min="3" max="16384" width="48.375" style="171"/>
  </cols>
  <sheetData>
    <row r="1" spans="1:2" s="170" customFormat="1" ht="24" customHeight="1">
      <c r="A1" s="225" t="s">
        <v>589</v>
      </c>
      <c r="B1" s="173"/>
    </row>
    <row r="2" spans="1:2" ht="43.5" customHeight="1">
      <c r="A2" s="397" t="s">
        <v>590</v>
      </c>
      <c r="B2" s="397"/>
    </row>
    <row r="3" spans="1:2" ht="31.15" customHeight="1">
      <c r="A3" s="174"/>
      <c r="B3" s="175" t="s">
        <v>2</v>
      </c>
    </row>
    <row r="4" spans="1:2" ht="72" customHeight="1">
      <c r="A4" s="176" t="s">
        <v>591</v>
      </c>
      <c r="B4" s="177" t="s">
        <v>592</v>
      </c>
    </row>
    <row r="5" spans="1:2" ht="92.25" customHeight="1">
      <c r="A5" s="178" t="s">
        <v>593</v>
      </c>
      <c r="B5" s="179">
        <v>150396</v>
      </c>
    </row>
    <row r="6" spans="1:2" ht="92.25" customHeight="1">
      <c r="A6" s="178" t="s">
        <v>594</v>
      </c>
      <c r="B6" s="179">
        <v>43676</v>
      </c>
    </row>
    <row r="7" spans="1:2" ht="92.25" customHeight="1">
      <c r="A7" s="178" t="s">
        <v>595</v>
      </c>
      <c r="B7" s="179">
        <v>41496</v>
      </c>
    </row>
    <row r="8" spans="1:2" ht="92.25" customHeight="1">
      <c r="A8" s="180" t="s">
        <v>596</v>
      </c>
      <c r="B8" s="181">
        <v>3900</v>
      </c>
    </row>
    <row r="9" spans="1:2" ht="92.25" customHeight="1">
      <c r="A9" s="178" t="s">
        <v>597</v>
      </c>
      <c r="B9" s="182">
        <v>152576</v>
      </c>
    </row>
    <row r="10" spans="1:2" ht="29.25" customHeight="1">
      <c r="A10" s="183" t="s">
        <v>598</v>
      </c>
      <c r="B10" s="184"/>
    </row>
    <row r="11" spans="1:2" ht="14.25">
      <c r="A11" s="185"/>
      <c r="B11" s="184"/>
    </row>
    <row r="12" spans="1:2" ht="14.25">
      <c r="A12" s="186"/>
      <c r="B12" s="184"/>
    </row>
    <row r="13" spans="1:2">
      <c r="A13" s="187"/>
      <c r="B13" s="188"/>
    </row>
    <row r="14" spans="1:2">
      <c r="A14" s="187"/>
      <c r="B14" s="188"/>
    </row>
    <row r="19" spans="1:2" s="224" customFormat="1" ht="135" customHeight="1">
      <c r="A19" s="398"/>
      <c r="B19" s="398"/>
    </row>
  </sheetData>
  <mergeCells count="2">
    <mergeCell ref="A2:B2"/>
    <mergeCell ref="A19:B19"/>
  </mergeCells>
  <phoneticPr fontId="74" type="noConversion"/>
  <printOptions horizontalCentered="1"/>
  <pageMargins left="0.70833333333333304" right="0.70833333333333304" top="0.78680555555555598" bottom="0.78680555555555598" header="0.59027777777777801" footer="0.156944444444444"/>
  <pageSetup paperSize="9" scale="80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/>
  </sheetViews>
  <sheetFormatPr defaultColWidth="47.625" defaultRowHeight="13.5"/>
  <cols>
    <col min="1" max="1" width="39.125" style="276" customWidth="1"/>
    <col min="2" max="2" width="42.5" style="276" customWidth="1"/>
    <col min="3" max="16384" width="47.625" style="277"/>
  </cols>
  <sheetData>
    <row r="1" spans="1:2" ht="28.9" customHeight="1">
      <c r="A1" s="225" t="s">
        <v>1335</v>
      </c>
    </row>
    <row r="2" spans="1:2" ht="22.5">
      <c r="A2" s="399" t="s">
        <v>1328</v>
      </c>
      <c r="B2" s="399"/>
    </row>
    <row r="3" spans="1:2" ht="31.9" customHeight="1">
      <c r="A3" s="278" t="s">
        <v>1329</v>
      </c>
      <c r="B3" s="175" t="s">
        <v>1330</v>
      </c>
    </row>
    <row r="4" spans="1:2" ht="29.45" customHeight="1">
      <c r="A4" s="279" t="s">
        <v>1331</v>
      </c>
      <c r="B4" s="279" t="s">
        <v>1332</v>
      </c>
    </row>
    <row r="5" spans="1:2" ht="30.6" customHeight="1">
      <c r="A5" s="280" t="s">
        <v>1333</v>
      </c>
      <c r="B5" s="281">
        <v>171803</v>
      </c>
    </row>
    <row r="6" spans="1:2" ht="30.6" customHeight="1">
      <c r="A6" s="280"/>
      <c r="B6" s="282"/>
    </row>
    <row r="7" spans="1:2" ht="30.6" customHeight="1">
      <c r="A7" s="280"/>
      <c r="B7" s="282"/>
    </row>
    <row r="8" spans="1:2" ht="30.6" customHeight="1">
      <c r="A8" s="280"/>
      <c r="B8" s="282"/>
    </row>
    <row r="9" spans="1:2" ht="30.6" customHeight="1">
      <c r="A9" s="280"/>
      <c r="B9" s="282"/>
    </row>
    <row r="10" spans="1:2" ht="30.6" customHeight="1">
      <c r="A10" s="280"/>
      <c r="B10" s="282"/>
    </row>
    <row r="11" spans="1:2" ht="30.6" customHeight="1">
      <c r="A11" s="280"/>
      <c r="B11" s="282"/>
    </row>
    <row r="12" spans="1:2" ht="30.6" customHeight="1">
      <c r="A12" s="283" t="s">
        <v>1334</v>
      </c>
      <c r="B12" s="284">
        <f>SUM(B5:B11)</f>
        <v>171803</v>
      </c>
    </row>
  </sheetData>
  <mergeCells count="1">
    <mergeCell ref="A2:B2"/>
  </mergeCells>
  <phoneticPr fontId="76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9"/>
  <sheetViews>
    <sheetView showZeros="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5"/>
  <cols>
    <col min="1" max="1" width="38.75" customWidth="1"/>
    <col min="2" max="2" width="12.75" customWidth="1"/>
    <col min="3" max="5" width="13" customWidth="1"/>
    <col min="6" max="6" width="13" style="213" customWidth="1"/>
    <col min="7" max="7" width="11.75" hidden="1" customWidth="1"/>
  </cols>
  <sheetData>
    <row r="1" spans="1:7" s="208" customFormat="1" ht="18.75">
      <c r="A1" s="214" t="s">
        <v>1336</v>
      </c>
      <c r="F1" s="215"/>
    </row>
    <row r="2" spans="1:7" s="209" customFormat="1" ht="26.25" customHeight="1">
      <c r="A2" s="366" t="s">
        <v>599</v>
      </c>
      <c r="B2" s="366"/>
      <c r="C2" s="366"/>
      <c r="D2" s="366"/>
      <c r="E2" s="366"/>
      <c r="F2" s="366"/>
      <c r="G2" s="366"/>
    </row>
    <row r="3" spans="1:7" ht="20.25" customHeight="1">
      <c r="F3" s="213" t="s">
        <v>2</v>
      </c>
    </row>
    <row r="4" spans="1:7" s="210" customFormat="1" ht="30" customHeight="1">
      <c r="A4" s="369" t="s">
        <v>3</v>
      </c>
      <c r="B4" s="372" t="s">
        <v>600</v>
      </c>
      <c r="C4" s="367" t="s">
        <v>5</v>
      </c>
      <c r="D4" s="367"/>
      <c r="E4" s="367"/>
      <c r="F4" s="367"/>
      <c r="G4" s="372" t="s">
        <v>601</v>
      </c>
    </row>
    <row r="5" spans="1:7" s="210" customFormat="1" ht="30" customHeight="1">
      <c r="A5" s="370"/>
      <c r="B5" s="373"/>
      <c r="C5" s="367" t="s">
        <v>7</v>
      </c>
      <c r="D5" s="368" t="s">
        <v>8</v>
      </c>
      <c r="E5" s="368"/>
      <c r="F5" s="400" t="s">
        <v>9</v>
      </c>
      <c r="G5" s="373"/>
    </row>
    <row r="6" spans="1:7" s="210" customFormat="1" ht="40.5" customHeight="1">
      <c r="A6" s="371"/>
      <c r="B6" s="374"/>
      <c r="C6" s="367"/>
      <c r="D6" s="216" t="s">
        <v>10</v>
      </c>
      <c r="E6" s="216" t="s">
        <v>11</v>
      </c>
      <c r="F6" s="400"/>
      <c r="G6" s="374"/>
    </row>
    <row r="7" spans="1:7" s="211" customFormat="1" ht="42" customHeight="1">
      <c r="A7" s="217" t="s">
        <v>602</v>
      </c>
      <c r="B7" s="218">
        <v>33961</v>
      </c>
      <c r="C7" s="219">
        <f>D7+E7</f>
        <v>35660</v>
      </c>
      <c r="D7" s="219">
        <v>35925</v>
      </c>
      <c r="E7" s="219">
        <v>-265</v>
      </c>
      <c r="F7" s="220">
        <f t="shared" ref="F7:F9" si="0">C7/B7</f>
        <v>1.0500279732634492</v>
      </c>
      <c r="G7" s="219">
        <v>13403</v>
      </c>
    </row>
    <row r="8" spans="1:7" s="211" customFormat="1" ht="42" customHeight="1">
      <c r="A8" s="217" t="s">
        <v>603</v>
      </c>
      <c r="B8" s="218">
        <v>1000</v>
      </c>
      <c r="C8" s="219">
        <f>D8+E8</f>
        <v>2643</v>
      </c>
      <c r="D8" s="219">
        <v>2643</v>
      </c>
      <c r="E8" s="219"/>
      <c r="F8" s="220">
        <f t="shared" si="0"/>
        <v>2.6429999999999998</v>
      </c>
      <c r="G8" s="219">
        <v>819</v>
      </c>
    </row>
    <row r="9" spans="1:7" s="212" customFormat="1" ht="42" customHeight="1">
      <c r="A9" s="221" t="s">
        <v>604</v>
      </c>
      <c r="B9" s="222">
        <f t="shared" ref="B9:G9" si="1">SUM(B7:B8)</f>
        <v>34961</v>
      </c>
      <c r="C9" s="222">
        <f t="shared" si="1"/>
        <v>38303</v>
      </c>
      <c r="D9" s="222">
        <f t="shared" si="1"/>
        <v>38568</v>
      </c>
      <c r="E9" s="222">
        <f t="shared" si="1"/>
        <v>-265</v>
      </c>
      <c r="F9" s="223">
        <f t="shared" si="0"/>
        <v>1.0955922313434971</v>
      </c>
      <c r="G9" s="222">
        <f t="shared" si="1"/>
        <v>14222</v>
      </c>
    </row>
  </sheetData>
  <mergeCells count="8">
    <mergeCell ref="A2:G2"/>
    <mergeCell ref="C4:F4"/>
    <mergeCell ref="D5:E5"/>
    <mergeCell ref="A4:A6"/>
    <mergeCell ref="B4:B6"/>
    <mergeCell ref="C5:C6"/>
    <mergeCell ref="F5:F6"/>
    <mergeCell ref="G4:G6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C42"/>
  <sheetViews>
    <sheetView showZeros="0" workbookViewId="0">
      <pane xSplit="2" ySplit="5" topLeftCell="C36" activePane="bottomRight" state="frozen"/>
      <selection pane="topRight"/>
      <selection pane="bottomLeft"/>
      <selection pane="bottomRight" activeCell="B1" sqref="B1"/>
    </sheetView>
  </sheetViews>
  <sheetFormatPr defaultColWidth="9" defaultRowHeight="18.75"/>
  <cols>
    <col min="1" max="1" width="9" style="58" hidden="1" customWidth="1"/>
    <col min="2" max="2" width="58.5" style="59" customWidth="1"/>
    <col min="3" max="3" width="22.25" style="60" customWidth="1"/>
    <col min="4" max="4" width="10.5" style="58" customWidth="1"/>
    <col min="5" max="16384" width="9" style="58"/>
  </cols>
  <sheetData>
    <row r="1" spans="1:3" s="55" customFormat="1" ht="29.25" customHeight="1">
      <c r="B1" s="206" t="s">
        <v>1337</v>
      </c>
    </row>
    <row r="2" spans="1:3" s="56" customFormat="1" ht="39.75" customHeight="1">
      <c r="B2" s="376" t="s">
        <v>605</v>
      </c>
      <c r="C2" s="376"/>
    </row>
    <row r="3" spans="1:3" ht="28.5" customHeight="1">
      <c r="B3" s="62"/>
      <c r="C3" s="63" t="s">
        <v>2</v>
      </c>
    </row>
    <row r="4" spans="1:3" s="57" customFormat="1" ht="30.75" customHeight="1">
      <c r="A4" s="401"/>
      <c r="B4" s="379" t="s">
        <v>38</v>
      </c>
      <c r="C4" s="403" t="s">
        <v>397</v>
      </c>
    </row>
    <row r="5" spans="1:3" s="57" customFormat="1" ht="30.75" customHeight="1">
      <c r="A5" s="402"/>
      <c r="B5" s="380"/>
      <c r="C5" s="404"/>
    </row>
    <row r="6" spans="1:3" s="204" customFormat="1" ht="22.5" customHeight="1">
      <c r="A6" s="64">
        <v>207</v>
      </c>
      <c r="B6" s="65" t="s">
        <v>606</v>
      </c>
      <c r="C6" s="207">
        <v>17</v>
      </c>
    </row>
    <row r="7" spans="1:3" s="204" customFormat="1" ht="22.5" customHeight="1">
      <c r="A7" s="64">
        <v>20707</v>
      </c>
      <c r="B7" s="67" t="s">
        <v>607</v>
      </c>
      <c r="C7" s="66">
        <v>17</v>
      </c>
    </row>
    <row r="8" spans="1:3" s="204" customFormat="1" ht="22.5" customHeight="1">
      <c r="A8" s="64">
        <v>2070702</v>
      </c>
      <c r="B8" s="68" t="s">
        <v>608</v>
      </c>
      <c r="C8" s="69">
        <v>7</v>
      </c>
    </row>
    <row r="9" spans="1:3" s="204" customFormat="1" ht="22.5" customHeight="1">
      <c r="A9" s="64">
        <v>2070799</v>
      </c>
      <c r="B9" s="68" t="s">
        <v>609</v>
      </c>
      <c r="C9" s="69">
        <v>10</v>
      </c>
    </row>
    <row r="10" spans="1:3" s="205" customFormat="1" ht="22.5" customHeight="1">
      <c r="A10" s="64">
        <v>208</v>
      </c>
      <c r="B10" s="65" t="s">
        <v>610</v>
      </c>
      <c r="C10" s="66">
        <v>148</v>
      </c>
    </row>
    <row r="11" spans="1:3" s="204" customFormat="1" ht="22.5" customHeight="1">
      <c r="A11" s="64">
        <v>20822</v>
      </c>
      <c r="B11" s="67" t="s">
        <v>611</v>
      </c>
      <c r="C11" s="66">
        <v>148</v>
      </c>
    </row>
    <row r="12" spans="1:3" s="60" customFormat="1" ht="22.5" customHeight="1">
      <c r="A12" s="64">
        <v>2082201</v>
      </c>
      <c r="B12" s="68" t="s">
        <v>612</v>
      </c>
      <c r="C12" s="69">
        <v>98</v>
      </c>
    </row>
    <row r="13" spans="1:3" ht="22.5" customHeight="1">
      <c r="A13" s="64">
        <v>2082202</v>
      </c>
      <c r="B13" s="68" t="s">
        <v>613</v>
      </c>
      <c r="C13" s="69">
        <v>50</v>
      </c>
    </row>
    <row r="14" spans="1:3" ht="22.5" customHeight="1">
      <c r="A14" s="64">
        <v>212</v>
      </c>
      <c r="B14" s="65" t="s">
        <v>614</v>
      </c>
      <c r="C14" s="66">
        <v>107264</v>
      </c>
    </row>
    <row r="15" spans="1:3" ht="22.5" customHeight="1">
      <c r="A15" s="64">
        <v>21208</v>
      </c>
      <c r="B15" s="67" t="s">
        <v>615</v>
      </c>
      <c r="C15" s="66">
        <v>104662</v>
      </c>
    </row>
    <row r="16" spans="1:3" ht="22.5" customHeight="1">
      <c r="A16" s="64">
        <v>2120801</v>
      </c>
      <c r="B16" s="68" t="s">
        <v>616</v>
      </c>
      <c r="C16" s="69">
        <v>43075</v>
      </c>
    </row>
    <row r="17" spans="1:3" ht="22.5" customHeight="1">
      <c r="A17" s="64">
        <v>2120802</v>
      </c>
      <c r="B17" s="68" t="s">
        <v>617</v>
      </c>
      <c r="C17" s="69">
        <v>57214</v>
      </c>
    </row>
    <row r="18" spans="1:3" ht="22.5" customHeight="1">
      <c r="A18" s="64">
        <v>2120803</v>
      </c>
      <c r="B18" s="68" t="s">
        <v>618</v>
      </c>
      <c r="C18" s="69">
        <v>2315</v>
      </c>
    </row>
    <row r="19" spans="1:3" ht="22.5" customHeight="1">
      <c r="A19" s="64">
        <v>2120810</v>
      </c>
      <c r="B19" s="68" t="s">
        <v>619</v>
      </c>
      <c r="C19" s="69">
        <v>2058</v>
      </c>
    </row>
    <row r="20" spans="1:3" ht="22.5" customHeight="1">
      <c r="A20" s="64">
        <v>21213</v>
      </c>
      <c r="B20" s="67" t="s">
        <v>620</v>
      </c>
      <c r="C20" s="66">
        <v>2602</v>
      </c>
    </row>
    <row r="21" spans="1:3" ht="22.5" customHeight="1">
      <c r="A21" s="64">
        <v>2121399</v>
      </c>
      <c r="B21" s="68" t="s">
        <v>621</v>
      </c>
      <c r="C21" s="69">
        <v>2602</v>
      </c>
    </row>
    <row r="22" spans="1:3" ht="22.5" customHeight="1">
      <c r="A22" s="64">
        <v>213</v>
      </c>
      <c r="B22" s="65" t="s">
        <v>622</v>
      </c>
      <c r="C22" s="66">
        <v>194</v>
      </c>
    </row>
    <row r="23" spans="1:3" ht="22.5" customHeight="1">
      <c r="A23" s="64">
        <v>21366</v>
      </c>
      <c r="B23" s="67" t="s">
        <v>623</v>
      </c>
      <c r="C23" s="66">
        <v>194</v>
      </c>
    </row>
    <row r="24" spans="1:3" ht="22.5" customHeight="1">
      <c r="A24" s="64">
        <v>2136699</v>
      </c>
      <c r="B24" s="68" t="s">
        <v>624</v>
      </c>
      <c r="C24" s="69">
        <v>194</v>
      </c>
    </row>
    <row r="25" spans="1:3" ht="22.5" customHeight="1">
      <c r="A25" s="64">
        <v>216</v>
      </c>
      <c r="B25" s="67" t="s">
        <v>625</v>
      </c>
      <c r="C25" s="66">
        <v>6</v>
      </c>
    </row>
    <row r="26" spans="1:3" ht="22.5" customHeight="1">
      <c r="A26" s="64">
        <v>21660</v>
      </c>
      <c r="B26" s="67" t="s">
        <v>626</v>
      </c>
      <c r="C26" s="66">
        <v>6</v>
      </c>
    </row>
    <row r="27" spans="1:3" ht="22.5" customHeight="1">
      <c r="A27" s="64">
        <v>2166004</v>
      </c>
      <c r="B27" s="68" t="s">
        <v>627</v>
      </c>
      <c r="C27" s="69">
        <v>6</v>
      </c>
    </row>
    <row r="28" spans="1:3" ht="22.5" customHeight="1">
      <c r="A28" s="64">
        <v>229</v>
      </c>
      <c r="B28" s="67" t="s">
        <v>628</v>
      </c>
      <c r="C28" s="66">
        <v>826</v>
      </c>
    </row>
    <row r="29" spans="1:3" ht="22.5" customHeight="1">
      <c r="A29" s="64">
        <v>22960</v>
      </c>
      <c r="B29" s="67" t="s">
        <v>629</v>
      </c>
      <c r="C29" s="66">
        <v>826</v>
      </c>
    </row>
    <row r="30" spans="1:3" ht="22.5" customHeight="1">
      <c r="A30" s="64">
        <v>2296002</v>
      </c>
      <c r="B30" s="68" t="s">
        <v>630</v>
      </c>
      <c r="C30" s="69">
        <v>670</v>
      </c>
    </row>
    <row r="31" spans="1:3" ht="22.5" customHeight="1">
      <c r="A31" s="64">
        <v>2296003</v>
      </c>
      <c r="B31" s="68" t="s">
        <v>631</v>
      </c>
      <c r="C31" s="69">
        <v>55</v>
      </c>
    </row>
    <row r="32" spans="1:3" ht="22.5" customHeight="1">
      <c r="A32" s="64">
        <v>2296004</v>
      </c>
      <c r="B32" s="68" t="s">
        <v>632</v>
      </c>
      <c r="C32" s="69">
        <v>24</v>
      </c>
    </row>
    <row r="33" spans="1:3" ht="22.5" customHeight="1">
      <c r="A33" s="64">
        <v>2296006</v>
      </c>
      <c r="B33" s="68" t="s">
        <v>633</v>
      </c>
      <c r="C33" s="69">
        <v>28</v>
      </c>
    </row>
    <row r="34" spans="1:3" ht="22.5" customHeight="1">
      <c r="A34" s="64">
        <v>2296013</v>
      </c>
      <c r="B34" s="68" t="s">
        <v>634</v>
      </c>
      <c r="C34" s="69">
        <v>49</v>
      </c>
    </row>
    <row r="35" spans="1:3" ht="22.5" customHeight="1">
      <c r="A35" s="64">
        <v>232</v>
      </c>
      <c r="B35" s="67" t="s">
        <v>635</v>
      </c>
      <c r="C35" s="66">
        <v>1933</v>
      </c>
    </row>
    <row r="36" spans="1:3" ht="22.5" customHeight="1">
      <c r="A36" s="64">
        <v>23204</v>
      </c>
      <c r="B36" s="67" t="s">
        <v>636</v>
      </c>
      <c r="C36" s="66">
        <v>1933</v>
      </c>
    </row>
    <row r="37" spans="1:3" ht="22.5" customHeight="1">
      <c r="A37" s="64">
        <v>2320411</v>
      </c>
      <c r="B37" s="68" t="s">
        <v>637</v>
      </c>
      <c r="C37" s="69">
        <v>1747</v>
      </c>
    </row>
    <row r="38" spans="1:3" ht="22.5" customHeight="1">
      <c r="A38" s="64">
        <v>2320431</v>
      </c>
      <c r="B38" s="68" t="s">
        <v>638</v>
      </c>
      <c r="C38" s="69">
        <v>186</v>
      </c>
    </row>
    <row r="39" spans="1:3" ht="22.5" customHeight="1">
      <c r="A39" s="64">
        <v>233</v>
      </c>
      <c r="B39" s="67" t="s">
        <v>639</v>
      </c>
      <c r="C39" s="66">
        <v>64</v>
      </c>
    </row>
    <row r="40" spans="1:3" ht="22.5" customHeight="1">
      <c r="A40" s="64">
        <v>23304</v>
      </c>
      <c r="B40" s="67" t="s">
        <v>640</v>
      </c>
      <c r="C40" s="66">
        <v>64</v>
      </c>
    </row>
    <row r="41" spans="1:3" ht="22.5" customHeight="1">
      <c r="A41" s="64">
        <v>2330411</v>
      </c>
      <c r="B41" s="68" t="s">
        <v>641</v>
      </c>
      <c r="C41" s="69">
        <v>64</v>
      </c>
    </row>
    <row r="42" spans="1:3" ht="26.25" customHeight="1">
      <c r="A42" s="73">
        <v>234</v>
      </c>
      <c r="B42" s="74" t="s">
        <v>642</v>
      </c>
      <c r="C42" s="75">
        <f>SUM(C6,C10,C14,C22,C25,C28,C35,C39)</f>
        <v>110452</v>
      </c>
    </row>
  </sheetData>
  <autoFilter ref="A4:F42"/>
  <mergeCells count="4">
    <mergeCell ref="B2:C2"/>
    <mergeCell ref="A4:A5"/>
    <mergeCell ref="B4:B5"/>
    <mergeCell ref="C4:C5"/>
  </mergeCells>
  <phoneticPr fontId="74" type="noConversion"/>
  <printOptions horizontalCentered="1"/>
  <pageMargins left="0.78680555555555598" right="0.78680555555555598" top="0.78680555555555598" bottom="0.78680555555555598" header="0.59027777777777801" footer="0.31458333333333299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12</vt:i4>
      </vt:variant>
    </vt:vector>
  </HeadingPairs>
  <TitlesOfParts>
    <vt:vector size="43" baseType="lpstr">
      <vt:lpstr>2018年公共收入执行表</vt:lpstr>
      <vt:lpstr>2018年公共支出执行表</vt:lpstr>
      <vt:lpstr>2018公共平衡表</vt:lpstr>
      <vt:lpstr>4上级对市县补助</vt:lpstr>
      <vt:lpstr>2018年一般公共基本支出 </vt:lpstr>
      <vt:lpstr>5-一般债务余额</vt:lpstr>
      <vt:lpstr>13-一般债务限额分地区</vt:lpstr>
      <vt:lpstr>2018年基金收入执行表</vt:lpstr>
      <vt:lpstr>2018年基金支出执行表 </vt:lpstr>
      <vt:lpstr>2018基金平衡表</vt:lpstr>
      <vt:lpstr>上级对市县基金补助</vt:lpstr>
      <vt:lpstr>10-专项债务余额</vt:lpstr>
      <vt:lpstr>23-专项债务限额分地区</vt:lpstr>
      <vt:lpstr>33-债务汇总</vt:lpstr>
      <vt:lpstr>34-分地区限额汇总</vt:lpstr>
      <vt:lpstr>2018年社保基金预算表</vt:lpstr>
      <vt:lpstr>2018年国有资本经营预算</vt:lpstr>
      <vt:lpstr>2019年公共收入预算表</vt:lpstr>
      <vt:lpstr>2019年公共支出预算表 </vt:lpstr>
      <vt:lpstr>2019一般平衡</vt:lpstr>
      <vt:lpstr>14-省对市县补助</vt:lpstr>
      <vt:lpstr>2019年一般公共基本支出</vt:lpstr>
      <vt:lpstr>2019年基金收入预算表</vt:lpstr>
      <vt:lpstr>2019年基金支出预算表  </vt:lpstr>
      <vt:lpstr>2019基金平衡表 </vt:lpstr>
      <vt:lpstr>2019年国有资本经营预算</vt:lpstr>
      <vt:lpstr>2019年社保基金预算表</vt:lpstr>
      <vt:lpstr>2018年地方政府债券发行、还本付息执行数</vt:lpstr>
      <vt:lpstr>2018年地方政府债券使用情况表</vt:lpstr>
      <vt:lpstr>2019年地方政府债券（含再融资债券）发行及还本</vt:lpstr>
      <vt:lpstr>2019年度债券使用情况</vt:lpstr>
      <vt:lpstr>'2018公共平衡表'!Print_Area</vt:lpstr>
      <vt:lpstr>'2018基金平衡表'!Print_Area</vt:lpstr>
      <vt:lpstr>'2019基金平衡表 '!Print_Area</vt:lpstr>
      <vt:lpstr>'2019年公共收入预算表'!Print_Area</vt:lpstr>
      <vt:lpstr>'2019年基金收入预算表'!Print_Area</vt:lpstr>
      <vt:lpstr>'2019一般平衡'!Print_Area</vt:lpstr>
      <vt:lpstr>'2018年公共支出执行表'!Print_Titles</vt:lpstr>
      <vt:lpstr>'2018年基金支出执行表 '!Print_Titles</vt:lpstr>
      <vt:lpstr>'2018年一般公共基本支出 '!Print_Titles</vt:lpstr>
      <vt:lpstr>'2019年公共支出预算表 '!Print_Titles</vt:lpstr>
      <vt:lpstr>'2019年基金支出预算表  '!Print_Titles</vt:lpstr>
      <vt:lpstr>'2019年一般公共基本支出'!Print_Titles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熊鹰</cp:lastModifiedBy>
  <cp:lastPrinted>2019-01-17T01:04:15Z</cp:lastPrinted>
  <dcterms:created xsi:type="dcterms:W3CDTF">2006-09-16T00:00:00Z</dcterms:created>
  <dcterms:modified xsi:type="dcterms:W3CDTF">2021-06-04T11:39:02Z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