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activeTab="5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8" r:id="rId6"/>
  </sheets>
  <calcPr calcId="144525" iterate="1" iterateCount="100" iterateDelta="0.001"/>
</workbook>
</file>

<file path=xl/sharedStrings.xml><?xml version="1.0" encoding="utf-8"?>
<sst xmlns="http://schemas.openxmlformats.org/spreadsheetml/2006/main" count="163" uniqueCount="127">
  <si>
    <t>附表1：</t>
  </si>
  <si>
    <t>2019年同德镇一般公共预算收入执行表</t>
  </si>
  <si>
    <t>单位：万元</t>
  </si>
  <si>
    <t>预算科目</t>
  </si>
  <si>
    <t>调整预算数</t>
  </si>
  <si>
    <t>实际执行数</t>
  </si>
  <si>
    <t>占调整预算数</t>
  </si>
  <si>
    <t>上年同期完成数</t>
  </si>
  <si>
    <t>与上年同口径增减率%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</si>
  <si>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</si>
  <si>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</si>
  <si>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</si>
  <si>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</si>
  <si>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</si>
  <si>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</si>
  <si>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</si>
  <si>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</si>
  <si>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</si>
  <si>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</si>
  <si>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</si>
  <si>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</si>
  <si>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</si>
  <si>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</si>
  <si>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</si>
  <si>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</si>
  <si>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</si>
  <si>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</si>
  <si>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</si>
  <si>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</si>
  <si>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</si>
  <si>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</si>
  <si>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</si>
  <si>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</si>
  <si>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一般公共预算收入合计</t>
  </si>
  <si>
    <t>附表2：</t>
  </si>
  <si>
    <t>2019年同德镇一般公共预算支出执行表</t>
  </si>
  <si>
    <t>占预算数%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</si>
  <si>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</si>
  <si>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</si>
  <si>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</si>
  <si>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</si>
  <si>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</si>
  <si>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</si>
  <si>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</si>
  <si>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</si>
  <si>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</si>
  <si>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</si>
  <si>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</si>
  <si>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</si>
  <si>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</si>
  <si>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</si>
  <si>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</si>
  <si>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</si>
  <si>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</si>
  <si>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</si>
  <si>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</si>
  <si>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</si>
  <si>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</si>
  <si>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</si>
  <si>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</si>
  <si>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</si>
  <si>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一般公共预算支出</t>
  </si>
  <si>
    <t>附表3：</t>
  </si>
  <si>
    <t>2019年同德镇一般公共预算收支平衡表</t>
  </si>
  <si>
    <t>执行数</t>
  </si>
  <si>
    <t>一般公共预算收入</t>
  </si>
  <si>
    <t>上级补助收入</t>
  </si>
  <si>
    <t>上解上级支出</t>
  </si>
  <si>
    <t>接受其他地区援助收入</t>
  </si>
  <si>
    <t>援助其他地区支出</t>
  </si>
  <si>
    <t>债务(转贷)收入</t>
  </si>
  <si>
    <t>债务还本支出</t>
  </si>
  <si>
    <t>上年结余</t>
  </si>
  <si>
    <t>增设预算周转金</t>
  </si>
  <si>
    <t>调入预算稳定调节基金</t>
  </si>
  <si>
    <t>安排预算稳定调节基金</t>
  </si>
  <si>
    <t>调入资金</t>
  </si>
  <si>
    <t>调出资金</t>
  </si>
  <si>
    <t xml:space="preserve">  1.政府性基金调入</t>
  </si>
  <si>
    <t xml:space="preserve">  2.国有资本经营调入</t>
  </si>
  <si>
    <t>年终结余</t>
  </si>
  <si>
    <t xml:space="preserve">  3.其他调入</t>
  </si>
  <si>
    <t xml:space="preserve">  其中:净结余</t>
  </si>
  <si>
    <t>收  入  总  计</t>
  </si>
  <si>
    <t>支  出  总  计</t>
  </si>
  <si>
    <t>附表4：</t>
  </si>
  <si>
    <t>2019年同德镇基金预算收入执行表</t>
  </si>
  <si>
    <t>项目</t>
  </si>
  <si>
    <t>占调整预算数%</t>
  </si>
  <si>
    <t>本年收入合计</t>
  </si>
  <si>
    <t>补助收入</t>
  </si>
  <si>
    <t xml:space="preserve"> 上级基金补助收入</t>
  </si>
  <si>
    <t xml:space="preserve">  1、征地拆迁补偿</t>
  </si>
  <si>
    <t xml:space="preserve">  2、用于社会福利的彩票公益金支出</t>
  </si>
  <si>
    <t xml:space="preserve">  3、用于残疾人事业彩票公益金</t>
  </si>
  <si>
    <t xml:space="preserve">  4、城市环境卫生</t>
  </si>
  <si>
    <t xml:space="preserve">  5、城乡社区支出</t>
  </si>
  <si>
    <t xml:space="preserve">  6、其他支出</t>
  </si>
  <si>
    <t>总计</t>
  </si>
  <si>
    <t>本年无基金预算收入</t>
  </si>
  <si>
    <t>附表5：</t>
  </si>
  <si>
    <t>2019年同德镇基金预算支出执行表</t>
  </si>
  <si>
    <t>决算数</t>
  </si>
  <si>
    <t>与上年同口径增减率</t>
  </si>
  <si>
    <t>政府住房基金相关支出</t>
  </si>
  <si>
    <t>国有土地使用权出让相关支出</t>
  </si>
  <si>
    <t xml:space="preserve">    征地和拆迁补偿支出</t>
  </si>
  <si>
    <t xml:space="preserve">    土地开发支出</t>
  </si>
  <si>
    <t xml:space="preserve">    城市建设支出</t>
  </si>
  <si>
    <t>城市公用事业附加相关支出</t>
  </si>
  <si>
    <t xml:space="preserve">    城市环境卫生 </t>
  </si>
  <si>
    <t>国有土地收益基金相关支出</t>
  </si>
  <si>
    <t>农业土地开发资金相关支出</t>
  </si>
  <si>
    <t>新增建设用地土地有偿使用费相关支出</t>
  </si>
  <si>
    <t>城市基础设施配套费相关支出</t>
  </si>
  <si>
    <t>车辆通行费相关支出</t>
  </si>
  <si>
    <t>彩票公益金相关支出</t>
  </si>
  <si>
    <t xml:space="preserve"> 用于社会福利的彩票公益金支出</t>
  </si>
  <si>
    <t xml:space="preserve">  用于残疾人事业的彩票公益金支出</t>
  </si>
  <si>
    <t>其他各项政府性基金相关支出</t>
  </si>
  <si>
    <t>政府性基金支出</t>
  </si>
  <si>
    <t>本年无基金预算支出</t>
  </si>
  <si>
    <t>附表6：</t>
  </si>
  <si>
    <t>2019年同德镇基金预算收支平衡表</t>
  </si>
  <si>
    <t>政府性基金收入</t>
  </si>
  <si>
    <t xml:space="preserve">  1.一般公共预算调入</t>
  </si>
  <si>
    <t xml:space="preserve">  2.调入专项收入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</si>
</sst>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_-* #,##0.00_-;\-* #,##0.00_-;_-* &quot;-&quot;_-;_-@_-"/>
    <numFmt numFmtId="178" formatCode="_-* #,##0_-;\-* #,##0_-;_-* &quot;-&quot;_-;_-@_-"/>
    <numFmt numFmtId="179" formatCode="_-* #,##0.00_-;\-* #,##0.00_-;_-* &quot;-&quot;??_-;_-@_-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0" formatCode="#,###,###,##0.00"/>
    <numFmt numFmtId="181" formatCode="#,##0.00_);\(#,##0.00\)"/>
  </numFmts>
  <fonts count="30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/>
  </cellStyleXfs>
  <cellXfs count="4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4" fontId="2" fillId="0" borderId="3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3" xfId="8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4" fontId="4" fillId="0" borderId="4" xfId="0" applyNumberFormat="1" applyFont="1" applyFill="1" applyBorder="1" applyAlignment="1">
      <alignment horizontal="right" vertical="center" shrinkToFit="1"/>
    </xf>
    <xf numFmtId="0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NumberFormat="1" applyFont="1" applyFill="1" applyBorder="1" applyAlignment="1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right" vertical="center"/>
    </xf>
    <xf numFmtId="177" fontId="2" fillId="0" borderId="3" xfId="5" applyNumberFormat="1" applyFont="1" applyBorder="1">
      <alignment vertical="center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3" xfId="0" applyNumberFormat="1" applyFont="1" applyBorder="1">
      <alignment vertical="center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10" fontId="2" fillId="0" borderId="3" xfId="11" applyNumberFormat="1" applyFont="1" applyBorder="1">
      <alignment vertical="center"/>
    </xf>
    <xf numFmtId="180" fontId="2" fillId="0" borderId="2" xfId="52" applyNumberFormat="1" applyFont="1" applyFill="1" applyBorder="1" applyAlignment="1" applyProtection="1">
      <alignment horizontal="right" vertical="center" wrapText="1"/>
      <protection locked="0"/>
    </xf>
    <xf numFmtId="4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Border="1">
      <alignment vertical="center"/>
    </xf>
    <xf numFmtId="0" fontId="3" fillId="0" borderId="3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3" xfId="0" applyNumberFormat="1" applyFont="1" applyFill="1" applyBorder="1" applyAlignme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right" vertical="center" shrinkToFit="1"/>
    </xf>
    <xf numFmtId="0" fontId="3" fillId="0" borderId="3" xfId="0" applyNumberFormat="1" applyFont="1" applyFill="1" applyBorder="1" applyAlignment="1" applyProtection="1">
      <alignment vertical="center" wrapText="1"/>
      <protection locked="0"/>
    </xf>
    <xf numFmtId="180" fontId="2" fillId="0" borderId="2" xfId="52" applyNumberFormat="1" applyFont="1" applyFill="1" applyBorder="1" applyAlignment="1" applyProtection="1">
      <alignment horizontal="right" vertical="center" wrapText="1"/>
    </xf>
    <xf numFmtId="180" fontId="2" fillId="0" borderId="3" xfId="52" applyNumberFormat="1" applyFont="1" applyFill="1" applyBorder="1" applyAlignment="1" applyProtection="1">
      <alignment horizontal="right" vertical="center" wrapText="1"/>
    </xf>
    <xf numFmtId="10" fontId="0" fillId="0" borderId="0" xfId="11" applyNumberFormat="1" applyFont="1">
      <alignment vertical="center"/>
    </xf>
    <xf numFmtId="10" fontId="1" fillId="0" borderId="0" xfId="11" applyNumberFormat="1" applyFont="1" applyAlignment="1">
      <alignment horizontal="center" vertical="center"/>
    </xf>
    <xf numFmtId="10" fontId="2" fillId="0" borderId="0" xfId="11" applyNumberFormat="1" applyFont="1">
      <alignment vertical="center"/>
    </xf>
    <xf numFmtId="10" fontId="3" fillId="0" borderId="3" xfId="11" applyNumberFormat="1" applyFont="1" applyBorder="1" applyAlignment="1">
      <alignment horizontal="center" vertical="center" wrapText="1"/>
    </xf>
    <xf numFmtId="9" fontId="2" fillId="0" borderId="3" xfId="11" applyNumberFormat="1" applyFont="1" applyBorder="1">
      <alignment vertical="center"/>
    </xf>
    <xf numFmtId="4" fontId="8" fillId="0" borderId="4" xfId="0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wrapText="1"/>
    </xf>
    <xf numFmtId="10" fontId="3" fillId="0" borderId="1" xfId="11" applyNumberFormat="1" applyFont="1" applyBorder="1" applyAlignment="1">
      <alignment horizontal="center" vertical="center" wrapText="1"/>
    </xf>
    <xf numFmtId="9" fontId="2" fillId="0" borderId="3" xfId="11" applyFont="1" applyBorder="1">
      <alignment vertical="center"/>
    </xf>
    <xf numFmtId="181" fontId="2" fillId="0" borderId="3" xfId="0" applyNumberFormat="1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48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4 3 2" xfId="50"/>
    <cellStyle name="常规 26 2 2" xfId="51"/>
    <cellStyle name="常规_exceltmp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Zeros="0" workbookViewId="0">
      <pane xSplit="1" ySplit="4" topLeftCell="B15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4.25" outlineLevelCol="5"/>
  <cols>
    <col min="1" max="1" width="27.1" style="1" customWidth="1"/>
    <col min="2" max="2" width="12.4" style="1" customWidth="1"/>
    <col min="3" max="3" width="13.4" style="1" customWidth="1"/>
    <col min="4" max="4" width="12" style="1" customWidth="1"/>
    <col min="5" max="5" width="9.6" style="1" customWidth="1"/>
    <col min="6" max="6" width="11" style="39" customWidth="1"/>
    <col min="7" max="16384" width="9" style="1"/>
  </cols>
  <sheetData>
    <row r="1" spans="1:1">
      <c r="A1" s="1" t="s">
        <v>0</v>
      </c>
    </row>
    <row r="2" ht="22.5" spans="1:6">
      <c r="A2" s="2" t="s">
        <v>1</v>
      </c>
      <c r="B2" s="2"/>
      <c r="C2" s="2"/>
      <c r="D2" s="2"/>
      <c r="E2" s="2"/>
      <c r="F2" s="40"/>
    </row>
    <row r="3" spans="6:6">
      <c r="F3" s="41" t="s">
        <v>2</v>
      </c>
    </row>
    <row r="4" ht="24" customHeight="1" spans="1:6">
      <c r="A4" s="15" t="s">
        <v>3</v>
      </c>
      <c r="B4" s="16" t="s">
        <v>4</v>
      </c>
      <c r="C4" s="16" t="s">
        <v>5</v>
      </c>
      <c r="D4" s="7" t="s">
        <v>6</v>
      </c>
      <c r="E4" s="17" t="s">
        <v>7</v>
      </c>
      <c r="F4" s="46" t="s">
        <v>8</v>
      </c>
    </row>
    <row r="5" ht="23.1" customHeight="1" spans="1:6">
      <c r="A5" s="9" t="s">
        <v>9</v>
      </c>
      <c r="B5" s="6">
        <f>B6+B8+B10+B11+B13+B14+B15</f>
        <v>33.76</v>
      </c>
      <c r="C5" s="6">
        <f>C6+C8+C10+C11+C13+C14+C15</f>
        <v>33.76</v>
      </c>
      <c r="D5" s="47">
        <v>1</v>
      </c>
      <c r="E5" s="6">
        <f>+SUM(E6:E21)</f>
        <v>31.344</v>
      </c>
      <c r="F5" s="24">
        <f>(C5-E5)/E5</f>
        <v>0.0770801429300664</v>
      </c>
    </row>
    <row r="6" ht="23.1" customHeight="1" spans="1:6">
      <c r="A6" s="13" t="s">
        <v>10</v>
      </c>
      <c r="B6" s="6">
        <v>27.49</v>
      </c>
      <c r="C6" s="6">
        <v>27.49</v>
      </c>
      <c r="D6" s="47">
        <v>1</v>
      </c>
      <c r="E6" s="48">
        <v>28.23</v>
      </c>
      <c r="F6" s="24">
        <f>(C6-E6)/E6</f>
        <v>-0.0262132483173929</v>
      </c>
    </row>
    <row r="7" ht="23.1" customHeight="1" spans="1:6">
      <c r="A7" s="13" t="s">
        <v>11</v>
      </c>
      <c r="B7" s="6"/>
      <c r="C7" s="6"/>
      <c r="D7" s="22"/>
      <c r="E7" s="1">
        <v>0</v>
      </c>
      <c r="F7" s="24"/>
    </row>
    <row r="8" ht="23.1" customHeight="1" spans="1:6">
      <c r="A8" s="13" t="s">
        <v>12</v>
      </c>
      <c r="B8" s="6">
        <v>0.11</v>
      </c>
      <c r="C8" s="6">
        <v>0.11</v>
      </c>
      <c r="D8" s="47">
        <v>1</v>
      </c>
      <c r="E8" s="6">
        <v>0.33</v>
      </c>
      <c r="F8" s="24">
        <f>(C8-E8)/E8</f>
        <v>-0.666666666666667</v>
      </c>
    </row>
    <row r="9" ht="23.1" customHeight="1" spans="1:6">
      <c r="A9" s="13" t="s">
        <v>13</v>
      </c>
      <c r="B9" s="6"/>
      <c r="C9" s="6"/>
      <c r="D9" s="22"/>
      <c r="E9" s="6"/>
      <c r="F9" s="24"/>
    </row>
    <row r="10" ht="23.1" customHeight="1" spans="1:6">
      <c r="A10" s="13" t="s">
        <v>14</v>
      </c>
      <c r="B10" s="6">
        <v>3.82</v>
      </c>
      <c r="C10" s="6">
        <v>3.82</v>
      </c>
      <c r="D10" s="47">
        <v>1</v>
      </c>
      <c r="E10" s="6">
        <v>0.85</v>
      </c>
      <c r="F10" s="24">
        <f>(C10-E10)/E10</f>
        <v>3.49411764705882</v>
      </c>
    </row>
    <row r="11" ht="23.1" customHeight="1" spans="1:6">
      <c r="A11" s="13" t="s">
        <v>15</v>
      </c>
      <c r="B11" s="6">
        <v>0.4</v>
      </c>
      <c r="C11" s="6">
        <v>0.4</v>
      </c>
      <c r="D11" s="47">
        <v>1</v>
      </c>
      <c r="E11" s="6">
        <v>0.68</v>
      </c>
      <c r="F11" s="24">
        <f>(C11-E11)/E11</f>
        <v>-0.411764705882353</v>
      </c>
    </row>
    <row r="12" ht="23.1" customHeight="1" spans="1:6">
      <c r="A12" s="13" t="s">
        <v>16</v>
      </c>
      <c r="B12" s="6"/>
      <c r="C12" s="6"/>
      <c r="D12" s="22"/>
      <c r="E12" s="6"/>
      <c r="F12" s="24"/>
    </row>
    <row r="13" ht="23.1" customHeight="1" spans="1:6">
      <c r="A13" s="13" t="s">
        <v>17</v>
      </c>
      <c r="B13" s="6">
        <v>0.72</v>
      </c>
      <c r="C13" s="6">
        <v>0.72</v>
      </c>
      <c r="D13" s="47">
        <v>1</v>
      </c>
      <c r="E13" s="6">
        <v>0.27</v>
      </c>
      <c r="F13" s="24">
        <f>(C13-E13)/E13</f>
        <v>1.66666666666667</v>
      </c>
    </row>
    <row r="14" ht="23.1" customHeight="1" spans="1:6">
      <c r="A14" s="13" t="s">
        <v>18</v>
      </c>
      <c r="B14" s="6">
        <v>0.16</v>
      </c>
      <c r="C14" s="6">
        <v>0.16</v>
      </c>
      <c r="D14" s="47">
        <v>1</v>
      </c>
      <c r="E14" s="6">
        <v>0.27</v>
      </c>
      <c r="F14" s="24">
        <f>(C14-E14)/E14</f>
        <v>-0.407407407407407</v>
      </c>
    </row>
    <row r="15" ht="23.1" customHeight="1" spans="1:6">
      <c r="A15" s="13" t="s">
        <v>19</v>
      </c>
      <c r="B15" s="6">
        <v>1.06</v>
      </c>
      <c r="C15" s="6">
        <v>1.06</v>
      </c>
      <c r="D15" s="47">
        <v>1</v>
      </c>
      <c r="E15" s="6">
        <v>0.714</v>
      </c>
      <c r="F15" s="24">
        <f>(C15-E15)/E15</f>
        <v>0.484593837535014</v>
      </c>
    </row>
    <row r="16" ht="23.1" customHeight="1" spans="1:6">
      <c r="A16" s="13" t="s">
        <v>20</v>
      </c>
      <c r="B16" s="6"/>
      <c r="C16" s="6"/>
      <c r="D16" s="22"/>
      <c r="E16" s="6"/>
      <c r="F16" s="24"/>
    </row>
    <row r="17" ht="23.1" customHeight="1" spans="1:6">
      <c r="A17" s="13" t="s">
        <v>21</v>
      </c>
      <c r="B17" s="6"/>
      <c r="C17" s="6"/>
      <c r="D17" s="22"/>
      <c r="E17" s="6"/>
      <c r="F17" s="24"/>
    </row>
    <row r="18" ht="23.1" customHeight="1" spans="1:6">
      <c r="A18" s="13" t="s">
        <v>22</v>
      </c>
      <c r="B18" s="6"/>
      <c r="C18" s="6"/>
      <c r="D18" s="22"/>
      <c r="E18" s="6"/>
      <c r="F18" s="24"/>
    </row>
    <row r="19" ht="23.1" customHeight="1" spans="1:6">
      <c r="A19" s="13" t="s">
        <v>23</v>
      </c>
      <c r="B19" s="6"/>
      <c r="C19" s="6"/>
      <c r="D19" s="22"/>
      <c r="E19" s="6"/>
      <c r="F19" s="24"/>
    </row>
    <row r="20" ht="23.1" customHeight="1" spans="1:6">
      <c r="A20" s="13" t="s">
        <v>24</v>
      </c>
      <c r="B20" s="6"/>
      <c r="C20" s="6"/>
      <c r="D20" s="22"/>
      <c r="E20" s="6"/>
      <c r="F20" s="24"/>
    </row>
    <row r="21" ht="23.1" customHeight="1" spans="1:6">
      <c r="A21" s="13" t="s">
        <v>25</v>
      </c>
      <c r="B21" s="6"/>
      <c r="C21" s="6"/>
      <c r="D21" s="22"/>
      <c r="E21" s="6"/>
      <c r="F21" s="24"/>
    </row>
    <row r="22" ht="23.1" customHeight="1" spans="1:6">
      <c r="A22" s="9" t="s">
        <v>26</v>
      </c>
      <c r="B22" s="6">
        <f>B27+B28</f>
        <v>26.46</v>
      </c>
      <c r="C22" s="6">
        <f>C27+C28</f>
        <v>26.46</v>
      </c>
      <c r="D22" s="47">
        <v>1</v>
      </c>
      <c r="E22" s="6">
        <f>E27+E28</f>
        <v>24.96</v>
      </c>
      <c r="F22" s="24">
        <f>(C22-E22)/E22</f>
        <v>0.0600961538461538</v>
      </c>
    </row>
    <row r="23" ht="23.1" customHeight="1" spans="1:6">
      <c r="A23" s="13" t="s">
        <v>27</v>
      </c>
      <c r="B23" s="6"/>
      <c r="C23" s="6"/>
      <c r="D23" s="22"/>
      <c r="E23" s="6"/>
      <c r="F23" s="24"/>
    </row>
    <row r="24" ht="23.1" customHeight="1" spans="1:6">
      <c r="A24" s="13" t="s">
        <v>28</v>
      </c>
      <c r="B24" s="6"/>
      <c r="C24" s="6"/>
      <c r="D24" s="22"/>
      <c r="E24" s="6"/>
      <c r="F24" s="24"/>
    </row>
    <row r="25" ht="23.1" customHeight="1" spans="1:6">
      <c r="A25" s="13" t="s">
        <v>29</v>
      </c>
      <c r="B25" s="6"/>
      <c r="C25" s="6"/>
      <c r="D25" s="22"/>
      <c r="E25" s="6"/>
      <c r="F25" s="24"/>
    </row>
    <row r="26" ht="23.1" customHeight="1" spans="1:6">
      <c r="A26" s="13" t="s">
        <v>30</v>
      </c>
      <c r="B26" s="6"/>
      <c r="C26" s="6"/>
      <c r="D26" s="22"/>
      <c r="E26" s="6"/>
      <c r="F26" s="24"/>
    </row>
    <row r="27" ht="23.1" customHeight="1" spans="1:6">
      <c r="A27" s="13" t="s">
        <v>31</v>
      </c>
      <c r="B27" s="6"/>
      <c r="C27" s="6"/>
      <c r="D27" s="22"/>
      <c r="E27" s="6"/>
      <c r="F27" s="24"/>
    </row>
    <row r="28" ht="23.1" customHeight="1" spans="1:6">
      <c r="A28" s="13" t="s">
        <v>32</v>
      </c>
      <c r="B28" s="6">
        <v>26.46</v>
      </c>
      <c r="C28" s="6">
        <v>26.46</v>
      </c>
      <c r="D28" s="47">
        <v>1</v>
      </c>
      <c r="E28" s="6">
        <v>24.96</v>
      </c>
      <c r="F28" s="24">
        <f>(C28-E28)/E28</f>
        <v>0.0600961538461538</v>
      </c>
    </row>
    <row r="29" ht="23.1" customHeight="1" spans="1:6">
      <c r="A29" s="5" t="s">
        <v>33</v>
      </c>
      <c r="B29" s="6">
        <f>B5+B22</f>
        <v>60.22</v>
      </c>
      <c r="C29" s="6">
        <f>C5+C22</f>
        <v>60.22</v>
      </c>
      <c r="D29" s="47">
        <v>1</v>
      </c>
      <c r="E29" s="6">
        <f>E5+E22</f>
        <v>56.304</v>
      </c>
      <c r="F29" s="24">
        <f>(C29-E29)/E29</f>
        <v>0.0695510088093208</v>
      </c>
    </row>
  </sheetData>
  <mergeCells count="1">
    <mergeCell ref="A2:F2"/>
  </mergeCells>
  <pageMargins left="0.42" right="0.25" top="0.76" bottom="0.82" header="0.5" footer="0.5"/>
  <pageSetup paperSize="9" scale="58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Zeros="0" topLeftCell="A11" workbookViewId="0">
      <selection activeCell="A5" sqref="$A1:$XFD1048576"/>
    </sheetView>
  </sheetViews>
  <sheetFormatPr defaultColWidth="9" defaultRowHeight="14.25"/>
  <cols>
    <col min="1" max="1" width="25.5" style="1" customWidth="1"/>
    <col min="2" max="2" width="11" style="1" customWidth="1"/>
    <col min="3" max="3" width="12.1" style="1" customWidth="1"/>
    <col min="4" max="5" width="9" style="1"/>
    <col min="6" max="6" width="11.6" style="39" customWidth="1"/>
    <col min="7" max="16384" width="9" style="1"/>
  </cols>
  <sheetData>
    <row r="1" spans="1:1">
      <c r="A1" s="1" t="s">
        <v>34</v>
      </c>
    </row>
    <row r="2" ht="22.5" spans="1:6">
      <c r="A2" s="2" t="s">
        <v>35</v>
      </c>
      <c r="B2" s="2"/>
      <c r="C2" s="2"/>
      <c r="D2" s="2"/>
      <c r="E2" s="2"/>
      <c r="F2" s="40"/>
    </row>
    <row r="3" spans="6:6">
      <c r="F3" s="41" t="s">
        <v>2</v>
      </c>
    </row>
    <row r="4" ht="24" spans="1:6">
      <c r="A4" s="15" t="s">
        <v>3</v>
      </c>
      <c r="B4" s="16" t="s">
        <v>4</v>
      </c>
      <c r="C4" s="16" t="s">
        <v>5</v>
      </c>
      <c r="D4" s="7" t="s">
        <v>36</v>
      </c>
      <c r="E4" s="17" t="s">
        <v>7</v>
      </c>
      <c r="F4" s="42" t="s">
        <v>8</v>
      </c>
    </row>
    <row r="5" ht="20.1" customHeight="1" spans="1:12">
      <c r="A5" s="13" t="s">
        <v>37</v>
      </c>
      <c r="B5" s="35">
        <v>916.31</v>
      </c>
      <c r="C5" s="35">
        <v>916.31</v>
      </c>
      <c r="D5" s="43">
        <v>1</v>
      </c>
      <c r="E5" s="44">
        <v>1055.36</v>
      </c>
      <c r="F5" s="24">
        <f t="shared" ref="F5:F17" si="0">(C5-E5)/E5</f>
        <v>-0.131755988477865</v>
      </c>
      <c r="K5" s="45"/>
      <c r="L5" s="45"/>
    </row>
    <row r="6" ht="20.1" customHeight="1" spans="1:12">
      <c r="A6" s="13" t="s">
        <v>38</v>
      </c>
      <c r="B6" s="35">
        <v>0</v>
      </c>
      <c r="C6" s="35">
        <v>0</v>
      </c>
      <c r="D6" s="29"/>
      <c r="E6" s="25">
        <v>0</v>
      </c>
      <c r="F6" s="24"/>
      <c r="K6" s="45"/>
      <c r="L6" s="45"/>
    </row>
    <row r="7" ht="20.1" customHeight="1" spans="1:12">
      <c r="A7" s="13" t="s">
        <v>39</v>
      </c>
      <c r="B7" s="35">
        <v>0</v>
      </c>
      <c r="C7" s="35">
        <v>0</v>
      </c>
      <c r="D7" s="29"/>
      <c r="E7" s="25">
        <v>0</v>
      </c>
      <c r="F7" s="24"/>
      <c r="K7" s="45"/>
      <c r="L7" s="45"/>
    </row>
    <row r="8" ht="20.1" customHeight="1" spans="1:12">
      <c r="A8" s="13" t="s">
        <v>40</v>
      </c>
      <c r="B8" s="35">
        <v>1.5</v>
      </c>
      <c r="C8" s="35">
        <v>1.5</v>
      </c>
      <c r="D8" s="43">
        <v>1</v>
      </c>
      <c r="E8" s="25">
        <v>0</v>
      </c>
      <c r="F8" s="43">
        <v>1</v>
      </c>
      <c r="K8" s="45"/>
      <c r="L8" s="45"/>
    </row>
    <row r="9" ht="20.1" customHeight="1" spans="1:12">
      <c r="A9" s="13" t="s">
        <v>41</v>
      </c>
      <c r="B9" s="35">
        <v>0</v>
      </c>
      <c r="C9" s="35">
        <v>0</v>
      </c>
      <c r="D9" s="29"/>
      <c r="E9" s="25">
        <v>0</v>
      </c>
      <c r="F9" s="24"/>
      <c r="K9" s="45"/>
      <c r="L9" s="45"/>
    </row>
    <row r="10" ht="20.1" customHeight="1" spans="1:12">
      <c r="A10" s="13" t="s">
        <v>42</v>
      </c>
      <c r="B10" s="35">
        <v>0</v>
      </c>
      <c r="C10" s="35">
        <v>0</v>
      </c>
      <c r="D10" s="29"/>
      <c r="E10" s="44">
        <v>10</v>
      </c>
      <c r="F10" s="24">
        <f t="shared" si="0"/>
        <v>-1</v>
      </c>
      <c r="K10" s="45"/>
      <c r="L10" s="45"/>
    </row>
    <row r="11" ht="20.1" customHeight="1" spans="1:12">
      <c r="A11" s="13" t="s">
        <v>43</v>
      </c>
      <c r="B11" s="35">
        <v>62.57</v>
      </c>
      <c r="C11" s="35">
        <v>62.57</v>
      </c>
      <c r="D11" s="43">
        <v>1</v>
      </c>
      <c r="E11" s="44">
        <v>54.1</v>
      </c>
      <c r="F11" s="24">
        <f t="shared" si="0"/>
        <v>0.156561922365989</v>
      </c>
      <c r="K11" s="45"/>
      <c r="L11" s="45"/>
    </row>
    <row r="12" ht="20.1" customHeight="1" spans="1:12">
      <c r="A12" s="13" t="s">
        <v>44</v>
      </c>
      <c r="B12" s="35">
        <v>260.91</v>
      </c>
      <c r="C12" s="35">
        <v>260.91</v>
      </c>
      <c r="D12" s="43">
        <v>1</v>
      </c>
      <c r="E12" s="44">
        <v>293.21</v>
      </c>
      <c r="F12" s="24">
        <f t="shared" si="0"/>
        <v>-0.110159953616861</v>
      </c>
      <c r="K12" s="45"/>
      <c r="L12" s="45"/>
    </row>
    <row r="13" s="1" customFormat="1" ht="20.1" customHeight="1" spans="1:12">
      <c r="A13" s="13" t="s">
        <v>45</v>
      </c>
      <c r="B13" s="35">
        <v>21.99</v>
      </c>
      <c r="C13" s="35">
        <v>21.99</v>
      </c>
      <c r="D13" s="43">
        <v>1</v>
      </c>
      <c r="E13" s="44">
        <v>29.96</v>
      </c>
      <c r="F13" s="24">
        <f t="shared" si="0"/>
        <v>-0.266021361815754</v>
      </c>
      <c r="K13" s="45"/>
      <c r="L13" s="45"/>
    </row>
    <row r="14" ht="20.1" customHeight="1" spans="1:12">
      <c r="A14" s="13" t="s">
        <v>46</v>
      </c>
      <c r="B14" s="35">
        <v>2</v>
      </c>
      <c r="C14" s="35">
        <v>2</v>
      </c>
      <c r="D14" s="43">
        <v>1</v>
      </c>
      <c r="E14" s="44">
        <v>76.92</v>
      </c>
      <c r="F14" s="24">
        <f t="shared" si="0"/>
        <v>-0.973998959958398</v>
      </c>
      <c r="K14" s="45"/>
      <c r="L14" s="45"/>
    </row>
    <row r="15" ht="20.1" customHeight="1" spans="1:12">
      <c r="A15" s="13" t="s">
        <v>47</v>
      </c>
      <c r="B15" s="35">
        <v>111.76</v>
      </c>
      <c r="C15" s="35">
        <v>111.76</v>
      </c>
      <c r="D15" s="43">
        <v>1</v>
      </c>
      <c r="E15" s="44">
        <v>31.6</v>
      </c>
      <c r="F15" s="24">
        <f t="shared" si="0"/>
        <v>2.53670886075949</v>
      </c>
      <c r="K15" s="45"/>
      <c r="L15" s="45"/>
    </row>
    <row r="16" ht="20.1" customHeight="1" spans="1:12">
      <c r="A16" s="13" t="s">
        <v>48</v>
      </c>
      <c r="B16" s="35">
        <v>836.73</v>
      </c>
      <c r="C16" s="35">
        <v>836.73</v>
      </c>
      <c r="D16" s="43">
        <v>1</v>
      </c>
      <c r="E16" s="44">
        <v>1616.63</v>
      </c>
      <c r="F16" s="24">
        <f t="shared" si="0"/>
        <v>-0.48242331269369</v>
      </c>
      <c r="K16" s="45"/>
      <c r="L16" s="45"/>
    </row>
    <row r="17" ht="20.1" customHeight="1" spans="1:12">
      <c r="A17" s="13" t="s">
        <v>49</v>
      </c>
      <c r="B17" s="35">
        <v>62.62</v>
      </c>
      <c r="C17" s="35">
        <v>62.62</v>
      </c>
      <c r="D17" s="43">
        <v>1</v>
      </c>
      <c r="E17" s="44">
        <v>174.46</v>
      </c>
      <c r="F17" s="24">
        <f t="shared" si="0"/>
        <v>-0.641063854178608</v>
      </c>
      <c r="K17" s="45"/>
      <c r="L17" s="45"/>
    </row>
    <row r="18" ht="20.1" customHeight="1" spans="1:12">
      <c r="A18" s="13" t="s">
        <v>50</v>
      </c>
      <c r="B18" s="35">
        <v>0</v>
      </c>
      <c r="C18" s="35">
        <v>0</v>
      </c>
      <c r="D18" s="29"/>
      <c r="E18" s="25">
        <v>0</v>
      </c>
      <c r="F18" s="24"/>
      <c r="K18" s="45"/>
      <c r="L18" s="45"/>
    </row>
    <row r="19" ht="20.1" customHeight="1" spans="1:12">
      <c r="A19" s="13" t="s">
        <v>51</v>
      </c>
      <c r="B19" s="35">
        <v>0</v>
      </c>
      <c r="C19" s="35">
        <v>0</v>
      </c>
      <c r="D19" s="29"/>
      <c r="E19" s="25">
        <v>0</v>
      </c>
      <c r="F19" s="24"/>
      <c r="K19" s="45"/>
      <c r="L19" s="45"/>
    </row>
    <row r="20" ht="20.1" customHeight="1" spans="1:12">
      <c r="A20" s="13" t="s">
        <v>52</v>
      </c>
      <c r="B20" s="35">
        <v>0</v>
      </c>
      <c r="C20" s="35">
        <v>0</v>
      </c>
      <c r="D20" s="29"/>
      <c r="E20" s="25">
        <v>0</v>
      </c>
      <c r="F20" s="24"/>
      <c r="K20" s="45"/>
      <c r="L20" s="45"/>
    </row>
    <row r="21" ht="20.1" customHeight="1" spans="1:12">
      <c r="A21" s="13" t="s">
        <v>53</v>
      </c>
      <c r="B21" s="35">
        <v>0</v>
      </c>
      <c r="C21" s="35">
        <v>0</v>
      </c>
      <c r="D21" s="29"/>
      <c r="E21" s="25">
        <v>0</v>
      </c>
      <c r="F21" s="24"/>
      <c r="K21" s="45"/>
      <c r="L21" s="45"/>
    </row>
    <row r="22" ht="20.1" customHeight="1" spans="1:12">
      <c r="A22" s="13" t="s">
        <v>54</v>
      </c>
      <c r="B22" s="35">
        <v>0</v>
      </c>
      <c r="C22" s="35">
        <v>0</v>
      </c>
      <c r="D22" s="29"/>
      <c r="E22" s="44">
        <v>1</v>
      </c>
      <c r="F22" s="24">
        <f t="shared" ref="F22:F25" si="1">(C22-E22)/E22</f>
        <v>-1</v>
      </c>
      <c r="K22" s="45"/>
      <c r="L22" s="45"/>
    </row>
    <row r="23" ht="20.1" customHeight="1" spans="1:12">
      <c r="A23" s="13" t="s">
        <v>55</v>
      </c>
      <c r="B23" s="35">
        <v>68.24</v>
      </c>
      <c r="C23" s="35">
        <v>68.24</v>
      </c>
      <c r="D23" s="43">
        <v>1</v>
      </c>
      <c r="E23" s="44">
        <v>234.41</v>
      </c>
      <c r="F23" s="24">
        <f t="shared" si="1"/>
        <v>-0.708886139669809</v>
      </c>
      <c r="K23" s="45"/>
      <c r="L23" s="45"/>
    </row>
    <row r="24" ht="20.1" customHeight="1" spans="1:12">
      <c r="A24" s="13" t="s">
        <v>56</v>
      </c>
      <c r="B24" s="35">
        <v>0</v>
      </c>
      <c r="C24" s="35">
        <v>0</v>
      </c>
      <c r="D24" s="29"/>
      <c r="E24" s="28"/>
      <c r="F24" s="24"/>
      <c r="K24" s="45"/>
      <c r="L24" s="45"/>
    </row>
    <row r="25" ht="20.1" customHeight="1" spans="1:12">
      <c r="A25" s="13" t="s">
        <v>57</v>
      </c>
      <c r="B25" s="35">
        <v>1.93</v>
      </c>
      <c r="C25" s="35">
        <v>1.93</v>
      </c>
      <c r="D25" s="43">
        <v>1</v>
      </c>
      <c r="E25" s="44">
        <v>2.7</v>
      </c>
      <c r="F25" s="24">
        <f t="shared" si="1"/>
        <v>-0.285185185185185</v>
      </c>
      <c r="K25" s="45"/>
      <c r="L25" s="45"/>
    </row>
    <row r="26" ht="20.1" customHeight="1" spans="1:12">
      <c r="A26" s="13" t="s">
        <v>58</v>
      </c>
      <c r="B26" s="35">
        <v>0</v>
      </c>
      <c r="C26" s="35">
        <v>0</v>
      </c>
      <c r="D26" s="29"/>
      <c r="E26" s="28"/>
      <c r="F26" s="24"/>
      <c r="K26" s="45"/>
      <c r="L26" s="45"/>
    </row>
    <row r="27" ht="20.1" customHeight="1" spans="1:12">
      <c r="A27" s="13" t="s">
        <v>59</v>
      </c>
      <c r="B27" s="35">
        <v>0</v>
      </c>
      <c r="C27" s="35">
        <v>0</v>
      </c>
      <c r="D27" s="29"/>
      <c r="E27" s="28"/>
      <c r="F27" s="24"/>
      <c r="K27" s="45"/>
      <c r="L27" s="45"/>
    </row>
    <row r="28" ht="20.1" customHeight="1" spans="1:12">
      <c r="A28" s="13" t="s">
        <v>60</v>
      </c>
      <c r="B28" s="35">
        <v>0</v>
      </c>
      <c r="C28" s="35">
        <v>0</v>
      </c>
      <c r="D28" s="29"/>
      <c r="E28" s="28"/>
      <c r="F28" s="24"/>
      <c r="K28" s="45"/>
      <c r="L28" s="45"/>
    </row>
    <row r="29" ht="20.1" customHeight="1" spans="1:6">
      <c r="A29" s="13"/>
      <c r="B29" s="28"/>
      <c r="C29" s="28"/>
      <c r="D29" s="29"/>
      <c r="E29" s="28"/>
      <c r="F29" s="24"/>
    </row>
    <row r="30" ht="20.1" customHeight="1" spans="1:6">
      <c r="A30" s="5" t="s">
        <v>61</v>
      </c>
      <c r="B30" s="28">
        <f>SUM(B5:B29)</f>
        <v>2346.56</v>
      </c>
      <c r="C30" s="28">
        <f>SUM(C5:C29)</f>
        <v>2346.56</v>
      </c>
      <c r="D30" s="43">
        <v>1</v>
      </c>
      <c r="E30" s="28">
        <v>3580.35</v>
      </c>
      <c r="F30" s="24">
        <f>(C30-E30)/E30</f>
        <v>-0.344600388230201</v>
      </c>
    </row>
  </sheetData>
  <mergeCells count="1">
    <mergeCell ref="A2:F2"/>
  </mergeCells>
  <pageMargins left="0.75" right="0.75" top="1" bottom="1" header="0.5" footer="0.5"/>
  <pageSetup paperSize="9" scale="56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Zeros="0" workbookViewId="0">
      <selection activeCell="A1" sqref="$A1:$XFD1048576"/>
    </sheetView>
  </sheetViews>
  <sheetFormatPr defaultColWidth="9" defaultRowHeight="14.25" outlineLevelCol="3"/>
  <cols>
    <col min="1" max="1" width="25.6" style="1" customWidth="1"/>
    <col min="2" max="2" width="11.5" style="1" customWidth="1"/>
    <col min="3" max="3" width="21" style="1" customWidth="1"/>
    <col min="4" max="4" width="17.1" style="1" customWidth="1"/>
    <col min="5" max="16384" width="9" style="1"/>
  </cols>
  <sheetData>
    <row r="1" ht="20.25" customHeight="1" spans="1:1">
      <c r="A1" s="33" t="s">
        <v>62</v>
      </c>
    </row>
    <row r="2" ht="22.5" spans="1:4">
      <c r="A2" s="2" t="s">
        <v>63</v>
      </c>
      <c r="B2" s="2"/>
      <c r="C2" s="2"/>
      <c r="D2" s="2"/>
    </row>
    <row r="3" spans="4:4">
      <c r="D3" s="14"/>
    </row>
    <row r="4" ht="36.75" customHeight="1" spans="1:4">
      <c r="A4" s="3" t="s">
        <v>3</v>
      </c>
      <c r="B4" s="4" t="s">
        <v>64</v>
      </c>
      <c r="C4" s="3" t="s">
        <v>3</v>
      </c>
      <c r="D4" s="34" t="s">
        <v>64</v>
      </c>
    </row>
    <row r="5" ht="30" customHeight="1" spans="1:4">
      <c r="A5" s="10" t="s">
        <v>65</v>
      </c>
      <c r="B5" s="35">
        <v>1487.77</v>
      </c>
      <c r="C5" s="5" t="s">
        <v>61</v>
      </c>
      <c r="D5" s="35">
        <v>2346.56</v>
      </c>
    </row>
    <row r="6" ht="30" customHeight="1" spans="1:4">
      <c r="A6" s="9" t="s">
        <v>66</v>
      </c>
      <c r="B6" s="35">
        <v>349.79</v>
      </c>
      <c r="C6" s="9" t="s">
        <v>67</v>
      </c>
      <c r="D6" s="6"/>
    </row>
    <row r="7" ht="30" customHeight="1" spans="1:4">
      <c r="A7" s="9" t="s">
        <v>68</v>
      </c>
      <c r="B7" s="6"/>
      <c r="C7" s="9" t="s">
        <v>69</v>
      </c>
      <c r="D7" s="6"/>
    </row>
    <row r="8" ht="30" customHeight="1" spans="1:4">
      <c r="A8" s="9" t="s">
        <v>70</v>
      </c>
      <c r="B8" s="6"/>
      <c r="C8" s="36" t="s">
        <v>71</v>
      </c>
      <c r="D8" s="6"/>
    </row>
    <row r="9" ht="30" customHeight="1" spans="1:4">
      <c r="A9" s="9" t="s">
        <v>72</v>
      </c>
      <c r="B9" s="35">
        <v>943.34</v>
      </c>
      <c r="C9" s="9" t="s">
        <v>73</v>
      </c>
      <c r="D9" s="6"/>
    </row>
    <row r="10" ht="30" customHeight="1" spans="1:4">
      <c r="A10" s="9" t="s">
        <v>74</v>
      </c>
      <c r="B10" s="6"/>
      <c r="C10" s="9" t="s">
        <v>75</v>
      </c>
      <c r="D10" s="6"/>
    </row>
    <row r="11" ht="30" customHeight="1" spans="1:4">
      <c r="A11" s="9" t="s">
        <v>76</v>
      </c>
      <c r="B11" s="6"/>
      <c r="C11" s="9" t="s">
        <v>77</v>
      </c>
      <c r="D11" s="6"/>
    </row>
    <row r="12" ht="30" customHeight="1" spans="1:4">
      <c r="A12" s="13" t="s">
        <v>78</v>
      </c>
      <c r="B12" s="6"/>
      <c r="C12" s="36"/>
      <c r="D12" s="6"/>
    </row>
    <row r="13" ht="30" customHeight="1" spans="1:4">
      <c r="A13" s="13" t="s">
        <v>79</v>
      </c>
      <c r="B13" s="6"/>
      <c r="C13" s="9" t="s">
        <v>80</v>
      </c>
      <c r="D13" s="35">
        <v>434.34</v>
      </c>
    </row>
    <row r="14" ht="30" customHeight="1" spans="1:4">
      <c r="A14" s="13" t="s">
        <v>81</v>
      </c>
      <c r="B14" s="6"/>
      <c r="C14" s="13" t="s">
        <v>82</v>
      </c>
      <c r="D14" s="35">
        <v>434.34</v>
      </c>
    </row>
    <row r="15" ht="30" customHeight="1" spans="1:4">
      <c r="A15" s="5" t="s">
        <v>83</v>
      </c>
      <c r="B15" s="37">
        <f>B5+B6+B7+B8+B9+B10+B11</f>
        <v>2780.9</v>
      </c>
      <c r="C15" s="5" t="s">
        <v>84</v>
      </c>
      <c r="D15" s="38">
        <f>D5+D6+D7+D8+D9+D10+D11+D13</f>
        <v>2780.9</v>
      </c>
    </row>
  </sheetData>
  <mergeCells count="1">
    <mergeCell ref="A2:D2"/>
  </mergeCells>
  <printOptions horizontalCentered="1"/>
  <pageMargins left="0.748031496062992" right="0.748031496062992" top="0.984251968503937" bottom="0.984251968503937" header="0.511811023622047" footer="0.511811023622047"/>
  <pageSetup paperSize="9" scale="70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Zeros="0" workbookViewId="0">
      <selection activeCell="D16" sqref="D16"/>
    </sheetView>
  </sheetViews>
  <sheetFormatPr defaultColWidth="9" defaultRowHeight="14.25" outlineLevelCol="5"/>
  <cols>
    <col min="1" max="1" width="29.5" style="1" customWidth="1"/>
    <col min="2" max="2" width="12.1" style="1" customWidth="1"/>
    <col min="3" max="3" width="12.5" style="1" customWidth="1"/>
    <col min="4" max="4" width="9" style="1"/>
    <col min="5" max="5" width="7.9" style="1" customWidth="1"/>
    <col min="6" max="6" width="9.2" style="1" customWidth="1"/>
    <col min="7" max="16384" width="9" style="1"/>
  </cols>
  <sheetData>
    <row r="1" spans="1:1">
      <c r="A1" s="1" t="s">
        <v>85</v>
      </c>
    </row>
    <row r="2" ht="22.5" spans="1:6">
      <c r="A2" s="2" t="s">
        <v>86</v>
      </c>
      <c r="B2" s="2"/>
      <c r="C2" s="2"/>
      <c r="D2" s="2"/>
      <c r="E2" s="2"/>
      <c r="F2" s="2"/>
    </row>
    <row r="3" spans="4:6">
      <c r="D3" s="14"/>
      <c r="F3" s="14" t="s">
        <v>2</v>
      </c>
    </row>
    <row r="4" ht="36" spans="1:6">
      <c r="A4" s="27" t="s">
        <v>87</v>
      </c>
      <c r="B4" s="16" t="s">
        <v>4</v>
      </c>
      <c r="C4" s="16" t="s">
        <v>5</v>
      </c>
      <c r="D4" s="7" t="s">
        <v>88</v>
      </c>
      <c r="E4" s="17" t="s">
        <v>7</v>
      </c>
      <c r="F4" s="18" t="s">
        <v>8</v>
      </c>
    </row>
    <row r="5" ht="20.1" customHeight="1" spans="1:6">
      <c r="A5" s="10" t="s">
        <v>89</v>
      </c>
      <c r="B5" s="26"/>
      <c r="C5" s="28"/>
      <c r="D5" s="29"/>
      <c r="E5" s="29">
        <f>E6</f>
        <v>0.21</v>
      </c>
      <c r="F5" s="24">
        <f>+(C5-E5)/E5</f>
        <v>-1</v>
      </c>
    </row>
    <row r="6" ht="20.1" customHeight="1" spans="1:6">
      <c r="A6" s="10" t="s">
        <v>90</v>
      </c>
      <c r="B6" s="25"/>
      <c r="C6" s="25"/>
      <c r="D6" s="29"/>
      <c r="E6" s="26">
        <f>E7</f>
        <v>0.21</v>
      </c>
      <c r="F6" s="24">
        <f>+(C6-E6)/E6</f>
        <v>-1</v>
      </c>
    </row>
    <row r="7" ht="20.1" customHeight="1" spans="1:6">
      <c r="A7" s="10" t="s">
        <v>91</v>
      </c>
      <c r="B7" s="25"/>
      <c r="C7" s="25"/>
      <c r="D7" s="29"/>
      <c r="E7" s="26">
        <f>E10</f>
        <v>0.21</v>
      </c>
      <c r="F7" s="24">
        <f>+(C7-E7)/E7</f>
        <v>-1</v>
      </c>
    </row>
    <row r="8" ht="20.1" customHeight="1" spans="1:6">
      <c r="A8" s="10" t="s">
        <v>92</v>
      </c>
      <c r="B8" s="26"/>
      <c r="C8" s="26"/>
      <c r="D8" s="29"/>
      <c r="E8" s="26"/>
      <c r="F8" s="24"/>
    </row>
    <row r="9" ht="20.1" customHeight="1" spans="1:6">
      <c r="A9" s="9" t="s">
        <v>93</v>
      </c>
      <c r="B9" s="26"/>
      <c r="C9" s="26"/>
      <c r="D9" s="29"/>
      <c r="E9" s="26"/>
      <c r="F9" s="24"/>
    </row>
    <row r="10" ht="20.1" customHeight="1" spans="1:6">
      <c r="A10" s="10" t="s">
        <v>94</v>
      </c>
      <c r="B10" s="26"/>
      <c r="C10" s="26"/>
      <c r="D10" s="29"/>
      <c r="E10" s="26">
        <v>0.21</v>
      </c>
      <c r="F10" s="24">
        <f>+(C10-E10)/E10</f>
        <v>-1</v>
      </c>
    </row>
    <row r="11" ht="20.1" customHeight="1" spans="1:6">
      <c r="A11" s="10" t="s">
        <v>95</v>
      </c>
      <c r="B11" s="26"/>
      <c r="C11" s="26"/>
      <c r="D11" s="29"/>
      <c r="E11" s="26"/>
      <c r="F11" s="22"/>
    </row>
    <row r="12" ht="20.1" customHeight="1" spans="1:6">
      <c r="A12" s="10" t="s">
        <v>96</v>
      </c>
      <c r="B12" s="26"/>
      <c r="C12" s="26"/>
      <c r="D12" s="29"/>
      <c r="E12" s="26"/>
      <c r="F12" s="22"/>
    </row>
    <row r="13" ht="20.1" customHeight="1" spans="1:6">
      <c r="A13" s="10" t="s">
        <v>97</v>
      </c>
      <c r="B13" s="26"/>
      <c r="C13" s="25"/>
      <c r="D13" s="29"/>
      <c r="E13" s="25"/>
      <c r="F13" s="22"/>
    </row>
    <row r="14" ht="20.1" customHeight="1" spans="1:6">
      <c r="A14" s="10"/>
      <c r="B14" s="26"/>
      <c r="C14" s="26"/>
      <c r="D14" s="29"/>
      <c r="E14" s="29"/>
      <c r="F14" s="29"/>
    </row>
    <row r="15" ht="20.1" customHeight="1" spans="1:6">
      <c r="A15" s="10"/>
      <c r="B15" s="26"/>
      <c r="C15" s="26"/>
      <c r="D15" s="29"/>
      <c r="E15" s="29"/>
      <c r="F15" s="22"/>
    </row>
    <row r="16" ht="20.1" customHeight="1" spans="1:6">
      <c r="A16" s="30"/>
      <c r="B16" s="28"/>
      <c r="C16" s="28"/>
      <c r="D16" s="29"/>
      <c r="E16" s="29"/>
      <c r="F16" s="29"/>
    </row>
    <row r="17" ht="20.1" customHeight="1" spans="1:6">
      <c r="A17" s="21"/>
      <c r="B17" s="26"/>
      <c r="C17" s="26"/>
      <c r="D17" s="22"/>
      <c r="E17" s="29"/>
      <c r="F17" s="22"/>
    </row>
    <row r="18" ht="20.1" customHeight="1" spans="1:6">
      <c r="A18" s="21"/>
      <c r="B18" s="26"/>
      <c r="C18" s="26"/>
      <c r="D18" s="29"/>
      <c r="E18" s="29"/>
      <c r="F18" s="29"/>
    </row>
    <row r="19" ht="20.1" customHeight="1" spans="1:6">
      <c r="A19" s="21"/>
      <c r="B19" s="26"/>
      <c r="C19" s="26"/>
      <c r="D19" s="29"/>
      <c r="E19" s="29"/>
      <c r="F19" s="29"/>
    </row>
    <row r="20" ht="20.1" customHeight="1" spans="1:6">
      <c r="A20" s="21"/>
      <c r="B20" s="26"/>
      <c r="C20" s="26"/>
      <c r="D20" s="29"/>
      <c r="E20" s="29"/>
      <c r="F20" s="29"/>
    </row>
    <row r="21" ht="20.1" customHeight="1" spans="1:6">
      <c r="A21" s="10"/>
      <c r="B21" s="26">
        <v>0</v>
      </c>
      <c r="C21" s="26">
        <v>0</v>
      </c>
      <c r="D21" s="29"/>
      <c r="E21" s="29"/>
      <c r="F21" s="29"/>
    </row>
    <row r="22" ht="20.1" customHeight="1" spans="1:6">
      <c r="A22" s="31"/>
      <c r="B22" s="28"/>
      <c r="C22" s="28"/>
      <c r="D22" s="29"/>
      <c r="E22" s="29"/>
      <c r="F22" s="29"/>
    </row>
    <row r="23" ht="20.1" customHeight="1" spans="1:6">
      <c r="A23" s="31"/>
      <c r="B23" s="28"/>
      <c r="C23" s="28"/>
      <c r="D23" s="29"/>
      <c r="E23" s="29"/>
      <c r="F23" s="29"/>
    </row>
    <row r="24" ht="20.1" customHeight="1" spans="1:6">
      <c r="A24" s="31"/>
      <c r="B24" s="28"/>
      <c r="C24" s="28"/>
      <c r="D24" s="29"/>
      <c r="E24" s="29"/>
      <c r="F24" s="29"/>
    </row>
    <row r="25" ht="20.1" customHeight="1" spans="1:6">
      <c r="A25" s="5" t="s">
        <v>98</v>
      </c>
      <c r="B25" s="6">
        <f>SUM(B5:B6)</f>
        <v>0</v>
      </c>
      <c r="C25" s="6">
        <f>SUM(C5:C6)</f>
        <v>0</v>
      </c>
      <c r="D25" s="22"/>
      <c r="E25" s="6">
        <f>SUM(E5:E6)</f>
        <v>0.42</v>
      </c>
      <c r="F25" s="22">
        <f>ROUND((C25/E25-1)*100,2)</f>
        <v>-100</v>
      </c>
    </row>
    <row r="26" spans="1:1">
      <c r="A26" s="1" t="s">
        <v>99</v>
      </c>
    </row>
    <row r="27" spans="1:1">
      <c r="A27" s="32"/>
    </row>
  </sheetData>
  <mergeCells count="1">
    <mergeCell ref="A2:F2"/>
  </mergeCells>
  <pageMargins left="0.75" right="0.75" top="1" bottom="1" header="0.5" footer="0.5"/>
  <pageSetup paperSize="9" scale="54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opLeftCell="A7" workbookViewId="0">
      <selection activeCell="A7" sqref="$A1:$XFD1048576"/>
    </sheetView>
  </sheetViews>
  <sheetFormatPr defaultColWidth="9" defaultRowHeight="14.25" outlineLevelCol="5"/>
  <cols>
    <col min="1" max="1" width="24.7" style="1" customWidth="1"/>
    <col min="2" max="2" width="13.1" style="1" customWidth="1"/>
    <col min="3" max="4" width="9" style="1"/>
    <col min="5" max="5" width="11.6" style="1" customWidth="1"/>
    <col min="6" max="16384" width="9" style="1"/>
  </cols>
  <sheetData>
    <row r="1" spans="1:1">
      <c r="A1" s="1" t="s">
        <v>100</v>
      </c>
    </row>
    <row r="2" ht="22.5" spans="1:6">
      <c r="A2" s="2" t="s">
        <v>101</v>
      </c>
      <c r="B2" s="2"/>
      <c r="C2" s="2"/>
      <c r="D2" s="2"/>
      <c r="E2" s="2"/>
      <c r="F2" s="2"/>
    </row>
    <row r="3" spans="4:6">
      <c r="D3" s="14"/>
      <c r="F3" s="14" t="s">
        <v>2</v>
      </c>
    </row>
    <row r="4" ht="36" spans="1:6">
      <c r="A4" s="15" t="s">
        <v>87</v>
      </c>
      <c r="B4" s="16" t="s">
        <v>4</v>
      </c>
      <c r="C4" s="16" t="s">
        <v>102</v>
      </c>
      <c r="D4" s="7" t="s">
        <v>88</v>
      </c>
      <c r="E4" s="17" t="s">
        <v>7</v>
      </c>
      <c r="F4" s="18" t="s">
        <v>103</v>
      </c>
    </row>
    <row r="5" ht="20.1" customHeight="1" spans="1:6">
      <c r="A5" s="10" t="s">
        <v>104</v>
      </c>
      <c r="B5" s="19"/>
      <c r="C5" s="19"/>
      <c r="D5" s="20"/>
      <c r="E5" s="19"/>
      <c r="F5" s="20"/>
    </row>
    <row r="6" ht="20.1" customHeight="1" spans="1:6">
      <c r="A6" s="21" t="s">
        <v>105</v>
      </c>
      <c r="B6" s="19"/>
      <c r="C6" s="19"/>
      <c r="D6" s="22"/>
      <c r="E6" s="19"/>
      <c r="F6" s="22"/>
    </row>
    <row r="7" ht="20.1" customHeight="1" spans="1:6">
      <c r="A7" s="23" t="s">
        <v>106</v>
      </c>
      <c r="B7" s="19"/>
      <c r="C7" s="19"/>
      <c r="D7" s="22"/>
      <c r="E7" s="19"/>
      <c r="F7" s="22"/>
    </row>
    <row r="8" ht="20.1" customHeight="1" spans="1:6">
      <c r="A8" s="23" t="s">
        <v>107</v>
      </c>
      <c r="B8" s="19"/>
      <c r="C8" s="19"/>
      <c r="D8" s="22"/>
      <c r="E8" s="19"/>
      <c r="F8" s="22"/>
    </row>
    <row r="9" ht="20.1" customHeight="1" spans="1:6">
      <c r="A9" s="23" t="s">
        <v>108</v>
      </c>
      <c r="B9" s="19"/>
      <c r="C9" s="19"/>
      <c r="D9" s="22"/>
      <c r="E9" s="19"/>
      <c r="F9" s="22"/>
    </row>
    <row r="10" ht="20.1" customHeight="1" spans="1:6">
      <c r="A10" s="21" t="s">
        <v>109</v>
      </c>
      <c r="B10" s="19"/>
      <c r="C10" s="19"/>
      <c r="D10" s="22"/>
      <c r="E10" s="19"/>
      <c r="F10" s="20"/>
    </row>
    <row r="11" ht="20.1" customHeight="1" spans="1:6">
      <c r="A11" s="23" t="s">
        <v>110</v>
      </c>
      <c r="B11" s="19"/>
      <c r="C11" s="19"/>
      <c r="D11" s="22"/>
      <c r="E11" s="19"/>
      <c r="F11" s="20"/>
    </row>
    <row r="12" ht="20.1" customHeight="1" spans="1:6">
      <c r="A12" s="21" t="s">
        <v>111</v>
      </c>
      <c r="B12" s="19"/>
      <c r="C12" s="19"/>
      <c r="D12" s="20"/>
      <c r="E12" s="19"/>
      <c r="F12" s="20"/>
    </row>
    <row r="13" ht="28.5" customHeight="1" spans="1:6">
      <c r="A13" s="21" t="s">
        <v>112</v>
      </c>
      <c r="B13" s="19"/>
      <c r="C13" s="19"/>
      <c r="D13" s="20"/>
      <c r="E13" s="19"/>
      <c r="F13" s="20"/>
    </row>
    <row r="14" ht="38.25" customHeight="1" spans="1:6">
      <c r="A14" s="21" t="s">
        <v>113</v>
      </c>
      <c r="B14" s="19"/>
      <c r="C14" s="19"/>
      <c r="D14" s="20"/>
      <c r="E14" s="19"/>
      <c r="F14" s="20"/>
    </row>
    <row r="15" ht="33" customHeight="1" spans="1:6">
      <c r="A15" s="21" t="s">
        <v>114</v>
      </c>
      <c r="B15" s="19"/>
      <c r="C15" s="19"/>
      <c r="D15" s="20"/>
      <c r="E15" s="19"/>
      <c r="F15" s="22"/>
    </row>
    <row r="16" ht="20.1" customHeight="1" spans="1:6">
      <c r="A16" s="21" t="s">
        <v>115</v>
      </c>
      <c r="B16" s="19"/>
      <c r="C16" s="19"/>
      <c r="D16" s="20"/>
      <c r="E16" s="19"/>
      <c r="F16" s="20"/>
    </row>
    <row r="17" ht="20.1" customHeight="1" spans="1:6">
      <c r="A17" s="21" t="s">
        <v>116</v>
      </c>
      <c r="B17" s="19"/>
      <c r="C17" s="19"/>
      <c r="D17" s="22"/>
      <c r="E17" s="19">
        <v>0.21</v>
      </c>
      <c r="F17" s="24">
        <f>+(C17-E17)/E17</f>
        <v>-1</v>
      </c>
    </row>
    <row r="18" ht="25.5" customHeight="1" spans="1:6">
      <c r="A18" s="13" t="s">
        <v>117</v>
      </c>
      <c r="B18" s="19"/>
      <c r="C18" s="19"/>
      <c r="D18" s="22"/>
      <c r="E18" s="19"/>
      <c r="F18" s="22"/>
    </row>
    <row r="19" ht="25.5" customHeight="1" spans="1:6">
      <c r="A19" s="23" t="s">
        <v>118</v>
      </c>
      <c r="B19" s="19"/>
      <c r="C19" s="19"/>
      <c r="D19" s="22"/>
      <c r="E19" s="19">
        <v>0.21</v>
      </c>
      <c r="F19" s="24">
        <f>+(C19-E19)/E19</f>
        <v>-1</v>
      </c>
    </row>
    <row r="20" ht="20.1" customHeight="1" spans="1:6">
      <c r="A20" s="21" t="s">
        <v>119</v>
      </c>
      <c r="B20" s="25"/>
      <c r="C20" s="25"/>
      <c r="D20" s="20"/>
      <c r="E20" s="26"/>
      <c r="F20" s="22"/>
    </row>
    <row r="21" ht="20.1" customHeight="1" spans="1:6">
      <c r="A21" s="7" t="s">
        <v>120</v>
      </c>
      <c r="B21" s="19"/>
      <c r="C21" s="19"/>
      <c r="D21" s="22"/>
      <c r="E21" s="19"/>
      <c r="F21" s="22"/>
    </row>
    <row r="22" spans="1:1">
      <c r="A22" s="1" t="s">
        <v>121</v>
      </c>
    </row>
  </sheetData>
  <mergeCells count="1">
    <mergeCell ref="A2:F2"/>
  </mergeCells>
  <pageMargins left="0.75" right="0.75" top="1" bottom="1" header="0.5" footer="0.5"/>
  <pageSetup paperSize="9" scale="56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0"/>
  <sheetViews>
    <sheetView showZeros="0" tabSelected="1" workbookViewId="0">
      <selection activeCell="A15" sqref="A15"/>
    </sheetView>
  </sheetViews>
  <sheetFormatPr defaultColWidth="9" defaultRowHeight="14.25" outlineLevelCol="3"/>
  <cols>
    <col min="1" max="1" width="24.7" style="1" customWidth="1"/>
    <col min="2" max="2" width="11.5" style="1" customWidth="1"/>
    <col min="3" max="3" width="13.1" style="1" customWidth="1"/>
    <col min="4" max="4" width="13.7" style="1" customWidth="1"/>
    <col min="5" max="16384" width="9" style="1"/>
  </cols>
  <sheetData>
    <row r="1" spans="1:1">
      <c r="A1" s="1" t="s">
        <v>122</v>
      </c>
    </row>
    <row r="2" ht="22.5" spans="1:4">
      <c r="A2" s="2" t="s">
        <v>123</v>
      </c>
      <c r="B2" s="2"/>
      <c r="C2" s="2"/>
      <c r="D2" s="2"/>
    </row>
    <row r="4" ht="32.25" customHeight="1" spans="1:4">
      <c r="A4" s="3" t="s">
        <v>3</v>
      </c>
      <c r="B4" s="4" t="s">
        <v>64</v>
      </c>
      <c r="C4" s="3" t="s">
        <v>3</v>
      </c>
      <c r="D4" s="4" t="s">
        <v>64</v>
      </c>
    </row>
    <row r="5" ht="26.25" customHeight="1" spans="1:4">
      <c r="A5" s="5" t="s">
        <v>124</v>
      </c>
      <c r="B5" s="6"/>
      <c r="C5" s="7" t="s">
        <v>120</v>
      </c>
      <c r="D5" s="8"/>
    </row>
    <row r="6" ht="24.9" customHeight="1" spans="1:4">
      <c r="A6" s="9" t="s">
        <v>66</v>
      </c>
      <c r="B6" s="6"/>
      <c r="C6" s="9" t="s">
        <v>67</v>
      </c>
      <c r="D6" s="8"/>
    </row>
    <row r="7" ht="24.9" customHeight="1" spans="1:4">
      <c r="A7" s="10" t="s">
        <v>70</v>
      </c>
      <c r="B7" s="6"/>
      <c r="C7" s="9" t="s">
        <v>71</v>
      </c>
      <c r="D7" s="8"/>
    </row>
    <row r="8" ht="24.9" customHeight="1" spans="1:4">
      <c r="A8" s="10" t="s">
        <v>72</v>
      </c>
      <c r="B8" s="11">
        <v>1.36</v>
      </c>
      <c r="C8" s="9"/>
      <c r="D8" s="8"/>
    </row>
    <row r="9" ht="24.9" customHeight="1" spans="1:4">
      <c r="A9" s="10" t="s">
        <v>76</v>
      </c>
      <c r="B9" s="6"/>
      <c r="C9" s="9" t="s">
        <v>77</v>
      </c>
      <c r="D9" s="8"/>
    </row>
    <row r="10" ht="24.9" customHeight="1" spans="1:4">
      <c r="A10" s="12" t="s">
        <v>125</v>
      </c>
      <c r="B10" s="6"/>
      <c r="C10" s="9"/>
      <c r="D10" s="8"/>
    </row>
    <row r="11" ht="24.9" customHeight="1" spans="1:4">
      <c r="A11" s="12" t="s">
        <v>126</v>
      </c>
      <c r="B11" s="6"/>
      <c r="C11" s="9"/>
      <c r="D11" s="8"/>
    </row>
    <row r="12" ht="24.9" customHeight="1" spans="1:4">
      <c r="A12" s="13" t="s">
        <v>81</v>
      </c>
      <c r="B12" s="6"/>
      <c r="C12" s="9" t="s">
        <v>80</v>
      </c>
      <c r="D12" s="11">
        <v>1.36</v>
      </c>
    </row>
    <row r="13" ht="24.9" customHeight="1" spans="1:4">
      <c r="A13" s="5" t="s">
        <v>83</v>
      </c>
      <c r="B13" s="6">
        <f>B8</f>
        <v>1.36</v>
      </c>
      <c r="C13" s="5" t="s">
        <v>84</v>
      </c>
      <c r="D13" s="6">
        <f>D12</f>
        <v>1.36</v>
      </c>
    </row>
    <row r="14" ht="38.25" customHeight="1"/>
    <row r="15" ht="33" customHeight="1"/>
    <row r="16" ht="20.1" customHeight="1"/>
    <row r="17" ht="20.1" customHeight="1"/>
    <row r="18" ht="25.5" customHeight="1"/>
    <row r="19" ht="20.1" customHeight="1"/>
    <row r="20" ht="20.1" customHeight="1"/>
  </sheetData>
  <mergeCells count="1">
    <mergeCell ref="A2:D2"/>
  </mergeCells>
  <pageMargins left="0.75" right="0.75" top="1" bottom="1" header="0.5" footer="0.5"/>
  <pageSetup paperSize="9" scale="76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</vt:lpstr>
      <vt:lpstr>表2</vt:lpstr>
      <vt:lpstr>表3</vt:lpstr>
      <vt:lpstr>表4</vt:lpstr>
      <vt:lpstr>表5</vt:lpstr>
      <vt:lpstr>表6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任福江</dc:creator>
  <cp:lastModifiedBy>computer</cp:lastModifiedBy>
  <dcterms:created xsi:type="dcterms:W3CDTF">2017-05-17T01:05:00Z</dcterms:created>
  <cp:lastPrinted>2020-10-21T08:15:00Z</cp:lastPrinted>
  <dcterms:modified xsi:type="dcterms:W3CDTF">2021-06-06T10:32:52Z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03F39F3470844C26A71E36DB4BD31F5C</vt:lpwstr>
  </property>
</Properties>
</file>