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8" r:id="rId6"/>
  </sheets>
  <calcPr calcId="144525"/>
</workbook>
</file>

<file path=xl/sharedStrings.xml><?xml version="1.0" encoding="utf-8"?>
<sst xmlns="http://schemas.openxmlformats.org/spreadsheetml/2006/main" count="161" uniqueCount="125">
  <si>
    <t>附表1：</t>
  </si>
  <si>
    <t>2018年同德镇一般公共预算收入执行表</t>
  </si>
  <si>
    <t>单位：万元</t>
  </si>
  <si>
    <t>预算科目</t>
  </si>
  <si>
    <t>调整预算数</t>
  </si>
  <si>
    <t>实际执行数</t>
  </si>
  <si>
    <t>占调整预算数</t>
  </si>
  <si>
    <t>上年同期完成数</t>
  </si>
  <si>
    <t>与上年同口径增减率%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</si>
  <si>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</si>
  <si>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</si>
  <si>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</si>
  <si>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</si>
  <si>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</si>
  <si>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</si>
  <si>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</si>
  <si>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</si>
  <si>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</si>
  <si>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</si>
  <si>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</si>
  <si>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</si>
  <si>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</si>
  <si>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</si>
  <si>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</si>
  <si>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</si>
  <si>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</si>
  <si>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</si>
  <si>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</si>
  <si>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</si>
  <si>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</si>
  <si>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</si>
  <si>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</si>
  <si>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</si>
  <si>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一般公共预算收入合计</t>
  </si>
  <si>
    <t>附表2：</t>
  </si>
  <si>
    <t>2018年同德镇一般公共预算支出执行表</t>
  </si>
  <si>
    <t>占预算数%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</si>
  <si>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</si>
  <si>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</si>
  <si>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</si>
  <si>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</si>
  <si>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</si>
  <si>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</si>
  <si>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</si>
  <si>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</si>
  <si>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</si>
  <si>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</si>
  <si>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</si>
  <si>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</si>
  <si>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</si>
  <si>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</si>
  <si>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</si>
  <si>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</si>
  <si>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</si>
  <si>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</si>
  <si>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</si>
  <si>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</si>
  <si>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</si>
  <si>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</si>
  <si>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</si>
  <si>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</si>
  <si>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一般公共预算支出</t>
  </si>
  <si>
    <t>附表3：</t>
  </si>
  <si>
    <t>2018年同德镇一般公共预算收支平衡表</t>
  </si>
  <si>
    <t>执行数</t>
  </si>
  <si>
    <t>一般公共预算收入</t>
  </si>
  <si>
    <t>上级补助收入</t>
  </si>
  <si>
    <t>上解上级支出</t>
  </si>
  <si>
    <t>接受其他地区援助收入</t>
  </si>
  <si>
    <t>援助其他地区支出</t>
  </si>
  <si>
    <t>债务(转贷)收入</t>
  </si>
  <si>
    <t>债务还本支出</t>
  </si>
  <si>
    <t>上年结余</t>
  </si>
  <si>
    <t>增设预算周转金</t>
  </si>
  <si>
    <t>调入预算稳定调节基金</t>
  </si>
  <si>
    <t>安排预算稳定调节基金</t>
  </si>
  <si>
    <t>调入资金</t>
  </si>
  <si>
    <t>调出资金</t>
  </si>
  <si>
    <t xml:space="preserve">  1.政府性基金调入</t>
  </si>
  <si>
    <t xml:space="preserve">  2.国有资本经营调入</t>
  </si>
  <si>
    <t>年终结余</t>
  </si>
  <si>
    <t xml:space="preserve">  3.其他调入</t>
  </si>
  <si>
    <t xml:space="preserve">  其中:净结余</t>
  </si>
  <si>
    <t>收  入  总  计</t>
  </si>
  <si>
    <t>支  出  总  计</t>
  </si>
  <si>
    <t>附表4：</t>
  </si>
  <si>
    <t>2018年同德镇基金预算收入执行表</t>
  </si>
  <si>
    <t>项目</t>
  </si>
  <si>
    <t>占调整预算数%</t>
  </si>
  <si>
    <t>本年收入合计</t>
  </si>
  <si>
    <t>补助收入</t>
  </si>
  <si>
    <t xml:space="preserve"> 上级基金补助收入</t>
  </si>
  <si>
    <t xml:space="preserve">  1、征地拆迁补偿</t>
  </si>
  <si>
    <t xml:space="preserve">  2、用于社会福利的彩票公益金支出</t>
  </si>
  <si>
    <t xml:space="preserve">  3、用于残疾人事业彩票公益金</t>
  </si>
  <si>
    <t xml:space="preserve">  4、城市环境卫生</t>
  </si>
  <si>
    <t xml:space="preserve">  5、城乡社区支出</t>
  </si>
  <si>
    <t xml:space="preserve">  6、其他支出</t>
  </si>
  <si>
    <t>总计</t>
  </si>
  <si>
    <t>附表5：</t>
  </si>
  <si>
    <t>2018年同德镇基金预算支出执行表</t>
  </si>
  <si>
    <t>决算数</t>
  </si>
  <si>
    <t>与上年同口径增减率</t>
  </si>
  <si>
    <t>政府住房基金相关支出</t>
  </si>
  <si>
    <t>国有土地使用权出让相关支出</t>
  </si>
  <si>
    <t xml:space="preserve">    征地和拆迁补偿支出</t>
  </si>
  <si>
    <t xml:space="preserve">    土地开发支出</t>
  </si>
  <si>
    <t xml:space="preserve">    城市建设支出</t>
  </si>
  <si>
    <t>城市公用事业附加相关支出</t>
  </si>
  <si>
    <t xml:space="preserve">    城市环境卫生 </t>
  </si>
  <si>
    <t>国有土地收益基金相关支出</t>
  </si>
  <si>
    <t>农业土地开发资金相关支出</t>
  </si>
  <si>
    <t>新增建设用地土地有偿使用费相关支出</t>
  </si>
  <si>
    <t>城市基础设施配套费相关支出</t>
  </si>
  <si>
    <t>车辆通行费相关支出</t>
  </si>
  <si>
    <t>彩票公益金相关支出</t>
  </si>
  <si>
    <t xml:space="preserve"> 用于社会福利的彩票公益金支出</t>
  </si>
  <si>
    <t xml:space="preserve">  用于残疾人事业的彩票公益金支出</t>
  </si>
  <si>
    <t>其他各项政府性基金相关支出</t>
  </si>
  <si>
    <t>政府性基金支出</t>
  </si>
  <si>
    <t>附表6：</t>
  </si>
  <si>
    <t>2018年同德镇基金预算收支平衡表</t>
  </si>
  <si>
    <t>政府性基金收入</t>
  </si>
  <si>
    <t xml:space="preserve">  1.一般公共预算调入</t>
  </si>
  <si>
    <t xml:space="preserve">  2.调入专项收入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</si>
</sst>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#,###,##0.00"/>
    <numFmt numFmtId="178" formatCode="_-* #,##0.00_-;\-* #,##0.00_-;_-* &quot;-&quot;_-;_-@_-"/>
    <numFmt numFmtId="179" formatCode="_-* #,##0_-;\-* #,##0_-;_-* &quot;-&quot;_-;_-@_-"/>
    <numFmt numFmtId="180" formatCode="_-* #,##0.00_-;\-* #,##0.00_-;_-* &quot;-&quot;??_-;_-@_-"/>
    <numFmt numFmtId="181" formatCode="#,##0.00_);\(#,##0.00\)"/>
  </numFmts>
  <fonts count="28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9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</cellStyleXfs>
  <cellXfs count="5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0" applyNumberFormat="1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180" fontId="2" fillId="0" borderId="1" xfId="8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right" vertical="center"/>
    </xf>
    <xf numFmtId="178" fontId="2" fillId="0" borderId="1" xfId="5" applyNumberFormat="1" applyFont="1" applyBorder="1">
      <alignment vertical="center"/>
    </xf>
    <xf numFmtId="178" fontId="2" fillId="0" borderId="1" xfId="5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>
      <alignment vertical="center"/>
    </xf>
    <xf numFmtId="9" fontId="2" fillId="0" borderId="1" xfId="1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shrinkToFit="1"/>
    </xf>
    <xf numFmtId="10" fontId="2" fillId="0" borderId="1" xfId="11" applyNumberFormat="1" applyFont="1" applyBorder="1" applyAlignment="1">
      <alignment horizontal="center" vertical="center"/>
    </xf>
    <xf numFmtId="9" fontId="2" fillId="0" borderId="1" xfId="0" applyNumberFormat="1" applyFont="1" applyBorder="1">
      <alignment vertical="center"/>
    </xf>
    <xf numFmtId="4" fontId="5" fillId="0" borderId="2" xfId="0" applyNumberFormat="1" applyFont="1" applyFill="1" applyBorder="1" applyAlignment="1">
      <alignment horizontal="right" vertical="center" shrinkToFit="1"/>
    </xf>
    <xf numFmtId="177" fontId="2" fillId="0" borderId="4" xfId="52" applyNumberFormat="1" applyFont="1" applyFill="1" applyBorder="1" applyAlignment="1" applyProtection="1">
      <alignment horizontal="right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>
      <alignment vertical="center"/>
    </xf>
    <xf numFmtId="10" fontId="2" fillId="0" borderId="1" xfId="11" applyNumberFormat="1" applyFont="1" applyBorder="1">
      <alignment vertical="center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177" fontId="2" fillId="0" borderId="4" xfId="52" applyNumberFormat="1" applyFont="1" applyFill="1" applyBorder="1" applyAlignment="1" applyProtection="1">
      <alignment horizontal="right" vertical="center" wrapText="1"/>
    </xf>
    <xf numFmtId="177" fontId="2" fillId="0" borderId="1" xfId="52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 wrapText="1"/>
    </xf>
    <xf numFmtId="9" fontId="0" fillId="0" borderId="0" xfId="11" applyFont="1">
      <alignment vertical="center"/>
    </xf>
    <xf numFmtId="176" fontId="0" fillId="0" borderId="0" xfId="0" applyNumberFormat="1" applyFont="1">
      <alignment vertical="center"/>
    </xf>
    <xf numFmtId="9" fontId="1" fillId="0" borderId="0" xfId="1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9" fontId="3" fillId="0" borderId="1" xfId="1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Border="1" applyAlignment="1">
      <alignment horizontal="center" vertical="center" wrapText="1"/>
    </xf>
    <xf numFmtId="9" fontId="2" fillId="0" borderId="1" xfId="11" applyNumberFormat="1" applyFont="1" applyBorder="1">
      <alignment vertical="center"/>
    </xf>
    <xf numFmtId="181" fontId="2" fillId="0" borderId="1" xfId="0" applyNumberFormat="1" applyFont="1" applyBorder="1">
      <alignment vertical="center"/>
    </xf>
    <xf numFmtId="9" fontId="2" fillId="0" borderId="1" xfId="11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48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 3 2" xfId="50"/>
    <cellStyle name="常规 26 2 2" xfId="51"/>
    <cellStyle name="常规_exceltmp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32" sqref="C32"/>
    </sheetView>
  </sheetViews>
  <sheetFormatPr defaultColWidth="9" defaultRowHeight="14.25" outlineLevelCol="5"/>
  <cols>
    <col min="1" max="1" width="27.1" style="1" customWidth="1"/>
    <col min="2" max="2" width="12.4" style="1" customWidth="1"/>
    <col min="3" max="3" width="13.4" style="1" customWidth="1"/>
    <col min="4" max="4" width="12" style="48" customWidth="1"/>
    <col min="5" max="5" width="9.6" style="1" customWidth="1"/>
    <col min="6" max="6" width="11" style="49" customWidth="1"/>
    <col min="7" max="16384" width="9" style="1"/>
  </cols>
  <sheetData>
    <row r="1" spans="1:1">
      <c r="A1" s="1" t="s">
        <v>0</v>
      </c>
    </row>
    <row r="2" ht="22.5" spans="1:6">
      <c r="A2" s="2" t="s">
        <v>1</v>
      </c>
      <c r="B2" s="2"/>
      <c r="C2" s="2"/>
      <c r="D2" s="50"/>
      <c r="E2" s="2"/>
      <c r="F2" s="51"/>
    </row>
    <row r="3" spans="6:6">
      <c r="F3" s="52" t="s">
        <v>2</v>
      </c>
    </row>
    <row r="4" ht="24" customHeight="1" spans="1:6">
      <c r="A4" s="17" t="s">
        <v>3</v>
      </c>
      <c r="B4" s="18" t="s">
        <v>4</v>
      </c>
      <c r="C4" s="18" t="s">
        <v>5</v>
      </c>
      <c r="D4" s="53" t="s">
        <v>6</v>
      </c>
      <c r="E4" s="19" t="s">
        <v>7</v>
      </c>
      <c r="F4" s="54" t="s">
        <v>8</v>
      </c>
    </row>
    <row r="5" ht="23.1" customHeight="1" spans="1:6">
      <c r="A5" s="8" t="s">
        <v>9</v>
      </c>
      <c r="B5" s="9">
        <f>+SUM(B6:B21)</f>
        <v>31.344</v>
      </c>
      <c r="C5" s="9">
        <f>+SUM(C6:C21)</f>
        <v>31.344</v>
      </c>
      <c r="D5" s="55">
        <v>1</v>
      </c>
      <c r="E5" s="9"/>
      <c r="F5" s="25"/>
    </row>
    <row r="6" ht="23.1" customHeight="1" spans="1:6">
      <c r="A6" s="13" t="s">
        <v>10</v>
      </c>
      <c r="B6" s="56">
        <v>28.23</v>
      </c>
      <c r="C6" s="56">
        <v>28.23</v>
      </c>
      <c r="D6" s="55">
        <v>1</v>
      </c>
      <c r="E6" s="9"/>
      <c r="F6" s="25"/>
    </row>
    <row r="7" ht="23.1" customHeight="1" spans="1:6">
      <c r="A7" s="13" t="s">
        <v>11</v>
      </c>
      <c r="B7" s="1">
        <v>0</v>
      </c>
      <c r="C7" s="1">
        <v>0</v>
      </c>
      <c r="D7" s="57"/>
      <c r="E7" s="9"/>
      <c r="F7" s="25"/>
    </row>
    <row r="8" ht="23.1" customHeight="1" spans="1:6">
      <c r="A8" s="13" t="s">
        <v>12</v>
      </c>
      <c r="B8" s="9">
        <v>0.33</v>
      </c>
      <c r="C8" s="9">
        <v>0.33</v>
      </c>
      <c r="D8" s="55">
        <v>1</v>
      </c>
      <c r="E8" s="9"/>
      <c r="F8" s="25"/>
    </row>
    <row r="9" ht="23.1" customHeight="1" spans="1:6">
      <c r="A9" s="13" t="s">
        <v>13</v>
      </c>
      <c r="B9" s="9"/>
      <c r="C9" s="9"/>
      <c r="D9" s="57"/>
      <c r="E9" s="9"/>
      <c r="F9" s="25"/>
    </row>
    <row r="10" ht="23.1" customHeight="1" spans="1:6">
      <c r="A10" s="13" t="s">
        <v>14</v>
      </c>
      <c r="B10" s="9">
        <v>0.85</v>
      </c>
      <c r="C10" s="9">
        <v>0.85</v>
      </c>
      <c r="D10" s="55">
        <v>1</v>
      </c>
      <c r="E10" s="9"/>
      <c r="F10" s="25"/>
    </row>
    <row r="11" ht="23.1" customHeight="1" spans="1:6">
      <c r="A11" s="13" t="s">
        <v>15</v>
      </c>
      <c r="B11" s="9">
        <v>0.68</v>
      </c>
      <c r="C11" s="9">
        <v>0.68</v>
      </c>
      <c r="D11" s="55">
        <v>1</v>
      </c>
      <c r="E11" s="9"/>
      <c r="F11" s="25"/>
    </row>
    <row r="12" ht="23.1" customHeight="1" spans="1:6">
      <c r="A12" s="13" t="s">
        <v>16</v>
      </c>
      <c r="B12" s="9"/>
      <c r="C12" s="9"/>
      <c r="D12" s="57"/>
      <c r="E12" s="9"/>
      <c r="F12" s="25"/>
    </row>
    <row r="13" ht="23.1" customHeight="1" spans="1:6">
      <c r="A13" s="13" t="s">
        <v>17</v>
      </c>
      <c r="B13" s="9">
        <v>0.27</v>
      </c>
      <c r="C13" s="9">
        <v>0.27</v>
      </c>
      <c r="D13" s="55">
        <v>1</v>
      </c>
      <c r="E13" s="9"/>
      <c r="F13" s="25"/>
    </row>
    <row r="14" ht="23.1" customHeight="1" spans="1:6">
      <c r="A14" s="13" t="s">
        <v>18</v>
      </c>
      <c r="B14" s="9">
        <v>0.27</v>
      </c>
      <c r="C14" s="9">
        <v>0.27</v>
      </c>
      <c r="D14" s="55">
        <v>1</v>
      </c>
      <c r="E14" s="9"/>
      <c r="F14" s="25"/>
    </row>
    <row r="15" ht="23.1" customHeight="1" spans="1:6">
      <c r="A15" s="13" t="s">
        <v>19</v>
      </c>
      <c r="B15" s="9">
        <v>0.714</v>
      </c>
      <c r="C15" s="9">
        <v>0.714</v>
      </c>
      <c r="D15" s="55">
        <v>1</v>
      </c>
      <c r="E15" s="9"/>
      <c r="F15" s="25"/>
    </row>
    <row r="16" ht="23.1" customHeight="1" spans="1:6">
      <c r="A16" s="13" t="s">
        <v>20</v>
      </c>
      <c r="B16" s="9"/>
      <c r="C16" s="9"/>
      <c r="D16" s="57"/>
      <c r="E16" s="9"/>
      <c r="F16" s="25"/>
    </row>
    <row r="17" ht="23.1" customHeight="1" spans="1:6">
      <c r="A17" s="13" t="s">
        <v>21</v>
      </c>
      <c r="B17" s="9"/>
      <c r="C17" s="9"/>
      <c r="D17" s="57"/>
      <c r="E17" s="9"/>
      <c r="F17" s="25"/>
    </row>
    <row r="18" ht="23.1" customHeight="1" spans="1:6">
      <c r="A18" s="13" t="s">
        <v>22</v>
      </c>
      <c r="B18" s="9"/>
      <c r="C18" s="9"/>
      <c r="D18" s="57"/>
      <c r="E18" s="9"/>
      <c r="F18" s="25"/>
    </row>
    <row r="19" ht="23.1" customHeight="1" spans="1:6">
      <c r="A19" s="13" t="s">
        <v>23</v>
      </c>
      <c r="B19" s="9"/>
      <c r="C19" s="9"/>
      <c r="D19" s="57"/>
      <c r="E19" s="9"/>
      <c r="F19" s="25"/>
    </row>
    <row r="20" ht="23.1" customHeight="1" spans="1:6">
      <c r="A20" s="13" t="s">
        <v>24</v>
      </c>
      <c r="B20" s="9"/>
      <c r="C20" s="9"/>
      <c r="D20" s="57"/>
      <c r="E20" s="9"/>
      <c r="F20" s="25"/>
    </row>
    <row r="21" ht="23.1" customHeight="1" spans="1:6">
      <c r="A21" s="13" t="s">
        <v>25</v>
      </c>
      <c r="B21" s="9"/>
      <c r="C21" s="9"/>
      <c r="D21" s="57"/>
      <c r="E21" s="9"/>
      <c r="F21" s="25"/>
    </row>
    <row r="22" ht="23.1" customHeight="1" spans="1:6">
      <c r="A22" s="8" t="s">
        <v>26</v>
      </c>
      <c r="B22" s="9">
        <v>24.96</v>
      </c>
      <c r="C22" s="9">
        <f>C27+C28</f>
        <v>24.96</v>
      </c>
      <c r="D22" s="55">
        <v>1</v>
      </c>
      <c r="E22" s="9">
        <f>+E27+E28</f>
        <v>21.38</v>
      </c>
      <c r="F22" s="25">
        <f>(C22-E22)/E22*100</f>
        <v>16.7446211412535</v>
      </c>
    </row>
    <row r="23" ht="23.1" customHeight="1" spans="1:6">
      <c r="A23" s="13" t="s">
        <v>27</v>
      </c>
      <c r="B23" s="9"/>
      <c r="C23" s="9"/>
      <c r="D23" s="57"/>
      <c r="E23" s="9"/>
      <c r="F23" s="25"/>
    </row>
    <row r="24" ht="23.1" customHeight="1" spans="1:6">
      <c r="A24" s="13" t="s">
        <v>28</v>
      </c>
      <c r="B24" s="9"/>
      <c r="C24" s="9"/>
      <c r="D24" s="57"/>
      <c r="E24" s="9"/>
      <c r="F24" s="25"/>
    </row>
    <row r="25" ht="23.1" customHeight="1" spans="1:6">
      <c r="A25" s="13" t="s">
        <v>29</v>
      </c>
      <c r="B25" s="9"/>
      <c r="C25" s="9"/>
      <c r="D25" s="57"/>
      <c r="E25" s="9"/>
      <c r="F25" s="25"/>
    </row>
    <row r="26" ht="23.1" customHeight="1" spans="1:6">
      <c r="A26" s="13" t="s">
        <v>30</v>
      </c>
      <c r="B26" s="9"/>
      <c r="C26" s="9"/>
      <c r="D26" s="57"/>
      <c r="E26" s="9"/>
      <c r="F26" s="25"/>
    </row>
    <row r="27" ht="23.1" customHeight="1" spans="1:6">
      <c r="A27" s="13" t="s">
        <v>31</v>
      </c>
      <c r="B27" s="9"/>
      <c r="C27" s="9"/>
      <c r="D27" s="57"/>
      <c r="E27" s="9"/>
      <c r="F27" s="25"/>
    </row>
    <row r="28" ht="23.1" customHeight="1" spans="1:6">
      <c r="A28" s="13" t="s">
        <v>32</v>
      </c>
      <c r="B28" s="9">
        <v>24.96</v>
      </c>
      <c r="C28" s="9">
        <v>24.96</v>
      </c>
      <c r="D28" s="57">
        <v>1</v>
      </c>
      <c r="E28" s="9">
        <v>21.38</v>
      </c>
      <c r="F28" s="36">
        <f>(C28-E28)/E28</f>
        <v>0.167446211412535</v>
      </c>
    </row>
    <row r="29" ht="23.1" customHeight="1" spans="1:6">
      <c r="A29" s="4" t="s">
        <v>33</v>
      </c>
      <c r="B29" s="9">
        <f>B5+B22</f>
        <v>56.304</v>
      </c>
      <c r="C29" s="9">
        <f>C5+C22</f>
        <v>56.304</v>
      </c>
      <c r="D29" s="55">
        <v>1</v>
      </c>
      <c r="E29" s="9">
        <f>E5+E22</f>
        <v>21.38</v>
      </c>
      <c r="F29" s="25">
        <f>(C29-E29)/E29*100</f>
        <v>163.348924228251</v>
      </c>
    </row>
  </sheetData>
  <mergeCells count="1">
    <mergeCell ref="A2:F2"/>
  </mergeCells>
  <pageMargins left="0.42" right="0.25" top="0.76" bottom="0.82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Zeros="0" topLeftCell="A13" workbookViewId="0">
      <selection activeCell="B36" sqref="B36"/>
    </sheetView>
  </sheetViews>
  <sheetFormatPr defaultColWidth="9" defaultRowHeight="14.25"/>
  <cols>
    <col min="1" max="1" width="25.5" style="1" customWidth="1"/>
    <col min="2" max="2" width="11" style="1" customWidth="1"/>
    <col min="3" max="3" width="12.1" style="1" customWidth="1"/>
    <col min="4" max="5" width="9" style="1"/>
    <col min="6" max="6" width="11.6" style="1" customWidth="1"/>
    <col min="7" max="16384" width="9" style="1"/>
  </cols>
  <sheetData>
    <row r="1" spans="1:1">
      <c r="A1" s="1" t="s">
        <v>34</v>
      </c>
    </row>
    <row r="2" ht="22.5" spans="1:6">
      <c r="A2" s="2" t="s">
        <v>35</v>
      </c>
      <c r="B2" s="2"/>
      <c r="C2" s="2"/>
      <c r="D2" s="2"/>
      <c r="E2" s="2"/>
      <c r="F2" s="2"/>
    </row>
    <row r="3" spans="6:6">
      <c r="F3" s="15" t="s">
        <v>2</v>
      </c>
    </row>
    <row r="4" ht="24" spans="1:6">
      <c r="A4" s="17" t="s">
        <v>3</v>
      </c>
      <c r="B4" s="18" t="s">
        <v>4</v>
      </c>
      <c r="C4" s="18" t="s">
        <v>5</v>
      </c>
      <c r="D4" s="6" t="s">
        <v>36</v>
      </c>
      <c r="E4" s="19" t="s">
        <v>7</v>
      </c>
      <c r="F4" s="20" t="s">
        <v>8</v>
      </c>
    </row>
    <row r="5" ht="20.1" customHeight="1" spans="1:12">
      <c r="A5" s="13" t="s">
        <v>37</v>
      </c>
      <c r="B5" s="32">
        <v>1055.36</v>
      </c>
      <c r="C5" s="32">
        <f>B5</f>
        <v>1055.36</v>
      </c>
      <c r="D5" s="35">
        <v>100</v>
      </c>
      <c r="E5" s="32">
        <v>1072.48</v>
      </c>
      <c r="F5" s="36">
        <f>+(C5-E5)/E5</f>
        <v>-0.0159630016410564</v>
      </c>
      <c r="K5" s="47"/>
      <c r="L5" s="47"/>
    </row>
    <row r="6" ht="20.1" customHeight="1" spans="1:12">
      <c r="A6" s="13" t="s">
        <v>38</v>
      </c>
      <c r="B6" s="32">
        <v>0</v>
      </c>
      <c r="C6" s="33">
        <v>0</v>
      </c>
      <c r="D6" s="35"/>
      <c r="E6" s="32">
        <v>0</v>
      </c>
      <c r="F6" s="36"/>
      <c r="K6" s="47"/>
      <c r="L6" s="47"/>
    </row>
    <row r="7" ht="20.1" customHeight="1" spans="1:12">
      <c r="A7" s="13" t="s">
        <v>39</v>
      </c>
      <c r="B7" s="32">
        <v>0</v>
      </c>
      <c r="C7" s="33">
        <v>0</v>
      </c>
      <c r="D7" s="35"/>
      <c r="E7" s="32">
        <v>0</v>
      </c>
      <c r="F7" s="36"/>
      <c r="K7" s="47"/>
      <c r="L7" s="47"/>
    </row>
    <row r="8" ht="20.1" customHeight="1" spans="1:12">
      <c r="A8" s="13" t="s">
        <v>40</v>
      </c>
      <c r="B8" s="32">
        <v>0</v>
      </c>
      <c r="C8" s="33">
        <v>0</v>
      </c>
      <c r="D8" s="35"/>
      <c r="E8" s="32">
        <v>3</v>
      </c>
      <c r="F8" s="36">
        <f>+(C8-E8)/E8</f>
        <v>-1</v>
      </c>
      <c r="K8" s="47"/>
      <c r="L8" s="47"/>
    </row>
    <row r="9" ht="20.1" customHeight="1" spans="1:12">
      <c r="A9" s="13" t="s">
        <v>41</v>
      </c>
      <c r="B9" s="32">
        <v>0</v>
      </c>
      <c r="C9" s="33">
        <v>0</v>
      </c>
      <c r="D9" s="35"/>
      <c r="E9" s="32">
        <v>0</v>
      </c>
      <c r="F9" s="36"/>
      <c r="K9" s="47"/>
      <c r="L9" s="47"/>
    </row>
    <row r="10" ht="20.1" customHeight="1" spans="1:12">
      <c r="A10" s="13" t="s">
        <v>42</v>
      </c>
      <c r="B10" s="32">
        <v>10</v>
      </c>
      <c r="C10" s="32">
        <f t="shared" ref="C10:C17" si="0">B10</f>
        <v>10</v>
      </c>
      <c r="D10" s="35">
        <v>100</v>
      </c>
      <c r="E10" s="32">
        <v>0</v>
      </c>
      <c r="F10" s="36">
        <v>1</v>
      </c>
      <c r="K10" s="47"/>
      <c r="L10" s="47"/>
    </row>
    <row r="11" ht="20.1" customHeight="1" spans="1:12">
      <c r="A11" s="13" t="s">
        <v>43</v>
      </c>
      <c r="B11" s="32">
        <v>54.1</v>
      </c>
      <c r="C11" s="32">
        <f t="shared" si="0"/>
        <v>54.1</v>
      </c>
      <c r="D11" s="35">
        <v>100</v>
      </c>
      <c r="E11" s="32">
        <v>57.36</v>
      </c>
      <c r="F11" s="36">
        <f t="shared" ref="F11:F17" si="1">+(C11-E11)/E11</f>
        <v>-0.056834030683403</v>
      </c>
      <c r="K11" s="47"/>
      <c r="L11" s="47"/>
    </row>
    <row r="12" ht="20.1" customHeight="1" spans="1:12">
      <c r="A12" s="13" t="s">
        <v>44</v>
      </c>
      <c r="B12" s="32">
        <v>293.21</v>
      </c>
      <c r="C12" s="32">
        <f t="shared" si="0"/>
        <v>293.21</v>
      </c>
      <c r="D12" s="35">
        <v>100</v>
      </c>
      <c r="E12" s="32">
        <v>345.21</v>
      </c>
      <c r="F12" s="36">
        <f t="shared" si="1"/>
        <v>-0.150632948060601</v>
      </c>
      <c r="K12" s="47"/>
      <c r="L12" s="47"/>
    </row>
    <row r="13" s="1" customFormat="1" ht="20.1" customHeight="1" spans="1:12">
      <c r="A13" s="13" t="s">
        <v>45</v>
      </c>
      <c r="B13" s="32">
        <v>29.96</v>
      </c>
      <c r="C13" s="32">
        <f t="shared" si="0"/>
        <v>29.96</v>
      </c>
      <c r="D13" s="35">
        <v>100</v>
      </c>
      <c r="E13" s="32">
        <v>28.98</v>
      </c>
      <c r="F13" s="36">
        <f t="shared" si="1"/>
        <v>0.033816425120773</v>
      </c>
      <c r="K13" s="47"/>
      <c r="L13" s="47"/>
    </row>
    <row r="14" ht="20.1" customHeight="1" spans="1:12">
      <c r="A14" s="13" t="s">
        <v>46</v>
      </c>
      <c r="B14" s="32">
        <v>76.92</v>
      </c>
      <c r="C14" s="32">
        <f t="shared" si="0"/>
        <v>76.92</v>
      </c>
      <c r="D14" s="35">
        <v>100</v>
      </c>
      <c r="E14" s="32">
        <v>87.74</v>
      </c>
      <c r="F14" s="36">
        <f t="shared" si="1"/>
        <v>-0.123318896740369</v>
      </c>
      <c r="K14" s="47"/>
      <c r="L14" s="47"/>
    </row>
    <row r="15" ht="20.1" customHeight="1" spans="1:12">
      <c r="A15" s="13" t="s">
        <v>47</v>
      </c>
      <c r="B15" s="32">
        <v>31.6</v>
      </c>
      <c r="C15" s="32">
        <f t="shared" si="0"/>
        <v>31.6</v>
      </c>
      <c r="D15" s="35">
        <v>100</v>
      </c>
      <c r="E15" s="32">
        <v>14.6</v>
      </c>
      <c r="F15" s="36">
        <f t="shared" si="1"/>
        <v>1.16438356164384</v>
      </c>
      <c r="K15" s="47"/>
      <c r="L15" s="47"/>
    </row>
    <row r="16" ht="20.1" customHeight="1" spans="1:12">
      <c r="A16" s="13" t="s">
        <v>48</v>
      </c>
      <c r="B16" s="32">
        <v>1616.63</v>
      </c>
      <c r="C16" s="32">
        <f t="shared" si="0"/>
        <v>1616.63</v>
      </c>
      <c r="D16" s="35">
        <v>100</v>
      </c>
      <c r="E16" s="32">
        <v>1207.42</v>
      </c>
      <c r="F16" s="36">
        <f t="shared" si="1"/>
        <v>0.338912722996141</v>
      </c>
      <c r="K16" s="47"/>
      <c r="L16" s="47"/>
    </row>
    <row r="17" ht="20.1" customHeight="1" spans="1:12">
      <c r="A17" s="13" t="s">
        <v>49</v>
      </c>
      <c r="B17" s="32">
        <v>174.46</v>
      </c>
      <c r="C17" s="32">
        <f t="shared" si="0"/>
        <v>174.46</v>
      </c>
      <c r="D17" s="35">
        <v>100</v>
      </c>
      <c r="E17" s="32">
        <v>81.05</v>
      </c>
      <c r="F17" s="36">
        <f t="shared" si="1"/>
        <v>1.15249845774213</v>
      </c>
      <c r="K17" s="47"/>
      <c r="L17" s="47"/>
    </row>
    <row r="18" ht="20.1" customHeight="1" spans="1:12">
      <c r="A18" s="13" t="s">
        <v>50</v>
      </c>
      <c r="B18" s="32">
        <v>0</v>
      </c>
      <c r="C18" s="33">
        <v>0</v>
      </c>
      <c r="D18" s="35"/>
      <c r="E18" s="32">
        <v>0</v>
      </c>
      <c r="F18" s="36"/>
      <c r="K18" s="47"/>
      <c r="L18" s="47"/>
    </row>
    <row r="19" ht="20.1" customHeight="1" spans="1:12">
      <c r="A19" s="13" t="s">
        <v>51</v>
      </c>
      <c r="B19" s="32">
        <v>0</v>
      </c>
      <c r="C19" s="33">
        <v>0</v>
      </c>
      <c r="D19" s="35"/>
      <c r="E19" s="32">
        <v>0</v>
      </c>
      <c r="F19" s="36"/>
      <c r="K19" s="47"/>
      <c r="L19" s="47"/>
    </row>
    <row r="20" ht="20.1" customHeight="1" spans="1:12">
      <c r="A20" s="13" t="s">
        <v>52</v>
      </c>
      <c r="B20" s="32">
        <v>0</v>
      </c>
      <c r="C20" s="33">
        <v>0</v>
      </c>
      <c r="D20" s="35"/>
      <c r="E20" s="32">
        <v>0</v>
      </c>
      <c r="F20" s="36"/>
      <c r="K20" s="47"/>
      <c r="L20" s="47"/>
    </row>
    <row r="21" ht="20.1" customHeight="1" spans="1:12">
      <c r="A21" s="13" t="s">
        <v>53</v>
      </c>
      <c r="B21" s="32">
        <v>0</v>
      </c>
      <c r="C21" s="33">
        <v>0</v>
      </c>
      <c r="D21" s="35"/>
      <c r="E21" s="32">
        <v>0</v>
      </c>
      <c r="F21" s="36"/>
      <c r="K21" s="47"/>
      <c r="L21" s="47"/>
    </row>
    <row r="22" ht="20.1" customHeight="1" spans="1:12">
      <c r="A22" s="13" t="s">
        <v>54</v>
      </c>
      <c r="B22" s="32">
        <v>1</v>
      </c>
      <c r="C22" s="32">
        <f t="shared" ref="C22:C25" si="2">B22</f>
        <v>1</v>
      </c>
      <c r="D22" s="35">
        <v>100</v>
      </c>
      <c r="E22" s="32">
        <v>0</v>
      </c>
      <c r="F22" s="36">
        <v>1</v>
      </c>
      <c r="K22" s="47"/>
      <c r="L22" s="47"/>
    </row>
    <row r="23" ht="20.1" customHeight="1" spans="1:12">
      <c r="A23" s="13" t="s">
        <v>55</v>
      </c>
      <c r="B23" s="32">
        <v>234.41</v>
      </c>
      <c r="C23" s="32">
        <f t="shared" si="2"/>
        <v>234.41</v>
      </c>
      <c r="D23" s="35">
        <v>100</v>
      </c>
      <c r="E23" s="32">
        <v>53.29</v>
      </c>
      <c r="F23" s="36">
        <f>+(C23-E23)/E23</f>
        <v>3.39876149371364</v>
      </c>
      <c r="K23" s="47"/>
      <c r="L23" s="47"/>
    </row>
    <row r="24" ht="20.1" customHeight="1" spans="1:12">
      <c r="A24" s="13" t="s">
        <v>56</v>
      </c>
      <c r="B24" s="32">
        <v>0</v>
      </c>
      <c r="C24" s="39"/>
      <c r="D24" s="35"/>
      <c r="E24" s="32">
        <v>0</v>
      </c>
      <c r="F24" s="36"/>
      <c r="K24" s="47"/>
      <c r="L24" s="47"/>
    </row>
    <row r="25" ht="20.1" customHeight="1" spans="1:12">
      <c r="A25" s="13" t="s">
        <v>57</v>
      </c>
      <c r="B25" s="32">
        <v>2.7</v>
      </c>
      <c r="C25" s="32">
        <f t="shared" si="2"/>
        <v>2.7</v>
      </c>
      <c r="D25" s="35">
        <v>100</v>
      </c>
      <c r="E25" s="32">
        <v>18.01</v>
      </c>
      <c r="F25" s="36">
        <f>+(C25-E25)/E25</f>
        <v>-0.850083287062743</v>
      </c>
      <c r="K25" s="47"/>
      <c r="L25" s="47"/>
    </row>
    <row r="26" ht="20.1" customHeight="1" spans="1:12">
      <c r="A26" s="13" t="s">
        <v>58</v>
      </c>
      <c r="B26" s="32">
        <v>0</v>
      </c>
      <c r="C26" s="39"/>
      <c r="D26" s="35"/>
      <c r="E26" s="32">
        <v>0</v>
      </c>
      <c r="F26" s="36"/>
      <c r="K26" s="47"/>
      <c r="L26" s="47"/>
    </row>
    <row r="27" ht="20.1" customHeight="1" spans="1:12">
      <c r="A27" s="13" t="s">
        <v>59</v>
      </c>
      <c r="B27" s="32">
        <v>0</v>
      </c>
      <c r="C27" s="39"/>
      <c r="D27" s="35"/>
      <c r="E27" s="32">
        <v>0</v>
      </c>
      <c r="F27" s="36"/>
      <c r="K27" s="47"/>
      <c r="L27" s="47"/>
    </row>
    <row r="28" ht="20.1" customHeight="1" spans="1:12">
      <c r="A28" s="13" t="s">
        <v>60</v>
      </c>
      <c r="B28" s="39"/>
      <c r="C28" s="39"/>
      <c r="D28" s="35"/>
      <c r="E28" s="39"/>
      <c r="F28" s="36"/>
      <c r="K28" s="47"/>
      <c r="L28" s="47"/>
    </row>
    <row r="29" ht="20.1" customHeight="1" spans="1:6">
      <c r="A29" s="13"/>
      <c r="B29" s="39"/>
      <c r="C29" s="39"/>
      <c r="D29" s="35"/>
      <c r="E29" s="39"/>
      <c r="F29" s="36"/>
    </row>
    <row r="30" ht="20.1" customHeight="1" spans="1:6">
      <c r="A30" s="4" t="s">
        <v>61</v>
      </c>
      <c r="B30" s="39">
        <f>SUM(B5:B29)</f>
        <v>3580.35</v>
      </c>
      <c r="C30" s="39">
        <f>SUM(C5:C29)</f>
        <v>3580.35</v>
      </c>
      <c r="D30" s="39">
        <v>100</v>
      </c>
      <c r="E30" s="39">
        <f>SUM(E5:E29)</f>
        <v>2969.14</v>
      </c>
      <c r="F30" s="36">
        <f>+(C30-E30)/E30</f>
        <v>0.205854220413992</v>
      </c>
    </row>
  </sheetData>
  <mergeCells count="1">
    <mergeCell ref="A2:F2"/>
  </mergeCells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Zeros="0" workbookViewId="0">
      <selection activeCell="B17" sqref="B17"/>
    </sheetView>
  </sheetViews>
  <sheetFormatPr defaultColWidth="9" defaultRowHeight="14.25" outlineLevelCol="3"/>
  <cols>
    <col min="1" max="1" width="25.6" style="1" customWidth="1"/>
    <col min="2" max="2" width="11.5" style="1" customWidth="1"/>
    <col min="3" max="3" width="21" style="1" customWidth="1"/>
    <col min="4" max="4" width="17.1" style="1" customWidth="1"/>
    <col min="5" max="16384" width="9" style="1"/>
  </cols>
  <sheetData>
    <row r="1" ht="20.25" customHeight="1" spans="1:1">
      <c r="A1" s="41" t="s">
        <v>62</v>
      </c>
    </row>
    <row r="2" ht="22.5" spans="1:4">
      <c r="A2" s="2" t="s">
        <v>63</v>
      </c>
      <c r="B2" s="2"/>
      <c r="C2" s="2"/>
      <c r="D2" s="2"/>
    </row>
    <row r="3" spans="4:4">
      <c r="D3" s="15"/>
    </row>
    <row r="4" ht="36.75" customHeight="1" spans="1:4">
      <c r="A4" s="42" t="s">
        <v>3</v>
      </c>
      <c r="B4" s="43" t="s">
        <v>64</v>
      </c>
      <c r="C4" s="42" t="s">
        <v>3</v>
      </c>
      <c r="D4" s="3" t="s">
        <v>64</v>
      </c>
    </row>
    <row r="5" ht="30" customHeight="1" spans="1:4">
      <c r="A5" s="11" t="s">
        <v>65</v>
      </c>
      <c r="B5" s="32">
        <v>2295.14</v>
      </c>
      <c r="C5" s="4" t="s">
        <v>61</v>
      </c>
      <c r="D5" s="32">
        <v>3580.35</v>
      </c>
    </row>
    <row r="6" ht="30" customHeight="1" spans="1:4">
      <c r="A6" s="8" t="s">
        <v>66</v>
      </c>
      <c r="B6" s="32">
        <v>624.4</v>
      </c>
      <c r="C6" s="8" t="s">
        <v>67</v>
      </c>
      <c r="D6" s="9"/>
    </row>
    <row r="7" ht="30" customHeight="1" spans="1:4">
      <c r="A7" s="8" t="s">
        <v>68</v>
      </c>
      <c r="B7" s="9"/>
      <c r="C7" s="8" t="s">
        <v>69</v>
      </c>
      <c r="D7" s="9"/>
    </row>
    <row r="8" ht="30" customHeight="1" spans="1:4">
      <c r="A8" s="8" t="s">
        <v>70</v>
      </c>
      <c r="B8" s="9"/>
      <c r="C8" s="44" t="s">
        <v>71</v>
      </c>
      <c r="D8" s="9"/>
    </row>
    <row r="9" ht="30" customHeight="1" spans="1:4">
      <c r="A9" s="8" t="s">
        <v>72</v>
      </c>
      <c r="B9" s="32">
        <v>2007.41</v>
      </c>
      <c r="C9" s="8" t="s">
        <v>73</v>
      </c>
      <c r="D9" s="9"/>
    </row>
    <row r="10" ht="30" customHeight="1" spans="1:4">
      <c r="A10" s="8" t="s">
        <v>74</v>
      </c>
      <c r="B10" s="9"/>
      <c r="C10" s="8" t="s">
        <v>75</v>
      </c>
      <c r="D10" s="9"/>
    </row>
    <row r="11" ht="30" customHeight="1" spans="1:4">
      <c r="A11" s="8" t="s">
        <v>76</v>
      </c>
      <c r="B11" s="32">
        <v>0.21</v>
      </c>
      <c r="C11" s="8" t="s">
        <v>77</v>
      </c>
      <c r="D11" s="9"/>
    </row>
    <row r="12" ht="30" customHeight="1" spans="1:4">
      <c r="A12" s="13" t="s">
        <v>78</v>
      </c>
      <c r="B12" s="32">
        <v>0.21</v>
      </c>
      <c r="C12" s="44"/>
      <c r="D12" s="9"/>
    </row>
    <row r="13" ht="30" customHeight="1" spans="1:4">
      <c r="A13" s="13" t="s">
        <v>79</v>
      </c>
      <c r="B13" s="9"/>
      <c r="C13" s="8" t="s">
        <v>80</v>
      </c>
      <c r="D13" s="32">
        <v>1346.81</v>
      </c>
    </row>
    <row r="14" ht="30" customHeight="1" spans="1:4">
      <c r="A14" s="13" t="s">
        <v>81</v>
      </c>
      <c r="B14" s="9"/>
      <c r="C14" s="13" t="s">
        <v>82</v>
      </c>
      <c r="D14" s="9"/>
    </row>
    <row r="15" ht="30" customHeight="1" spans="1:4">
      <c r="A15" s="4" t="s">
        <v>83</v>
      </c>
      <c r="B15" s="45">
        <f>B5+B6+B7+B8+B9+B10+B11</f>
        <v>4927.16</v>
      </c>
      <c r="C15" s="4" t="s">
        <v>84</v>
      </c>
      <c r="D15" s="46">
        <f>D5+D6+D7+D8+D9+D10+D11+D13</f>
        <v>4927.16</v>
      </c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Zeros="0" topLeftCell="A2" workbookViewId="0">
      <selection activeCell="B21" sqref="B21"/>
    </sheetView>
  </sheetViews>
  <sheetFormatPr defaultColWidth="9" defaultRowHeight="14.25" outlineLevelCol="5"/>
  <cols>
    <col min="1" max="1" width="29.5" style="1" customWidth="1"/>
    <col min="2" max="2" width="12.1" style="1" customWidth="1"/>
    <col min="3" max="3" width="12.5" style="1" customWidth="1"/>
    <col min="4" max="4" width="9" style="1"/>
    <col min="5" max="5" width="7.9" style="1" customWidth="1"/>
    <col min="6" max="6" width="9.2" style="1" customWidth="1"/>
    <col min="7" max="7" width="9" style="1"/>
    <col min="8" max="8" width="13.75" style="1"/>
    <col min="9" max="16384" width="9" style="1"/>
  </cols>
  <sheetData>
    <row r="1" spans="1:1">
      <c r="A1" s="1" t="s">
        <v>85</v>
      </c>
    </row>
    <row r="2" ht="22.5" spans="1:6">
      <c r="A2" s="2" t="s">
        <v>86</v>
      </c>
      <c r="B2" s="2"/>
      <c r="C2" s="2"/>
      <c r="D2" s="2"/>
      <c r="E2" s="2"/>
      <c r="F2" s="2"/>
    </row>
    <row r="3" spans="4:6">
      <c r="D3" s="15"/>
      <c r="F3" s="15" t="s">
        <v>2</v>
      </c>
    </row>
    <row r="4" ht="36" spans="1:6">
      <c r="A4" s="34" t="s">
        <v>87</v>
      </c>
      <c r="B4" s="18" t="s">
        <v>4</v>
      </c>
      <c r="C4" s="18" t="s">
        <v>5</v>
      </c>
      <c r="D4" s="6" t="s">
        <v>88</v>
      </c>
      <c r="E4" s="19" t="s">
        <v>7</v>
      </c>
      <c r="F4" s="20" t="s">
        <v>8</v>
      </c>
    </row>
    <row r="5" ht="20.1" customHeight="1" spans="1:6">
      <c r="A5" s="11" t="s">
        <v>89</v>
      </c>
      <c r="B5" s="35">
        <f>B6</f>
        <v>0.21</v>
      </c>
      <c r="C5" s="35">
        <f>C6</f>
        <v>0.21</v>
      </c>
      <c r="D5" s="31">
        <v>1</v>
      </c>
      <c r="E5" s="35">
        <f>E6</f>
        <v>28.25</v>
      </c>
      <c r="F5" s="36">
        <f>+(C5-E5)/E5</f>
        <v>-0.992566371681416</v>
      </c>
    </row>
    <row r="6" ht="20.1" customHeight="1" spans="1:6">
      <c r="A6" s="11" t="s">
        <v>90</v>
      </c>
      <c r="B6" s="5">
        <f>B7</f>
        <v>0.21</v>
      </c>
      <c r="C6" s="5">
        <f>C7</f>
        <v>0.21</v>
      </c>
      <c r="D6" s="31">
        <v>1</v>
      </c>
      <c r="E6" s="5">
        <f>E7</f>
        <v>28.25</v>
      </c>
      <c r="F6" s="36">
        <f>+(C6-E6)/E6</f>
        <v>-0.992566371681416</v>
      </c>
    </row>
    <row r="7" ht="20.1" customHeight="1" spans="1:6">
      <c r="A7" s="11" t="s">
        <v>91</v>
      </c>
      <c r="B7" s="5">
        <f>B10</f>
        <v>0.21</v>
      </c>
      <c r="C7" s="5">
        <f>C10</f>
        <v>0.21</v>
      </c>
      <c r="D7" s="31">
        <v>1</v>
      </c>
      <c r="E7" s="5">
        <f>+SUM(E9:E13)</f>
        <v>28.25</v>
      </c>
      <c r="F7" s="36">
        <f>+(C7-E7)/E7</f>
        <v>-0.992566371681416</v>
      </c>
    </row>
    <row r="8" ht="20.1" customHeight="1" spans="1:6">
      <c r="A8" s="11" t="s">
        <v>92</v>
      </c>
      <c r="B8" s="5"/>
      <c r="C8" s="5"/>
      <c r="D8" s="35"/>
      <c r="E8" s="37"/>
      <c r="F8" s="37"/>
    </row>
    <row r="9" ht="20.1" customHeight="1" spans="1:6">
      <c r="A9" s="8" t="s">
        <v>93</v>
      </c>
      <c r="B9" s="5"/>
      <c r="C9" s="5"/>
      <c r="D9" s="35"/>
      <c r="E9" s="29">
        <v>8.75</v>
      </c>
      <c r="F9" s="36">
        <f>+(C9-E9)/E9</f>
        <v>-1</v>
      </c>
    </row>
    <row r="10" ht="20.1" customHeight="1" spans="1:6">
      <c r="A10" s="11" t="s">
        <v>94</v>
      </c>
      <c r="B10" s="5">
        <v>0.21</v>
      </c>
      <c r="C10" s="5">
        <v>0.21</v>
      </c>
      <c r="D10" s="31">
        <v>1</v>
      </c>
      <c r="E10" s="29">
        <v>3.5</v>
      </c>
      <c r="F10" s="36">
        <f>+(C10-E10)/E10</f>
        <v>-0.94</v>
      </c>
    </row>
    <row r="11" ht="20.1" customHeight="1" spans="1:6">
      <c r="A11" s="11" t="s">
        <v>95</v>
      </c>
      <c r="B11" s="5"/>
      <c r="C11" s="5"/>
      <c r="D11" s="35"/>
      <c r="E11" s="5"/>
      <c r="F11" s="25"/>
    </row>
    <row r="12" ht="20.1" customHeight="1" spans="1:6">
      <c r="A12" s="11" t="s">
        <v>96</v>
      </c>
      <c r="B12" s="5"/>
      <c r="C12" s="5"/>
      <c r="D12" s="35"/>
      <c r="E12" s="29">
        <v>16</v>
      </c>
      <c r="F12" s="36">
        <f>+(C8-E12)/E12</f>
        <v>-1</v>
      </c>
    </row>
    <row r="13" ht="20.1" customHeight="1" spans="1:6">
      <c r="A13" s="11" t="s">
        <v>97</v>
      </c>
      <c r="B13" s="5"/>
      <c r="C13" s="33"/>
      <c r="D13" s="35"/>
      <c r="E13" s="5"/>
      <c r="F13" s="25"/>
    </row>
    <row r="14" ht="20.1" customHeight="1" spans="1:6">
      <c r="A14" s="11"/>
      <c r="B14" s="5"/>
      <c r="C14" s="5"/>
      <c r="D14" s="35"/>
      <c r="E14" s="35"/>
      <c r="F14" s="35"/>
    </row>
    <row r="15" ht="20.1" customHeight="1" spans="1:6">
      <c r="A15" s="11"/>
      <c r="B15" s="5"/>
      <c r="C15" s="5"/>
      <c r="D15" s="35"/>
      <c r="E15" s="35"/>
      <c r="F15" s="25"/>
    </row>
    <row r="16" ht="20.1" customHeight="1" spans="1:6">
      <c r="A16" s="38"/>
      <c r="B16" s="39"/>
      <c r="C16" s="39"/>
      <c r="D16" s="35"/>
      <c r="E16" s="35"/>
      <c r="F16" s="35"/>
    </row>
    <row r="17" ht="20.1" customHeight="1" spans="1:6">
      <c r="A17" s="24"/>
      <c r="B17" s="5"/>
      <c r="C17" s="5"/>
      <c r="D17" s="25"/>
      <c r="E17" s="35"/>
      <c r="F17" s="25"/>
    </row>
    <row r="18" ht="20.1" customHeight="1" spans="1:6">
      <c r="A18" s="24"/>
      <c r="B18" s="5"/>
      <c r="C18" s="5"/>
      <c r="D18" s="35"/>
      <c r="E18" s="35"/>
      <c r="F18" s="35"/>
    </row>
    <row r="19" ht="20.1" customHeight="1" spans="1:6">
      <c r="A19" s="24"/>
      <c r="B19" s="5"/>
      <c r="C19" s="5"/>
      <c r="D19" s="35"/>
      <c r="E19" s="35"/>
      <c r="F19" s="35"/>
    </row>
    <row r="20" ht="20.1" customHeight="1" spans="1:6">
      <c r="A20" s="24"/>
      <c r="B20" s="5"/>
      <c r="C20" s="5"/>
      <c r="D20" s="35"/>
      <c r="E20" s="35"/>
      <c r="F20" s="35"/>
    </row>
    <row r="21" ht="20.1" customHeight="1" spans="1:6">
      <c r="A21" s="11"/>
      <c r="B21" s="5">
        <v>0</v>
      </c>
      <c r="C21" s="5">
        <v>0</v>
      </c>
      <c r="D21" s="35"/>
      <c r="E21" s="35"/>
      <c r="F21" s="35"/>
    </row>
    <row r="22" ht="20.1" customHeight="1" spans="1:6">
      <c r="A22" s="40"/>
      <c r="B22" s="39"/>
      <c r="C22" s="39"/>
      <c r="D22" s="35"/>
      <c r="E22" s="35"/>
      <c r="F22" s="35"/>
    </row>
    <row r="23" ht="20.1" customHeight="1" spans="1:6">
      <c r="A23" s="40"/>
      <c r="B23" s="39"/>
      <c r="C23" s="39"/>
      <c r="D23" s="35"/>
      <c r="E23" s="35"/>
      <c r="F23" s="35"/>
    </row>
    <row r="24" ht="20.1" customHeight="1" spans="1:6">
      <c r="A24" s="40"/>
      <c r="B24" s="39"/>
      <c r="C24" s="39"/>
      <c r="D24" s="35"/>
      <c r="E24" s="35"/>
      <c r="F24" s="35"/>
    </row>
    <row r="25" ht="20.1" customHeight="1" spans="1:6">
      <c r="A25" s="4" t="s">
        <v>98</v>
      </c>
      <c r="B25" s="9">
        <f>SUM(B5:B6)</f>
        <v>0.42</v>
      </c>
      <c r="C25" s="9">
        <f>SUM(C5:C6)</f>
        <v>0.42</v>
      </c>
      <c r="D25" s="25"/>
      <c r="E25" s="9">
        <f>SUM(E5:E6)</f>
        <v>56.5</v>
      </c>
      <c r="F25" s="25">
        <f>ROUND((C25/E25-1)*100,2)</f>
        <v>-99.26</v>
      </c>
    </row>
  </sheetData>
  <mergeCells count="1">
    <mergeCell ref="A2:F2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workbookViewId="0">
      <pane xSplit="1" ySplit="4" topLeftCell="B13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4.25" outlineLevelCol="5"/>
  <cols>
    <col min="1" max="1" width="24.7" style="1" customWidth="1"/>
    <col min="2" max="2" width="13.1" style="1" customWidth="1"/>
    <col min="3" max="4" width="9" style="1"/>
    <col min="5" max="5" width="11.6" style="1" customWidth="1"/>
    <col min="6" max="6" width="9" style="14"/>
    <col min="7" max="16384" width="9" style="1"/>
  </cols>
  <sheetData>
    <row r="1" spans="1:1">
      <c r="A1" s="1" t="s">
        <v>99</v>
      </c>
    </row>
    <row r="2" ht="22.5" spans="1:6">
      <c r="A2" s="2" t="s">
        <v>100</v>
      </c>
      <c r="B2" s="2"/>
      <c r="C2" s="2"/>
      <c r="D2" s="2"/>
      <c r="E2" s="2"/>
      <c r="F2" s="2"/>
    </row>
    <row r="3" spans="4:6">
      <c r="D3" s="15"/>
      <c r="F3" s="16" t="s">
        <v>2</v>
      </c>
    </row>
    <row r="4" ht="36" spans="1:6">
      <c r="A4" s="17" t="s">
        <v>87</v>
      </c>
      <c r="B4" s="18" t="s">
        <v>4</v>
      </c>
      <c r="C4" s="18" t="s">
        <v>101</v>
      </c>
      <c r="D4" s="6" t="s">
        <v>88</v>
      </c>
      <c r="E4" s="19" t="s">
        <v>7</v>
      </c>
      <c r="F4" s="20" t="s">
        <v>102</v>
      </c>
    </row>
    <row r="5" ht="20.1" customHeight="1" spans="1:6">
      <c r="A5" s="11" t="s">
        <v>103</v>
      </c>
      <c r="B5" s="21"/>
      <c r="C5" s="21"/>
      <c r="D5" s="22"/>
      <c r="E5" s="21"/>
      <c r="F5" s="23"/>
    </row>
    <row r="6" ht="20.1" customHeight="1" spans="1:6">
      <c r="A6" s="24" t="s">
        <v>104</v>
      </c>
      <c r="B6" s="21"/>
      <c r="C6" s="21"/>
      <c r="D6" s="25"/>
      <c r="E6" s="21">
        <f>E8</f>
        <v>16</v>
      </c>
      <c r="F6" s="26">
        <f>F8</f>
        <v>-1</v>
      </c>
    </row>
    <row r="7" ht="20.1" customHeight="1" spans="1:6">
      <c r="A7" s="27" t="s">
        <v>105</v>
      </c>
      <c r="B7" s="21"/>
      <c r="C7" s="21"/>
      <c r="D7" s="25"/>
      <c r="F7" s="28"/>
    </row>
    <row r="8" ht="20.1" customHeight="1" spans="1:6">
      <c r="A8" s="27" t="s">
        <v>106</v>
      </c>
      <c r="B8" s="21"/>
      <c r="C8" s="21"/>
      <c r="D8" s="25"/>
      <c r="E8" s="29">
        <v>16</v>
      </c>
      <c r="F8" s="30">
        <v>-1</v>
      </c>
    </row>
    <row r="9" ht="20.1" customHeight="1" spans="1:6">
      <c r="A9" s="27" t="s">
        <v>107</v>
      </c>
      <c r="B9" s="21"/>
      <c r="C9" s="21"/>
      <c r="D9" s="25"/>
      <c r="E9" s="21"/>
      <c r="F9" s="28"/>
    </row>
    <row r="10" ht="20.1" customHeight="1" spans="1:6">
      <c r="A10" s="24" t="s">
        <v>108</v>
      </c>
      <c r="B10" s="21"/>
      <c r="C10" s="21"/>
      <c r="D10" s="25"/>
      <c r="E10" s="21"/>
      <c r="F10" s="23"/>
    </row>
    <row r="11" ht="20.1" customHeight="1" spans="1:6">
      <c r="A11" s="27" t="s">
        <v>109</v>
      </c>
      <c r="B11" s="21"/>
      <c r="C11" s="21"/>
      <c r="D11" s="25"/>
      <c r="E11" s="21"/>
      <c r="F11" s="23"/>
    </row>
    <row r="12" ht="20.1" customHeight="1" spans="1:6">
      <c r="A12" s="24" t="s">
        <v>110</v>
      </c>
      <c r="B12" s="21"/>
      <c r="C12" s="21"/>
      <c r="D12" s="22"/>
      <c r="E12" s="21"/>
      <c r="F12" s="23"/>
    </row>
    <row r="13" ht="28.5" customHeight="1" spans="1:6">
      <c r="A13" s="24" t="s">
        <v>111</v>
      </c>
      <c r="B13" s="21"/>
      <c r="C13" s="21"/>
      <c r="D13" s="22"/>
      <c r="E13" s="21"/>
      <c r="F13" s="23"/>
    </row>
    <row r="14" ht="38.25" customHeight="1" spans="1:6">
      <c r="A14" s="24" t="s">
        <v>112</v>
      </c>
      <c r="B14" s="21"/>
      <c r="C14" s="21"/>
      <c r="D14" s="22"/>
      <c r="E14" s="21"/>
      <c r="F14" s="23"/>
    </row>
    <row r="15" ht="33" customHeight="1" spans="1:6">
      <c r="A15" s="24" t="s">
        <v>113</v>
      </c>
      <c r="B15" s="21"/>
      <c r="C15" s="21"/>
      <c r="D15" s="22"/>
      <c r="E15" s="21"/>
      <c r="F15" s="28"/>
    </row>
    <row r="16" ht="20.1" customHeight="1" spans="1:6">
      <c r="A16" s="24" t="s">
        <v>114</v>
      </c>
      <c r="B16" s="21"/>
      <c r="C16" s="21"/>
      <c r="D16" s="22"/>
      <c r="E16" s="21"/>
      <c r="F16" s="23"/>
    </row>
    <row r="17" ht="20.1" customHeight="1" spans="1:6">
      <c r="A17" s="24" t="s">
        <v>115</v>
      </c>
      <c r="B17" s="21">
        <f>B19</f>
        <v>0.21</v>
      </c>
      <c r="C17" s="21">
        <f>C19</f>
        <v>0.21</v>
      </c>
      <c r="D17" s="31">
        <v>1</v>
      </c>
      <c r="E17" s="21">
        <f>+E18+E19</f>
        <v>12.25</v>
      </c>
      <c r="F17" s="30">
        <f>+(C17-E17)/E17</f>
        <v>-0.982857142857143</v>
      </c>
    </row>
    <row r="18" ht="25.5" customHeight="1" spans="1:6">
      <c r="A18" s="13" t="s">
        <v>116</v>
      </c>
      <c r="B18" s="21"/>
      <c r="C18" s="21"/>
      <c r="D18" s="25"/>
      <c r="E18" s="29">
        <v>8.75</v>
      </c>
      <c r="F18" s="30">
        <f>+(C18-E18)/E18</f>
        <v>-1</v>
      </c>
    </row>
    <row r="19" ht="25.5" customHeight="1" spans="1:6">
      <c r="A19" s="27" t="s">
        <v>117</v>
      </c>
      <c r="B19" s="5">
        <v>0.21</v>
      </c>
      <c r="C19" s="5">
        <v>0.21</v>
      </c>
      <c r="D19" s="31">
        <v>1</v>
      </c>
      <c r="E19" s="32">
        <v>3.5</v>
      </c>
      <c r="F19" s="30">
        <f>+(C19-E19)/E19</f>
        <v>-0.94</v>
      </c>
    </row>
    <row r="20" ht="20.1" customHeight="1" spans="1:6">
      <c r="A20" s="24" t="s">
        <v>118</v>
      </c>
      <c r="B20" s="33"/>
      <c r="C20" s="33"/>
      <c r="D20" s="22"/>
      <c r="E20" s="5"/>
      <c r="F20" s="28"/>
    </row>
    <row r="21" ht="20.1" customHeight="1" spans="1:6">
      <c r="A21" s="6" t="s">
        <v>119</v>
      </c>
      <c r="B21" s="21"/>
      <c r="C21" s="21"/>
      <c r="D21" s="25"/>
      <c r="E21" s="21"/>
      <c r="F21" s="28"/>
    </row>
  </sheetData>
  <mergeCells count="1">
    <mergeCell ref="A2:F2"/>
  </mergeCells>
  <pageMargins left="0.75" right="0.75" top="1" bottom="1" header="0.5" footer="0.5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showZeros="0" tabSelected="1" workbookViewId="0">
      <selection activeCell="L6" sqref="L6"/>
    </sheetView>
  </sheetViews>
  <sheetFormatPr defaultColWidth="9" defaultRowHeight="14.25" outlineLevelCol="3"/>
  <cols>
    <col min="1" max="1" width="24.7" style="1" customWidth="1"/>
    <col min="2" max="2" width="11.5" style="1" customWidth="1"/>
    <col min="3" max="3" width="13.1" style="1" customWidth="1"/>
    <col min="4" max="4" width="13.7" style="1" customWidth="1"/>
    <col min="5" max="16384" width="9" style="1"/>
  </cols>
  <sheetData>
    <row r="1" spans="1:1">
      <c r="A1" s="1" t="s">
        <v>120</v>
      </c>
    </row>
    <row r="2" ht="22.5" spans="1:4">
      <c r="A2" s="2" t="s">
        <v>121</v>
      </c>
      <c r="B2" s="2"/>
      <c r="C2" s="2"/>
      <c r="D2" s="2"/>
    </row>
    <row r="4" ht="32.25" customHeight="1" spans="1:4">
      <c r="A4" s="3" t="s">
        <v>3</v>
      </c>
      <c r="B4" s="3" t="s">
        <v>64</v>
      </c>
      <c r="C4" s="3" t="s">
        <v>3</v>
      </c>
      <c r="D4" s="3" t="s">
        <v>64</v>
      </c>
    </row>
    <row r="5" ht="26.25" customHeight="1" spans="1:4">
      <c r="A5" s="4" t="s">
        <v>122</v>
      </c>
      <c r="B5" s="5">
        <v>0.21</v>
      </c>
      <c r="C5" s="6" t="s">
        <v>119</v>
      </c>
      <c r="D5" s="7">
        <v>18.05</v>
      </c>
    </row>
    <row r="6" ht="24.9" customHeight="1" spans="1:4">
      <c r="A6" s="8" t="s">
        <v>66</v>
      </c>
      <c r="B6" s="9"/>
      <c r="C6" s="8" t="s">
        <v>67</v>
      </c>
      <c r="D6" s="10"/>
    </row>
    <row r="7" ht="24.9" customHeight="1" spans="1:4">
      <c r="A7" s="11" t="s">
        <v>70</v>
      </c>
      <c r="B7" s="9"/>
      <c r="C7" s="8" t="s">
        <v>71</v>
      </c>
      <c r="D7" s="10"/>
    </row>
    <row r="8" ht="24.9" customHeight="1" spans="1:4">
      <c r="A8" s="11" t="s">
        <v>72</v>
      </c>
      <c r="B8" s="7">
        <v>19.2</v>
      </c>
      <c r="C8" s="8"/>
      <c r="D8" s="10"/>
    </row>
    <row r="9" ht="24.9" customHeight="1" spans="1:4">
      <c r="A9" s="11" t="s">
        <v>76</v>
      </c>
      <c r="B9" s="9"/>
      <c r="C9" s="8" t="s">
        <v>77</v>
      </c>
      <c r="D9" s="10"/>
    </row>
    <row r="10" ht="24.9" customHeight="1" spans="1:4">
      <c r="A10" s="12" t="s">
        <v>123</v>
      </c>
      <c r="B10" s="9"/>
      <c r="C10" s="8"/>
      <c r="D10" s="10"/>
    </row>
    <row r="11" ht="24.9" customHeight="1" spans="1:4">
      <c r="A11" s="12" t="s">
        <v>124</v>
      </c>
      <c r="B11" s="9"/>
      <c r="C11" s="8"/>
      <c r="D11" s="10"/>
    </row>
    <row r="12" ht="24.9" customHeight="1" spans="1:4">
      <c r="A12" s="13" t="s">
        <v>81</v>
      </c>
      <c r="B12" s="9"/>
      <c r="C12" s="8" t="s">
        <v>80</v>
      </c>
      <c r="D12" s="7">
        <v>1.36</v>
      </c>
    </row>
    <row r="13" ht="24.9" customHeight="1" spans="1:4">
      <c r="A13" s="4" t="s">
        <v>83</v>
      </c>
      <c r="B13" s="9">
        <f>+B5+B8</f>
        <v>19.41</v>
      </c>
      <c r="C13" s="4" t="s">
        <v>84</v>
      </c>
      <c r="D13" s="9">
        <f>+D12+D5</f>
        <v>19.41</v>
      </c>
    </row>
    <row r="14" ht="38.25" customHeight="1"/>
    <row r="15" ht="33" customHeight="1"/>
    <row r="16" ht="20.1" customHeight="1"/>
    <row r="17" ht="20.1" customHeight="1"/>
    <row r="18" ht="25.5" customHeight="1"/>
    <row r="19" ht="20.1" customHeight="1"/>
    <row r="20" ht="20.1" customHeight="1"/>
  </sheetData>
  <mergeCells count="1">
    <mergeCell ref="A2:D2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</vt:lpstr>
      <vt:lpstr>表2</vt:lpstr>
      <vt:lpstr>表3</vt:lpstr>
      <vt:lpstr>表4</vt:lpstr>
      <vt:lpstr>表5</vt:lpstr>
      <vt:lpstr>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任福江</dc:creator>
  <cp:lastModifiedBy>computer</cp:lastModifiedBy>
  <dcterms:created xsi:type="dcterms:W3CDTF">2017-05-17T01:05:00Z</dcterms:created>
  <cp:lastPrinted>2020-10-21T08:15:00Z</cp:lastPrinted>
  <dcterms:modified xsi:type="dcterms:W3CDTF">2021-06-07T02:46:14Z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03F39F3470844C26A71E36DB4BD31F5C</vt:lpwstr>
  </property>
</Properties>
</file>