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-45" windowWidth="8505" windowHeight="7815" firstSheet="2" activeTab="5"/>
  </bookViews>
  <sheets>
    <sheet name="一般预算收入决算表" sheetId="1" r:id="rId1"/>
    <sheet name="一般预算支出决算表" sheetId="25" r:id="rId2"/>
    <sheet name="一般平衡表" sheetId="5" r:id="rId3"/>
    <sheet name="41上级对市县补助" sheetId="9" r:id="rId4"/>
    <sheet name="05-对下补助分项目" sheetId="37" r:id="rId5"/>
    <sheet name="06-基本支出决算表" sheetId="32" r:id="rId6"/>
    <sheet name="07-预算内基本建设" sheetId="38" r:id="rId7"/>
    <sheet name="5-一般债务余额" sheetId="33" r:id="rId8"/>
    <sheet name="13-一般债务限额分地区" sheetId="39" r:id="rId9"/>
    <sheet name="基金收入决算表" sheetId="4" r:id="rId10"/>
    <sheet name="基金支出决算表" sheetId="6" r:id="rId11"/>
    <sheet name="基金平衡表" sheetId="7" r:id="rId12"/>
    <sheet name="54-上级对市县基金补助" sheetId="12" r:id="rId13"/>
    <sheet name="13-对下基金补助" sheetId="40" r:id="rId14"/>
    <sheet name="10-专项债务余额 " sheetId="34" r:id="rId15"/>
    <sheet name="23-专项债务限额分地区" sheetId="49" r:id="rId16"/>
    <sheet name="33-债务汇总 " sheetId="50" r:id="rId17"/>
    <sheet name="34-分地区限额汇总 " sheetId="36" r:id="rId18"/>
    <sheet name="2019年国有资本经营预算" sheetId="54" r:id="rId19"/>
    <sheet name="社保基金收支决算表" sheetId="4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。" localSheetId="4">#REF!</definedName>
    <definedName name="。" localSheetId="5">#REF!</definedName>
    <definedName name="。" localSheetId="6">#REF!</definedName>
    <definedName name="。" localSheetId="14">#REF!</definedName>
    <definedName name="。" localSheetId="13">#REF!</definedName>
    <definedName name="。" localSheetId="8">#REF!</definedName>
    <definedName name="。" localSheetId="18">#REF!</definedName>
    <definedName name="。" localSheetId="15">#REF!</definedName>
    <definedName name="。" localSheetId="7">#REF!</definedName>
    <definedName name="。">#REF!</definedName>
    <definedName name="_______________A01" localSheetId="5">#REF!</definedName>
    <definedName name="_______________A01" localSheetId="6">#REF!</definedName>
    <definedName name="_______________A01" localSheetId="14">#REF!</definedName>
    <definedName name="_______________A01" localSheetId="8">#REF!</definedName>
    <definedName name="_______________A01" localSheetId="18">#REF!</definedName>
    <definedName name="_______________A01" localSheetId="15">#REF!</definedName>
    <definedName name="_______________A01" localSheetId="7">#REF!</definedName>
    <definedName name="_______________A01">#REF!</definedName>
    <definedName name="_______________A08" localSheetId="4">'[1]A01-1'!$A$5:$C$36</definedName>
    <definedName name="_______________A08" localSheetId="14">'[2]A01-1'!$A$5:$C$36</definedName>
    <definedName name="_______________A08" localSheetId="13">'[1]A01-1'!$A$5:$C$36</definedName>
    <definedName name="_______________A08" localSheetId="8">'[3]A01-1'!$A$5:$C$36</definedName>
    <definedName name="_______________A08" localSheetId="15">'[3]A01-1'!$A$5:$C$36</definedName>
    <definedName name="_______________A08" localSheetId="17">'[2]A01-1'!$A$5:$C$36</definedName>
    <definedName name="_______________A08" localSheetId="7">'[2]A01-1'!$A$5:$C$36</definedName>
    <definedName name="_______________A08">'[4]A01-1'!$A$5:$C$36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4">#REF!</definedName>
    <definedName name="___1A01_" localSheetId="13">#REF!</definedName>
    <definedName name="___1A01_" localSheetId="8">#REF!</definedName>
    <definedName name="___1A01_" localSheetId="18">#REF!</definedName>
    <definedName name="___1A01_" localSheetId="15">#REF!</definedName>
    <definedName name="___1A01_" localSheetId="7">#REF!</definedName>
    <definedName name="___1A01_" localSheetId="1">#REF!</definedName>
    <definedName name="___1A01_">#REF!</definedName>
    <definedName name="___2A08_" localSheetId="4">'[1]A01-1'!$A$5:$C$36</definedName>
    <definedName name="___2A08_" localSheetId="14">'[2]A01-1'!$A$5:$C$36</definedName>
    <definedName name="___2A08_" localSheetId="13">'[1]A01-1'!$A$5:$C$36</definedName>
    <definedName name="___2A08_" localSheetId="8">'[3]A01-1'!$A$5:$C$36</definedName>
    <definedName name="___2A08_" localSheetId="15">'[3]A01-1'!$A$5:$C$36</definedName>
    <definedName name="___2A08_" localSheetId="17">'[2]A01-1'!$A$5:$C$36</definedName>
    <definedName name="___2A08_" localSheetId="7">'[2]A01-1'!$A$5:$C$36</definedName>
    <definedName name="___2A08_">'[4]A01-1'!$A$5:$C$36</definedName>
    <definedName name="__1A01_" localSheetId="4">#REF!</definedName>
    <definedName name="__1A01_" localSheetId="5">#REF!</definedName>
    <definedName name="__1A01_" localSheetId="6">#REF!</definedName>
    <definedName name="__1A01_" localSheetId="14">#REF!</definedName>
    <definedName name="__1A01_" localSheetId="13">#REF!</definedName>
    <definedName name="__1A01_" localSheetId="8">#REF!</definedName>
    <definedName name="__1A01_" localSheetId="18">#REF!</definedName>
    <definedName name="__1A01_" localSheetId="15">#REF!</definedName>
    <definedName name="__1A01_" localSheetId="7">#REF!</definedName>
    <definedName name="__1A01_" localSheetId="1">#REF!</definedName>
    <definedName name="__1A01_">#REF!</definedName>
    <definedName name="__2A08_" localSheetId="4">'[1]A01-1'!$A$5:$C$36</definedName>
    <definedName name="__2A08_" localSheetId="14">'[2]A01-1'!$A$5:$C$36</definedName>
    <definedName name="__2A08_" localSheetId="13">'[1]A01-1'!$A$5:$C$36</definedName>
    <definedName name="__2A08_" localSheetId="8">'[3]A01-1'!$A$5:$C$36</definedName>
    <definedName name="__2A08_" localSheetId="15">'[3]A01-1'!$A$5:$C$36</definedName>
    <definedName name="__2A08_" localSheetId="17">'[2]A01-1'!$A$5:$C$36</definedName>
    <definedName name="__2A08_" localSheetId="7">'[2]A01-1'!$A$5:$C$36</definedName>
    <definedName name="__2A08_">'[4]A01-1'!$A$5:$C$36</definedName>
    <definedName name="__A01" localSheetId="4">#REF!</definedName>
    <definedName name="__A01" localSheetId="5">#REF!</definedName>
    <definedName name="__A01" localSheetId="6">#REF!</definedName>
    <definedName name="__A01" localSheetId="14">#REF!</definedName>
    <definedName name="__A01" localSheetId="13">#REF!</definedName>
    <definedName name="__A01" localSheetId="8">#REF!</definedName>
    <definedName name="__A01" localSheetId="18">#REF!</definedName>
    <definedName name="__A01" localSheetId="15">#REF!</definedName>
    <definedName name="__A01" localSheetId="7">#REF!</definedName>
    <definedName name="__A01" localSheetId="1">#REF!</definedName>
    <definedName name="__A01">#REF!</definedName>
    <definedName name="__A08" localSheetId="4">'[1]A01-1'!$A$5:$C$36</definedName>
    <definedName name="__A08" localSheetId="14">'[2]A01-1'!$A$5:$C$36</definedName>
    <definedName name="__A08" localSheetId="13">'[1]A01-1'!$A$5:$C$36</definedName>
    <definedName name="__A08" localSheetId="8">'[3]A01-1'!$A$5:$C$36</definedName>
    <definedName name="__A08" localSheetId="15">'[3]A01-1'!$A$5:$C$36</definedName>
    <definedName name="__A08" localSheetId="17">'[2]A01-1'!$A$5:$C$36</definedName>
    <definedName name="__A08" localSheetId="7">'[2]A01-1'!$A$5:$C$36</definedName>
    <definedName name="__A08">'[4]A01-1'!$A$5:$C$36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4">#REF!</definedName>
    <definedName name="_1A01_" localSheetId="13">#REF!</definedName>
    <definedName name="_1A01_" localSheetId="8">#REF!</definedName>
    <definedName name="_1A01_" localSheetId="18">#REF!</definedName>
    <definedName name="_1A01_" localSheetId="15">#REF!</definedName>
    <definedName name="_1A01_" localSheetId="7">#REF!</definedName>
    <definedName name="_1A01_" localSheetId="1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14">#REF!</definedName>
    <definedName name="_2A01_" localSheetId="13">#REF!</definedName>
    <definedName name="_2A01_" localSheetId="8">#REF!</definedName>
    <definedName name="_2A01_" localSheetId="18">#REF!</definedName>
    <definedName name="_2A01_" localSheetId="15">#REF!</definedName>
    <definedName name="_2A01_" localSheetId="7">#REF!</definedName>
    <definedName name="_2A01_">#REF!</definedName>
    <definedName name="_2A08_" localSheetId="4">'[5]A01-1'!$A$5:$C$36</definedName>
    <definedName name="_2A08_" localSheetId="14">'[6]A01-1'!$A$5:$C$36</definedName>
    <definedName name="_2A08_" localSheetId="13">'[5]A01-1'!$A$5:$C$36</definedName>
    <definedName name="_2A08_" localSheetId="8">'[7]A01-1'!$A$5:$C$36</definedName>
    <definedName name="_2A08_" localSheetId="15">'[7]A01-1'!$A$5:$C$36</definedName>
    <definedName name="_2A08_" localSheetId="17">'[6]A01-1'!$A$5:$C$36</definedName>
    <definedName name="_2A08_" localSheetId="7">'[6]A01-1'!$A$5:$C$36</definedName>
    <definedName name="_2A08_">'[8]A01-1'!$A$5:$C$36</definedName>
    <definedName name="_4A08_" localSheetId="4">'[1]A01-1'!$A$5:$C$36</definedName>
    <definedName name="_4A08_" localSheetId="14">'[2]A01-1'!$A$5:$C$36</definedName>
    <definedName name="_4A08_" localSheetId="13">'[1]A01-1'!$A$5:$C$36</definedName>
    <definedName name="_4A08_" localSheetId="8">'[3]A01-1'!$A$5:$C$36</definedName>
    <definedName name="_4A08_" localSheetId="15">'[3]A01-1'!$A$5:$C$36</definedName>
    <definedName name="_4A08_" localSheetId="17">'[2]A01-1'!$A$5:$C$36</definedName>
    <definedName name="_4A08_" localSheetId="7">'[2]A01-1'!$A$5:$C$36</definedName>
    <definedName name="_4A08_">'[4]A01-1'!$A$5:$C$36</definedName>
    <definedName name="_A01" localSheetId="4">#REF!</definedName>
    <definedName name="_A01" localSheetId="5">#REF!</definedName>
    <definedName name="_A01" localSheetId="6">#REF!</definedName>
    <definedName name="_A01" localSheetId="14">#REF!</definedName>
    <definedName name="_A01" localSheetId="13">#REF!</definedName>
    <definedName name="_A01" localSheetId="8">#REF!</definedName>
    <definedName name="_A01" localSheetId="18">#REF!</definedName>
    <definedName name="_A01" localSheetId="15">#REF!</definedName>
    <definedName name="_A01" localSheetId="7">#REF!</definedName>
    <definedName name="_A01" localSheetId="1">#REF!</definedName>
    <definedName name="_A01">#REF!</definedName>
    <definedName name="_A08" localSheetId="4">'[1]A01-1'!$A$5:$C$36</definedName>
    <definedName name="_A08" localSheetId="14">'[2]A01-1'!$A$5:$C$36</definedName>
    <definedName name="_A08" localSheetId="13">'[1]A01-1'!$A$5:$C$36</definedName>
    <definedName name="_A08" localSheetId="8">'[3]A01-1'!$A$5:$C$36</definedName>
    <definedName name="_A08" localSheetId="15">'[3]A01-1'!$A$5:$C$36</definedName>
    <definedName name="_A08" localSheetId="17">'[2]A01-1'!$A$5:$C$36</definedName>
    <definedName name="_A08" localSheetId="7">'[2]A01-1'!$A$5:$C$36</definedName>
    <definedName name="_A08">'[4]A01-1'!$A$5:$C$36</definedName>
    <definedName name="_xlnm._FilterDatabase" localSheetId="10" hidden="1">基金支出决算表!$A$4:$F$42</definedName>
    <definedName name="_xlnm._FilterDatabase" localSheetId="1" hidden="1">一般预算支出决算表!$A$4:$F$475</definedName>
    <definedName name="a" localSheetId="4">#REF!</definedName>
    <definedName name="a" localSheetId="5">#N/A</definedName>
    <definedName name="a" localSheetId="6">#N/A</definedName>
    <definedName name="a" localSheetId="13">#REF!</definedName>
    <definedName name="a" localSheetId="8">#REF!</definedName>
    <definedName name="a" localSheetId="18">#N/A</definedName>
    <definedName name="a" localSheetId="15">#REF!</definedName>
    <definedName name="a">#REF!</definedName>
    <definedName name="aaa" localSheetId="4">#REF!</definedName>
    <definedName name="aaa" localSheetId="5">#REF!</definedName>
    <definedName name="aaa" localSheetId="6">#REF!</definedName>
    <definedName name="aaa" localSheetId="13">#REF!</definedName>
    <definedName name="aaa" localSheetId="8">#REF!</definedName>
    <definedName name="aaa" localSheetId="18">#REF!</definedName>
    <definedName name="aaa" localSheetId="15">#REF!</definedName>
    <definedName name="aaa" localSheetId="17">#REF!</definedName>
    <definedName name="aaa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3">#REF!</definedName>
    <definedName name="_xlnm.Database" localSheetId="8">#REF!</definedName>
    <definedName name="_xlnm.Database" localSheetId="18">#REF!</definedName>
    <definedName name="_xlnm.Database" localSheetId="15">#REF!</definedName>
    <definedName name="_xlnm.Database" localSheetId="7">#REF!</definedName>
    <definedName name="_xlnm.Database" localSheetId="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基金平衡表!$A$1:$D$11</definedName>
    <definedName name="_xlnm.Print_Area" localSheetId="10">基金支出决算表!$B$1:$F$42</definedName>
    <definedName name="_xlnm.Print_Area" localSheetId="19">社保基金收支决算表!$A$1:$C$11</definedName>
    <definedName name="_xlnm.Print_Area" localSheetId="1">一般预算支出决算表!$B$1:$F$475</definedName>
    <definedName name="_xlnm.Print_Area">#N/A</definedName>
    <definedName name="_xlnm.Print_Titles" localSheetId="5">'06-基本支出决算表'!$4:4</definedName>
    <definedName name="_xlnm.Print_Titles" localSheetId="3">'41上级对市县补助'!$2:$4</definedName>
    <definedName name="_xlnm.Print_Titles" localSheetId="10">基金支出决算表!$2:$4</definedName>
    <definedName name="_xlnm.Print_Titles" localSheetId="1">一般预算支出决算表!$2:$4</definedName>
    <definedName name="_xlnm.Print_Titles">#N/A</definedName>
    <definedName name="qsq" localSheetId="5">#REF!</definedName>
    <definedName name="qsq" localSheetId="14">#REF!</definedName>
    <definedName name="qsq" localSheetId="18">#REF!</definedName>
    <definedName name="qsq" localSheetId="17">#REF!</definedName>
    <definedName name="qsq" localSheetId="7">#REF!</definedName>
    <definedName name="qsq">#REF!</definedName>
    <definedName name="s">#N/A</definedName>
    <definedName name="ss">#N/A</definedName>
    <definedName name="x" localSheetId="5">#REF!</definedName>
    <definedName name="x" localSheetId="14">#REF!</definedName>
    <definedName name="x" localSheetId="18">#REF!</definedName>
    <definedName name="x" localSheetId="17">#REF!</definedName>
    <definedName name="x" localSheetId="7">#REF!</definedName>
    <definedName name="x" localSheetId="1">#REF!</definedName>
    <definedName name="x">#REF!</definedName>
    <definedName name="xxxx" localSheetId="15">#REF!</definedName>
    <definedName name="xxxx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14">#REF!</definedName>
    <definedName name="地区名称" localSheetId="13">#REF!</definedName>
    <definedName name="地区名称" localSheetId="8">#REF!</definedName>
    <definedName name="地区名称" localSheetId="18">#REF!</definedName>
    <definedName name="地区名称" localSheetId="15">#REF!</definedName>
    <definedName name="地区名称" localSheetId="7">#REF!</definedName>
    <definedName name="地区名称">#REF!</definedName>
    <definedName name="支出" localSheetId="4">#REF!</definedName>
    <definedName name="支出" localSheetId="5">#REF!</definedName>
    <definedName name="支出" localSheetId="6">#REF!</definedName>
    <definedName name="支出" localSheetId="14">#REF!</definedName>
    <definedName name="支出" localSheetId="13">#REF!</definedName>
    <definedName name="支出" localSheetId="8">#REF!</definedName>
    <definedName name="支出" localSheetId="18">#REF!</definedName>
    <definedName name="支出" localSheetId="15">#REF!</definedName>
    <definedName name="支出" localSheetId="7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D13" i="54"/>
  <c r="D11"/>
  <c r="B11"/>
  <c r="B13" s="1"/>
  <c r="B9" i="50" l="1"/>
  <c r="B10" i="49" l="1"/>
  <c r="B12" i="39" l="1"/>
  <c r="D5" i="7" l="1"/>
  <c r="B5"/>
  <c r="B10" s="1"/>
  <c r="D22" i="6"/>
  <c r="D13" s="1"/>
  <c r="E22"/>
  <c r="C13"/>
  <c r="F24"/>
  <c r="F23"/>
  <c r="F22" l="1"/>
  <c r="E13"/>
  <c r="C42" l="1"/>
  <c r="E36"/>
  <c r="E35" s="1"/>
  <c r="C35"/>
  <c r="C36"/>
  <c r="B10" i="36"/>
  <c r="B9" i="34"/>
  <c r="B9" i="33"/>
  <c r="B75" i="32"/>
  <c r="B59"/>
  <c r="B50"/>
  <c r="B43"/>
  <c r="B40"/>
  <c r="B36"/>
  <c r="B29"/>
  <c r="B21"/>
  <c r="B10"/>
  <c r="B80" s="1"/>
  <c r="B5"/>
  <c r="B12" i="5" l="1"/>
  <c r="B5"/>
  <c r="D5"/>
  <c r="F6" i="2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7"/>
  <c r="F468"/>
  <c r="F469"/>
  <c r="F470"/>
  <c r="F471"/>
  <c r="F472"/>
  <c r="F473"/>
  <c r="F474"/>
  <c r="O467"/>
  <c r="O468"/>
  <c r="O469"/>
  <c r="O470"/>
  <c r="O471"/>
  <c r="O472"/>
  <c r="O473"/>
  <c r="O474"/>
  <c r="O466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228"/>
  <c r="O229"/>
  <c r="O230"/>
  <c r="O231"/>
  <c r="O232"/>
  <c r="O225"/>
  <c r="O226"/>
  <c r="O227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04"/>
  <c r="O205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160"/>
  <c r="O161"/>
  <c r="O162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22"/>
  <c r="O123"/>
  <c r="O116"/>
  <c r="O117"/>
  <c r="O118"/>
  <c r="O119"/>
  <c r="O120"/>
  <c r="O121"/>
  <c r="O115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83"/>
  <c r="O8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5"/>
  <c r="D475" l="1"/>
  <c r="E475"/>
  <c r="C475"/>
  <c r="K471"/>
  <c r="K472"/>
  <c r="K473"/>
  <c r="K461"/>
  <c r="K462"/>
  <c r="K463"/>
  <c r="K464"/>
  <c r="K465"/>
  <c r="K466"/>
  <c r="K467"/>
  <c r="K468"/>
  <c r="K469"/>
  <c r="K470"/>
  <c r="K459"/>
  <c r="K460"/>
  <c r="K456"/>
  <c r="K457"/>
  <c r="K458"/>
  <c r="K455"/>
  <c r="K452"/>
  <c r="K453"/>
  <c r="K454"/>
  <c r="K450"/>
  <c r="K451"/>
  <c r="K449"/>
  <c r="K447"/>
  <c r="K448"/>
  <c r="K442"/>
  <c r="K443"/>
  <c r="K444"/>
  <c r="K445"/>
  <c r="K446"/>
  <c r="K440"/>
  <c r="K441"/>
  <c r="K436"/>
  <c r="K437"/>
  <c r="K438"/>
  <c r="K439"/>
  <c r="K434"/>
  <c r="K435"/>
  <c r="K432"/>
  <c r="K433"/>
  <c r="K431"/>
  <c r="K428"/>
  <c r="K429"/>
  <c r="K430"/>
  <c r="K426"/>
  <c r="K427"/>
  <c r="K423"/>
  <c r="K424"/>
  <c r="K425"/>
  <c r="K422"/>
  <c r="K419"/>
  <c r="K420"/>
  <c r="K421"/>
  <c r="K417"/>
  <c r="K418"/>
  <c r="K414"/>
  <c r="K415"/>
  <c r="K416"/>
  <c r="K412"/>
  <c r="K413"/>
  <c r="K410"/>
  <c r="K411"/>
  <c r="K409"/>
  <c r="K407"/>
  <c r="K408"/>
  <c r="K404"/>
  <c r="K405"/>
  <c r="K406"/>
  <c r="K392"/>
  <c r="K393"/>
  <c r="K394"/>
  <c r="K395"/>
  <c r="K396"/>
  <c r="K397"/>
  <c r="K398"/>
  <c r="K399"/>
  <c r="K400"/>
  <c r="K401"/>
  <c r="K402"/>
  <c r="K403"/>
  <c r="K391"/>
  <c r="K388"/>
  <c r="K389"/>
  <c r="K390"/>
  <c r="K386"/>
  <c r="K387"/>
  <c r="K379"/>
  <c r="K380"/>
  <c r="K381"/>
  <c r="K382"/>
  <c r="K383"/>
  <c r="K384"/>
  <c r="K385"/>
  <c r="K377"/>
  <c r="K378"/>
  <c r="K374"/>
  <c r="K375"/>
  <c r="K376"/>
  <c r="K372"/>
  <c r="K373"/>
  <c r="K370"/>
  <c r="K371"/>
  <c r="K368"/>
  <c r="K369"/>
  <c r="K364"/>
  <c r="K365"/>
  <c r="K366"/>
  <c r="K367"/>
  <c r="K361"/>
  <c r="K362"/>
  <c r="K363"/>
  <c r="K357"/>
  <c r="K358"/>
  <c r="K359"/>
  <c r="K360"/>
  <c r="K353"/>
  <c r="K354"/>
  <c r="K355"/>
  <c r="K356"/>
  <c r="K348"/>
  <c r="K349"/>
  <c r="K350"/>
  <c r="K351"/>
  <c r="K352"/>
  <c r="K345"/>
  <c r="K346"/>
  <c r="K347"/>
  <c r="K343"/>
  <c r="K344"/>
  <c r="K338"/>
  <c r="K339"/>
  <c r="K340"/>
  <c r="K341"/>
  <c r="K342"/>
  <c r="K329"/>
  <c r="K330"/>
  <c r="K331"/>
  <c r="K332"/>
  <c r="K333"/>
  <c r="K334"/>
  <c r="K335"/>
  <c r="K336"/>
  <c r="K337"/>
  <c r="K326"/>
  <c r="K327"/>
  <c r="K328"/>
  <c r="K323"/>
  <c r="K324"/>
  <c r="K325"/>
  <c r="K321"/>
  <c r="K322"/>
  <c r="K318"/>
  <c r="K319"/>
  <c r="K320"/>
  <c r="K309"/>
  <c r="K310"/>
  <c r="K311"/>
  <c r="K312"/>
  <c r="K313"/>
  <c r="K314"/>
  <c r="K315"/>
  <c r="K316"/>
  <c r="K317"/>
  <c r="K305"/>
  <c r="K306"/>
  <c r="K307"/>
  <c r="K308"/>
  <c r="K303"/>
  <c r="K304"/>
  <c r="K301"/>
  <c r="K302"/>
  <c r="K294"/>
  <c r="K295"/>
  <c r="K296"/>
  <c r="K297"/>
  <c r="K298"/>
  <c r="K299"/>
  <c r="K300"/>
  <c r="K286"/>
  <c r="K287"/>
  <c r="K288"/>
  <c r="K289"/>
  <c r="K290"/>
  <c r="K291"/>
  <c r="K292"/>
  <c r="K293"/>
  <c r="K282"/>
  <c r="K283"/>
  <c r="K284"/>
  <c r="K285"/>
  <c r="K272"/>
  <c r="K273"/>
  <c r="K274"/>
  <c r="K275"/>
  <c r="K276"/>
  <c r="K277"/>
  <c r="K278"/>
  <c r="K279"/>
  <c r="K280"/>
  <c r="K281"/>
  <c r="K270"/>
  <c r="K271"/>
  <c r="K263"/>
  <c r="K264"/>
  <c r="K265"/>
  <c r="K266"/>
  <c r="K267"/>
  <c r="K268"/>
  <c r="K269"/>
  <c r="K260"/>
  <c r="K261"/>
  <c r="K262"/>
  <c r="K257"/>
  <c r="K258"/>
  <c r="K259"/>
  <c r="K254"/>
  <c r="K255"/>
  <c r="K256"/>
  <c r="K245"/>
  <c r="K246"/>
  <c r="K247"/>
  <c r="K248"/>
  <c r="K249"/>
  <c r="K250"/>
  <c r="K251"/>
  <c r="K252"/>
  <c r="K253"/>
  <c r="K242"/>
  <c r="K243"/>
  <c r="K244"/>
  <c r="K240"/>
  <c r="K241"/>
  <c r="K236"/>
  <c r="K237"/>
  <c r="K238"/>
  <c r="K239"/>
  <c r="K225"/>
  <c r="K226"/>
  <c r="K227"/>
  <c r="K228"/>
  <c r="K229"/>
  <c r="K230"/>
  <c r="K231"/>
  <c r="K232"/>
  <c r="K233"/>
  <c r="K234"/>
  <c r="K235"/>
  <c r="K222"/>
  <c r="K223"/>
  <c r="K224"/>
  <c r="K219"/>
  <c r="K220"/>
  <c r="K221"/>
  <c r="K212"/>
  <c r="K213"/>
  <c r="K214"/>
  <c r="K215"/>
  <c r="K216"/>
  <c r="K217"/>
  <c r="K218"/>
  <c r="K208"/>
  <c r="K209"/>
  <c r="K210"/>
  <c r="K211"/>
  <c r="K203"/>
  <c r="K204"/>
  <c r="K205"/>
  <c r="K206"/>
  <c r="K207"/>
  <c r="K202"/>
  <c r="K199"/>
  <c r="K200"/>
  <c r="K201"/>
  <c r="K196"/>
  <c r="K197"/>
  <c r="K198"/>
  <c r="K194"/>
  <c r="K195"/>
  <c r="K188"/>
  <c r="K189"/>
  <c r="K190"/>
  <c r="K191"/>
  <c r="K192"/>
  <c r="K193"/>
  <c r="K186"/>
  <c r="K187"/>
  <c r="K176"/>
  <c r="K177"/>
  <c r="K178"/>
  <c r="K179"/>
  <c r="K180"/>
  <c r="K181"/>
  <c r="K182"/>
  <c r="K183"/>
  <c r="K184"/>
  <c r="K185"/>
  <c r="K173"/>
  <c r="K174"/>
  <c r="K175"/>
  <c r="K171"/>
  <c r="K172"/>
  <c r="K166"/>
  <c r="K167"/>
  <c r="K168"/>
  <c r="K169"/>
  <c r="K170"/>
  <c r="K160"/>
  <c r="K161"/>
  <c r="K162"/>
  <c r="K163"/>
  <c r="K164"/>
  <c r="K165"/>
  <c r="K155"/>
  <c r="K156"/>
  <c r="K157"/>
  <c r="K158"/>
  <c r="K159"/>
  <c r="K150"/>
  <c r="K151"/>
  <c r="K152"/>
  <c r="K153"/>
  <c r="K154"/>
  <c r="K146"/>
  <c r="K147"/>
  <c r="K148"/>
  <c r="K149"/>
  <c r="K143"/>
  <c r="K144"/>
  <c r="K145"/>
  <c r="K135"/>
  <c r="K136"/>
  <c r="K137"/>
  <c r="K138"/>
  <c r="K139"/>
  <c r="K140"/>
  <c r="K141"/>
  <c r="K142"/>
  <c r="K129"/>
  <c r="K130"/>
  <c r="K131"/>
  <c r="K132"/>
  <c r="K133"/>
  <c r="K134"/>
  <c r="K122"/>
  <c r="K123"/>
  <c r="K124"/>
  <c r="K125"/>
  <c r="K126"/>
  <c r="K127"/>
  <c r="K128"/>
  <c r="K113"/>
  <c r="K114"/>
  <c r="K115"/>
  <c r="K116"/>
  <c r="K117"/>
  <c r="K118"/>
  <c r="K119"/>
  <c r="K120"/>
  <c r="K121"/>
  <c r="K112"/>
  <c r="K110"/>
  <c r="K111"/>
  <c r="K108"/>
  <c r="K109"/>
  <c r="K101"/>
  <c r="K102"/>
  <c r="K103"/>
  <c r="K104"/>
  <c r="K105"/>
  <c r="K106"/>
  <c r="K107"/>
  <c r="K100"/>
  <c r="K98"/>
  <c r="K99"/>
  <c r="K97"/>
  <c r="K83"/>
  <c r="K84"/>
  <c r="K85"/>
  <c r="K86"/>
  <c r="K87"/>
  <c r="K88"/>
  <c r="K89"/>
  <c r="K90"/>
  <c r="K91"/>
  <c r="K92"/>
  <c r="K93"/>
  <c r="K94"/>
  <c r="K95"/>
  <c r="K96"/>
  <c r="K78"/>
  <c r="K79"/>
  <c r="K80"/>
  <c r="K81"/>
  <c r="K82"/>
  <c r="K77"/>
  <c r="K75"/>
  <c r="K76"/>
  <c r="K74"/>
  <c r="K72"/>
  <c r="K73"/>
  <c r="K67"/>
  <c r="K68"/>
  <c r="K69"/>
  <c r="K70"/>
  <c r="K71"/>
  <c r="K56"/>
  <c r="K57"/>
  <c r="K58"/>
  <c r="K59"/>
  <c r="K60"/>
  <c r="K61"/>
  <c r="K62"/>
  <c r="K63"/>
  <c r="K64"/>
  <c r="K65"/>
  <c r="K66"/>
  <c r="K54"/>
  <c r="K55"/>
  <c r="K52"/>
  <c r="K53"/>
  <c r="K50"/>
  <c r="K51"/>
  <c r="K41"/>
  <c r="K42"/>
  <c r="K43"/>
  <c r="K44"/>
  <c r="K45"/>
  <c r="K46"/>
  <c r="K47"/>
  <c r="K48"/>
  <c r="K49"/>
  <c r="K37"/>
  <c r="K38"/>
  <c r="K39"/>
  <c r="K40"/>
  <c r="K36"/>
  <c r="K35"/>
  <c r="K21"/>
  <c r="K22"/>
  <c r="K23"/>
  <c r="K24"/>
  <c r="K25"/>
  <c r="K26"/>
  <c r="K27"/>
  <c r="K28"/>
  <c r="K29"/>
  <c r="K30"/>
  <c r="K31"/>
  <c r="K32"/>
  <c r="K33"/>
  <c r="K34"/>
  <c r="K20"/>
  <c r="K12"/>
  <c r="K13"/>
  <c r="K14"/>
  <c r="K15"/>
  <c r="K16"/>
  <c r="K17"/>
  <c r="K18"/>
  <c r="K19"/>
  <c r="K10"/>
  <c r="K11"/>
  <c r="K6"/>
  <c r="K7"/>
  <c r="K8"/>
  <c r="K9"/>
  <c r="K5"/>
  <c r="B5" i="1"/>
  <c r="C5"/>
  <c r="D5"/>
  <c r="D20"/>
  <c r="B20"/>
  <c r="F475" i="25" l="1"/>
  <c r="F41" i="6" l="1"/>
  <c r="E40"/>
  <c r="D40"/>
  <c r="D39" s="1"/>
  <c r="D36"/>
  <c r="F37"/>
  <c r="E6"/>
  <c r="D20"/>
  <c r="E20"/>
  <c r="C20"/>
  <c r="E39" l="1"/>
  <c r="F40"/>
  <c r="F36"/>
  <c r="D35"/>
  <c r="F5" i="25"/>
  <c r="F35" i="6" l="1"/>
  <c r="F39"/>
  <c r="F8" l="1"/>
  <c r="F34"/>
  <c r="F33"/>
  <c r="F32"/>
  <c r="F31"/>
  <c r="F30"/>
  <c r="E29"/>
  <c r="D29"/>
  <c r="D28" s="1"/>
  <c r="F27"/>
  <c r="E26"/>
  <c r="D26"/>
  <c r="D25" s="1"/>
  <c r="F38"/>
  <c r="F16"/>
  <c r="F15"/>
  <c r="E14"/>
  <c r="D14"/>
  <c r="C14"/>
  <c r="F11"/>
  <c r="E10"/>
  <c r="D10"/>
  <c r="D9" s="1"/>
  <c r="F7"/>
  <c r="E5"/>
  <c r="E42" s="1"/>
  <c r="D6"/>
  <c r="D5" s="1"/>
  <c r="D7" i="4"/>
  <c r="D42" i="6" l="1"/>
  <c r="E9"/>
  <c r="E28"/>
  <c r="F28" s="1"/>
  <c r="F10"/>
  <c r="F29"/>
  <c r="F26"/>
  <c r="F5"/>
  <c r="F6"/>
  <c r="F20"/>
  <c r="F14"/>
  <c r="E25"/>
  <c r="F13" l="1"/>
  <c r="F25"/>
  <c r="F9"/>
  <c r="F42" l="1"/>
  <c r="E6" i="1"/>
  <c r="E7"/>
  <c r="E8"/>
  <c r="E9"/>
  <c r="E10"/>
  <c r="E11"/>
  <c r="E12"/>
  <c r="E13"/>
  <c r="E14"/>
  <c r="E15"/>
  <c r="E16"/>
  <c r="E17"/>
  <c r="E21"/>
  <c r="E22"/>
  <c r="E23"/>
  <c r="E24"/>
  <c r="E25"/>
  <c r="E26"/>
  <c r="C20"/>
  <c r="B5" i="12"/>
  <c r="C27" i="1" l="1"/>
  <c r="B6" i="5" l="1"/>
  <c r="B17" s="1"/>
  <c r="E5" i="4"/>
  <c r="E6"/>
  <c r="C7"/>
  <c r="B7"/>
  <c r="D17" i="5"/>
  <c r="D10" i="7"/>
  <c r="E20" i="1" l="1"/>
  <c r="B27"/>
  <c r="D19" i="5"/>
  <c r="D11" i="7"/>
  <c r="E7" i="4"/>
  <c r="E5" i="1" l="1"/>
  <c r="D27" l="1"/>
  <c r="E27" l="1"/>
  <c r="B6" i="9" l="1"/>
  <c r="B5" s="1"/>
</calcChain>
</file>

<file path=xl/sharedStrings.xml><?xml version="1.0" encoding="utf-8"?>
<sst xmlns="http://schemas.openxmlformats.org/spreadsheetml/2006/main" count="1890" uniqueCount="845">
  <si>
    <t>调整预算数</t>
    <phoneticPr fontId="5" type="noConversion"/>
  </si>
  <si>
    <t>累计占预算%</t>
    <phoneticPr fontId="5" type="noConversion"/>
  </si>
  <si>
    <t>一般公共预算收入合计</t>
    <phoneticPr fontId="5" type="noConversion"/>
  </si>
  <si>
    <t>一般公共预算支出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</si>
  <si>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</si>
  <si>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</si>
  <si>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</si>
  <si>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</si>
  <si>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</si>
  <si>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</si>
  <si>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</si>
  <si>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</si>
  <si>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</si>
  <si>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</si>
  <si>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专项统计业务</t>
  </si>
  <si>
    <t xml:space="preserve">    专项普查活动</t>
  </si>
  <si>
    <t xml:space="preserve">    信息化建设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</si>
  <si>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</si>
  <si>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</si>
  <si>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</si>
  <si>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</si>
  <si>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</si>
  <si>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</si>
  <si>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</si>
  <si>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</si>
  <si>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</si>
  <si>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</si>
  <si>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</si>
  <si>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</si>
  <si>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</si>
  <si>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</si>
  <si>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</si>
  <si>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</si>
  <si>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</si>
  <si>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</si>
  <si>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</si>
  <si>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</si>
  <si>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其他一般公共服务支出(款)</t>
  </si>
  <si>
    <t xml:space="preserve">    其他一般公共服务支出(项)</t>
  </si>
  <si>
    <t xml:space="preserve">  公安</t>
  </si>
  <si>
    <t xml:space="preserve">  检察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</si>
  <si>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</si>
  <si>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</si>
  <si>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</si>
  <si>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</si>
  <si>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法律援助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</si>
  <si>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</si>
  <si>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</si>
  <si>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</si>
  <si>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</si>
  <si>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</si>
  <si>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</si>
  <si>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</si>
  <si>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</si>
  <si>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</si>
  <si>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</si>
  <si>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</si>
  <si>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</si>
  <si>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</si>
  <si>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</si>
  <si>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</si>
  <si>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</si>
  <si>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</si>
  <si>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</si>
  <si>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</si>
  <si>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</si>
  <si>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</si>
  <si>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</si>
  <si>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</si>
  <si>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</si>
  <si>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</si>
  <si>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  群众文化</t>
  </si>
  <si>
    <t xml:space="preserve">    文化创作与保护</t>
  </si>
  <si>
    <t xml:space="preserve">  文物</t>
  </si>
  <si>
    <t xml:space="preserve">  体育</t>
  </si>
  <si>
    <t xml:space="preserve">    其他体育支出</t>
  </si>
  <si>
    <t xml:space="preserve">    电影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</si>
  <si>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</si>
  <si>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</si>
  <si>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</si>
  <si>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</si>
  <si>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</si>
  <si>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</si>
  <si>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</si>
  <si>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</si>
  <si>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</si>
  <si>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</si>
  <si>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</si>
  <si>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</si>
  <si>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</si>
  <si>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</si>
  <si>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</si>
  <si>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</si>
  <si>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</si>
  <si>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</si>
  <si>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</si>
  <si>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</si>
  <si>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</si>
  <si>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</si>
  <si>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</si>
  <si>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</si>
  <si>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</si>
  <si>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</si>
  <si>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</si>
  <si>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</si>
  <si>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</si>
  <si>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</si>
  <si>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</si>
  <si>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  中央自然灾害生活补助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</si>
  <si>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</si>
  <si>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</si>
  <si>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</si>
  <si>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</si>
  <si>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</si>
  <si>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</si>
  <si>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</si>
  <si>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</si>
  <si>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</si>
  <si>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</si>
  <si>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</si>
  <si>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</si>
  <si>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</si>
  <si>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</si>
  <si>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</si>
  <si>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</si>
  <si>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</si>
  <si>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</si>
  <si>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</si>
  <si>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</si>
  <si>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</si>
  <si>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</si>
  <si>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</si>
  <si>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</si>
  <si>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</si>
  <si>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</si>
  <si>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</si>
  <si>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计划生育服务</t>
  </si>
  <si>
    <t xml:space="preserve">    其他计划生育事务支出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</si>
  <si>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</si>
  <si>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</si>
  <si>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</si>
  <si>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退耕还林</t>
  </si>
  <si>
    <t xml:space="preserve">    退耕现金</t>
  </si>
  <si>
    <t xml:space="preserve">    退耕还林粮食费用补贴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</si>
  <si>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</si>
  <si>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</si>
  <si>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</si>
  <si>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</si>
  <si>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</si>
  <si>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</si>
  <si>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</si>
  <si>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</si>
  <si>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</si>
  <si>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</si>
  <si>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</si>
  <si>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</si>
  <si>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</si>
  <si>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</si>
  <si>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</si>
  <si>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对高校毕业生到基层任职补助</t>
  </si>
  <si>
    <t xml:space="preserve">    其他农业支出</t>
  </si>
  <si>
    <t xml:space="preserve">    森林培育</t>
  </si>
  <si>
    <t xml:space="preserve">    森林资源管理</t>
  </si>
  <si>
    <t xml:space="preserve">    森林生态效益补偿</t>
  </si>
  <si>
    <t xml:space="preserve">  水利</t>
  </si>
  <si>
    <t xml:space="preserve">    水利工程运行与维护</t>
  </si>
  <si>
    <t xml:space="preserve">    抗旱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</si>
  <si>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</si>
  <si>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</si>
  <si>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</si>
  <si>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</si>
  <si>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</si>
  <si>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</si>
  <si>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</si>
  <si>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</si>
  <si>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</si>
  <si>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</si>
  <si>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</si>
  <si>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公路养护</t>
  </si>
  <si>
    <t xml:space="preserve">    海事管理</t>
  </si>
  <si>
    <t xml:space="preserve">    其他公路水路运输支出</t>
  </si>
  <si>
    <t xml:space="preserve">    对农村道路客运的补贴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</si>
  <si>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</si>
  <si>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</si>
  <si>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</si>
  <si>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</si>
  <si>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支持中小企业发展和管理支出</t>
  </si>
  <si>
    <t xml:space="preserve">    中小企业发展专项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</si>
  <si>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</si>
  <si>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</si>
  <si>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</si>
  <si>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</si>
  <si>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  地质灾害防治</t>
  </si>
  <si>
    <t xml:space="preserve">    地质矿产资源利用与保护</t>
  </si>
  <si>
    <t xml:space="preserve">  气象事务</t>
  </si>
  <si>
    <t xml:space="preserve">    气象事业机构</t>
  </si>
  <si>
    <t xml:space="preserve">    气象服务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</si>
  <si>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</si>
  <si>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</si>
  <si>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</si>
  <si>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</si>
  <si>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</si>
  <si>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</si>
  <si>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</si>
  <si>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储备粮油补贴</t>
  </si>
  <si>
    <t xml:space="preserve">  其他支出(款)</t>
  </si>
  <si>
    <t xml:space="preserve">    其他支出(项)</t>
  </si>
  <si>
    <t>单位：万元</t>
  </si>
  <si>
    <t>预算科目</t>
  </si>
  <si>
    <t>决 算 数</t>
  </si>
  <si>
    <t>一般公共预算收入</t>
  </si>
  <si>
    <t>上级补助收入</t>
  </si>
  <si>
    <t>债务还本支出</t>
  </si>
  <si>
    <t>债务转贷收入</t>
  </si>
  <si>
    <t xml:space="preserve">调入资金   </t>
  </si>
  <si>
    <t>收  入  总  计</t>
  </si>
  <si>
    <t>支  出  总  计</t>
  </si>
  <si>
    <t>政府性基金收入合计</t>
    <phoneticPr fontId="5" type="noConversion"/>
  </si>
  <si>
    <t>决算数</t>
  </si>
  <si>
    <t>政府性基金收入</t>
  </si>
  <si>
    <t>政府性基金支出</t>
  </si>
  <si>
    <t>政府性基金上级补助收入</t>
  </si>
  <si>
    <t>政府性基金上年结余</t>
  </si>
  <si>
    <t>政府性基金调出资金</t>
  </si>
  <si>
    <t>收　　入　　总　　计　</t>
  </si>
  <si>
    <t>支　　出　　总　　计</t>
  </si>
  <si>
    <t>年初预算数</t>
    <phoneticPr fontId="5" type="noConversion"/>
  </si>
  <si>
    <t>决算数</t>
    <phoneticPr fontId="5" type="noConversion"/>
  </si>
  <si>
    <t xml:space="preserve">  返还性收入</t>
    <phoneticPr fontId="5" type="noConversion"/>
  </si>
  <si>
    <t xml:space="preserve">  一般性转移支付收入</t>
    <phoneticPr fontId="5" type="noConversion"/>
  </si>
  <si>
    <t xml:space="preserve">        净结余</t>
    <phoneticPr fontId="5" type="noConversion"/>
  </si>
  <si>
    <t>结余资金</t>
    <phoneticPr fontId="5" type="noConversion"/>
  </si>
  <si>
    <t>单位：万元</t>
    <phoneticPr fontId="5" type="noConversion"/>
  </si>
  <si>
    <t>上解上级支出</t>
    <phoneticPr fontId="5" type="noConversion"/>
  </si>
  <si>
    <t xml:space="preserve">  人大事务</t>
  </si>
  <si>
    <t xml:space="preserve">    人大会议</t>
  </si>
  <si>
    <t xml:space="preserve">    代表工作</t>
  </si>
  <si>
    <t xml:space="preserve">    政协会议</t>
  </si>
  <si>
    <t xml:space="preserve">    委员视察</t>
  </si>
  <si>
    <t xml:space="preserve">  统计信息事务</t>
  </si>
  <si>
    <t xml:space="preserve">  财政事务</t>
  </si>
  <si>
    <t xml:space="preserve">  知识产权事务</t>
  </si>
  <si>
    <t xml:space="preserve">    专利试点和产业化推进</t>
  </si>
  <si>
    <t xml:space="preserve">    博物馆</t>
  </si>
  <si>
    <t xml:space="preserve">    群众体育</t>
  </si>
  <si>
    <t xml:space="preserve">    机关事业单位基本养老保险缴费支出</t>
  </si>
  <si>
    <t xml:space="preserve">  建设市场管理与监督(款)</t>
  </si>
  <si>
    <t xml:space="preserve">    建设市场管理与监督(项)</t>
  </si>
  <si>
    <t xml:space="preserve">    防汛</t>
  </si>
  <si>
    <t xml:space="preserve">    社会发展</t>
  </si>
  <si>
    <t xml:space="preserve">  普惠金融发展支出</t>
  </si>
  <si>
    <t xml:space="preserve">    农业保险保费补贴</t>
  </si>
  <si>
    <t xml:space="preserve">  成品油价格改革对交通运输的补贴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</si>
  <si>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</si>
  <si>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</si>
  <si>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</si>
  <si>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一、国有土地使用权出让收入</t>
    <phoneticPr fontId="5" type="noConversion"/>
  </si>
  <si>
    <t>二、城市基础设施配套费收入</t>
    <phoneticPr fontId="5" type="noConversion"/>
  </si>
  <si>
    <t>预 算 科 目</t>
    <phoneticPr fontId="5" type="noConversion"/>
  </si>
  <si>
    <t>预 算 科 目</t>
  </si>
  <si>
    <t>决算数</t>
    <phoneticPr fontId="21" type="noConversion"/>
  </si>
  <si>
    <t xml:space="preserve">   一、国家电影事业发展专项资金收入</t>
  </si>
  <si>
    <t xml:space="preserve">   二、大中型水库移民后期扶持基金收入</t>
  </si>
  <si>
    <t>单位：万元</t>
    <phoneticPr fontId="5" type="noConversion"/>
  </si>
  <si>
    <t>单位：万元</t>
    <phoneticPr fontId="5" type="noConversion"/>
  </si>
  <si>
    <t>预算科目</t>
    <phoneticPr fontId="5" type="noConversion"/>
  </si>
  <si>
    <t>税收收入小计</t>
    <phoneticPr fontId="5" type="noConversion"/>
  </si>
  <si>
    <t>非税收入小计</t>
    <phoneticPr fontId="5" type="noConversion"/>
  </si>
  <si>
    <t>预算科目</t>
    <phoneticPr fontId="5" type="noConversion"/>
  </si>
  <si>
    <t>年初预算数</t>
    <phoneticPr fontId="5" type="noConversion"/>
  </si>
  <si>
    <t>调整预算数</t>
    <phoneticPr fontId="5" type="noConversion"/>
  </si>
  <si>
    <t>决算数</t>
    <phoneticPr fontId="5" type="noConversion"/>
  </si>
  <si>
    <t>累计占预算%</t>
    <phoneticPr fontId="5" type="noConversion"/>
  </si>
  <si>
    <t>一、增值税</t>
    <phoneticPr fontId="5" type="noConversion"/>
  </si>
  <si>
    <t>十四、专项收入</t>
    <phoneticPr fontId="5" type="noConversion"/>
  </si>
  <si>
    <t>十五、行政事业性收费收入</t>
    <phoneticPr fontId="5" type="noConversion"/>
  </si>
  <si>
    <t>十六、罚没收入</t>
    <phoneticPr fontId="5" type="noConversion"/>
  </si>
  <si>
    <t>十七、国有资源（资产）有偿使用收入</t>
    <phoneticPr fontId="5" type="noConversion"/>
  </si>
  <si>
    <t>十八、政府住房基金收入</t>
    <phoneticPr fontId="5" type="noConversion"/>
  </si>
  <si>
    <t>十九、其他收入</t>
    <phoneticPr fontId="5" type="noConversion"/>
  </si>
  <si>
    <t>债务还本支出</t>
    <phoneticPr fontId="5" type="noConversion"/>
  </si>
  <si>
    <t>安排预算稳定调节基金</t>
    <phoneticPr fontId="5" type="noConversion"/>
  </si>
  <si>
    <t xml:space="preserve">  专项转移支付收入</t>
    <phoneticPr fontId="5" type="noConversion"/>
  </si>
  <si>
    <t>年终结余</t>
    <phoneticPr fontId="5" type="noConversion"/>
  </si>
  <si>
    <t xml:space="preserve">  其中：结转下年支出</t>
    <phoneticPr fontId="5" type="noConversion"/>
  </si>
  <si>
    <t>一般公共服务支出</t>
  </si>
  <si>
    <t xml:space="preserve">    专项业务活动</t>
  </si>
  <si>
    <t xml:space="preserve">    其他纪检监察事务支出</t>
  </si>
  <si>
    <t>公共安全支出</t>
  </si>
  <si>
    <t>教育支出</t>
  </si>
  <si>
    <t xml:space="preserve">  职业教育</t>
  </si>
  <si>
    <t xml:space="preserve">    中专教育</t>
  </si>
  <si>
    <t xml:space="preserve">    技校教育</t>
  </si>
  <si>
    <t>科学技术支出</t>
  </si>
  <si>
    <t xml:space="preserve">    体育竞赛</t>
  </si>
  <si>
    <t xml:space="preserve">    电视</t>
  </si>
  <si>
    <t>社会保障和就业支出</t>
  </si>
  <si>
    <t xml:space="preserve">    机关事业单位职业年金缴费支出</t>
  </si>
  <si>
    <t xml:space="preserve">    残疾人生活和护理补贴</t>
  </si>
  <si>
    <t xml:space="preserve">  特困人员救助供养</t>
  </si>
  <si>
    <t xml:space="preserve">    农村特困人员救助供养支出</t>
  </si>
  <si>
    <t xml:space="preserve">    采供血机构</t>
  </si>
  <si>
    <t xml:space="preserve">  中医药</t>
  </si>
  <si>
    <t xml:space="preserve">    其他中医药支出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</si>
  <si>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</si>
  <si>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</si>
  <si>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</si>
  <si>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</si>
  <si>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医疗救助</t>
  </si>
  <si>
    <t xml:space="preserve">  优抚对象医疗</t>
  </si>
  <si>
    <t>节能环保支出</t>
  </si>
  <si>
    <t xml:space="preserve">    其他污染防治支出</t>
  </si>
  <si>
    <t xml:space="preserve">  自然生态保护</t>
  </si>
  <si>
    <t xml:space="preserve">    生态保护</t>
  </si>
  <si>
    <t>城乡社区支出</t>
  </si>
  <si>
    <t>农林水支出</t>
  </si>
  <si>
    <t xml:space="preserve">    对村集体经济组织的补助</t>
  </si>
  <si>
    <t>交通运输支出</t>
  </si>
  <si>
    <t xml:space="preserve">    公路建设</t>
  </si>
  <si>
    <t>资源勘探信息等支出</t>
  </si>
  <si>
    <t>商业服务业等支出</t>
  </si>
  <si>
    <t>住房保障支出</t>
  </si>
  <si>
    <t>粮油物资储备支出</t>
  </si>
  <si>
    <t xml:space="preserve">    粮食信息统计</t>
  </si>
  <si>
    <t>其他支出(类)</t>
  </si>
  <si>
    <t>债务付息支出</t>
  </si>
  <si>
    <t>债务发行费用支出</t>
  </si>
  <si>
    <t>调入预算稳定调节基金</t>
    <phoneticPr fontId="5" type="noConversion"/>
  </si>
  <si>
    <t>一、文化体育与传媒支出</t>
    <phoneticPr fontId="5" type="noConversion"/>
  </si>
  <si>
    <t xml:space="preserve">  国家电影事业发展专项资金及对应专项债务收入安排的支出</t>
    <phoneticPr fontId="5" type="noConversion"/>
  </si>
  <si>
    <t xml:space="preserve">     资助城市影院</t>
    <phoneticPr fontId="5" type="noConversion"/>
  </si>
  <si>
    <t xml:space="preserve">     其他国家电影事业发展专项资金支出</t>
    <phoneticPr fontId="20" type="noConversion"/>
  </si>
  <si>
    <t>二、社会保障和就业支出</t>
    <phoneticPr fontId="5" type="noConversion"/>
  </si>
  <si>
    <t xml:space="preserve">  大中型水库移民后期扶持基金支出</t>
    <phoneticPr fontId="5" type="noConversion"/>
  </si>
  <si>
    <t xml:space="preserve">     移民补助</t>
    <phoneticPr fontId="5" type="noConversion"/>
  </si>
  <si>
    <t xml:space="preserve">     基础设施建设和经济发展</t>
    <phoneticPr fontId="20" type="noConversion"/>
  </si>
  <si>
    <t>三、城乡社区支出</t>
    <phoneticPr fontId="5" type="noConversion"/>
  </si>
  <si>
    <t xml:space="preserve">  国有土地使用权出让收入及对应专项债务收入安排的支出</t>
    <phoneticPr fontId="5" type="noConversion"/>
  </si>
  <si>
    <t xml:space="preserve">     征地和拆迁补偿支出</t>
    <phoneticPr fontId="5" type="noConversion"/>
  </si>
  <si>
    <t xml:space="preserve">     土地开发支出</t>
    <phoneticPr fontId="5" type="noConversion"/>
  </si>
  <si>
    <t>四、农林水支出</t>
    <phoneticPr fontId="5" type="noConversion"/>
  </si>
  <si>
    <t xml:space="preserve">  大中型水库库区基金及对应专项债务收入安排的支出</t>
    <phoneticPr fontId="5" type="noConversion"/>
  </si>
  <si>
    <t xml:space="preserve">     其他大中型水库库区基金支出</t>
    <phoneticPr fontId="5" type="noConversion"/>
  </si>
  <si>
    <t xml:space="preserve">  彩票公益金及对应专项债务收入安排的支出</t>
    <phoneticPr fontId="5" type="noConversion"/>
  </si>
  <si>
    <t xml:space="preserve">     用于社会福利的彩票公益金支出</t>
    <phoneticPr fontId="5" type="noConversion"/>
  </si>
  <si>
    <t xml:space="preserve">     用于体育事业的彩票公益金支出</t>
    <phoneticPr fontId="5" type="noConversion"/>
  </si>
  <si>
    <t xml:space="preserve">     用于教育事业的彩票公益金支出  </t>
    <phoneticPr fontId="5" type="noConversion"/>
  </si>
  <si>
    <t xml:space="preserve">     用于残疾人事业的彩票公益金支出</t>
    <phoneticPr fontId="5" type="noConversion"/>
  </si>
  <si>
    <t xml:space="preserve">     用于城乡医疗救助的彩票公益金支出</t>
    <phoneticPr fontId="5" type="noConversion"/>
  </si>
  <si>
    <t>政府性基金支出合计</t>
    <phoneticPr fontId="5" type="noConversion"/>
  </si>
  <si>
    <t xml:space="preserve">   五、彩票公益金收入</t>
    <phoneticPr fontId="20" type="noConversion"/>
  </si>
  <si>
    <t>上年结转</t>
    <phoneticPr fontId="5" type="noConversion"/>
  </si>
  <si>
    <t>合计</t>
  </si>
  <si>
    <t>表1</t>
    <phoneticPr fontId="5" type="noConversion"/>
  </si>
  <si>
    <t>表2</t>
    <phoneticPr fontId="5" type="noConversion"/>
  </si>
  <si>
    <t>表3</t>
    <phoneticPr fontId="5" type="noConversion"/>
  </si>
  <si>
    <t>表4</t>
    <phoneticPr fontId="5" type="noConversion"/>
  </si>
  <si>
    <t>项        目</t>
  </si>
  <si>
    <t>金    额</t>
  </si>
  <si>
    <t xml:space="preserve">    其中：一般公共预算和政府性基金预算安排还本额</t>
  </si>
  <si>
    <t>年初预算数</t>
    <phoneticPr fontId="5" type="noConversion"/>
  </si>
  <si>
    <t>调整预算数</t>
    <phoneticPr fontId="5" type="noConversion"/>
  </si>
  <si>
    <t>决算数</t>
    <phoneticPr fontId="5" type="noConversion"/>
  </si>
  <si>
    <t xml:space="preserve">    财政委托业务支出</t>
  </si>
  <si>
    <t xml:space="preserve">    其他文物支出</t>
  </si>
  <si>
    <t xml:space="preserve">  企业改革补助</t>
  </si>
  <si>
    <t xml:space="preserve">    其他企业改革发展补助</t>
  </si>
  <si>
    <t xml:space="preserve">    其他退役安置支出</t>
  </si>
  <si>
    <t xml:space="preserve">    其他公共卫生支出</t>
  </si>
  <si>
    <t xml:space="preserve">    其他林业支出</t>
  </si>
  <si>
    <t>一般公共预算支出合计</t>
    <phoneticPr fontId="5" type="noConversion"/>
  </si>
  <si>
    <t xml:space="preserve">  其他支出</t>
  </si>
  <si>
    <t xml:space="preserve">    其中：一般公共预算安排还本额</t>
  </si>
  <si>
    <t>合       计</t>
  </si>
  <si>
    <t xml:space="preserve">     城市建设支出</t>
    <phoneticPr fontId="5" type="noConversion"/>
  </si>
  <si>
    <t xml:space="preserve">     棚户区改造支出</t>
    <phoneticPr fontId="5" type="noConversion"/>
  </si>
  <si>
    <t xml:space="preserve">  地方政府专项债务发行费用支出</t>
  </si>
  <si>
    <t xml:space="preserve">  地方政府专项债务付息支出</t>
    <phoneticPr fontId="5" type="noConversion"/>
  </si>
  <si>
    <t xml:space="preserve">     国有土地使用权出让金债务付息支出</t>
    <phoneticPr fontId="5" type="noConversion"/>
  </si>
  <si>
    <t xml:space="preserve">     土地储备专项债券付息支出</t>
    <phoneticPr fontId="5" type="noConversion"/>
  </si>
  <si>
    <t xml:space="preserve">     土地储备专项债券发行费用支出</t>
    <phoneticPr fontId="5" type="noConversion"/>
  </si>
  <si>
    <t xml:space="preserve">   三、国有土地使用权出让相关收入</t>
    <phoneticPr fontId="21" type="noConversion"/>
  </si>
  <si>
    <t xml:space="preserve">   四、城市基础设施配套费收入</t>
    <phoneticPr fontId="21" type="noConversion"/>
  </si>
  <si>
    <t xml:space="preserve">   五、大中型水库库区基金收入</t>
    <phoneticPr fontId="20" type="noConversion"/>
  </si>
  <si>
    <t xml:space="preserve">   六、旅游发展基金收入</t>
    <phoneticPr fontId="20" type="noConversion"/>
  </si>
  <si>
    <t xml:space="preserve">    其中：政府性基金预算安排还本额</t>
  </si>
  <si>
    <t>表9</t>
    <phoneticPr fontId="5" type="noConversion"/>
  </si>
  <si>
    <t>预 算 科 目</t>
    <phoneticPr fontId="5" type="noConversion"/>
  </si>
  <si>
    <t>2019年仁和区一般公共预算收入决算表</t>
    <phoneticPr fontId="5" type="noConversion"/>
  </si>
  <si>
    <t>二、企业所得税</t>
    <phoneticPr fontId="5" type="noConversion"/>
  </si>
  <si>
    <t>三、个人所得税</t>
    <phoneticPr fontId="5" type="noConversion"/>
  </si>
  <si>
    <t>四、资源税</t>
    <phoneticPr fontId="5" type="noConversion"/>
  </si>
  <si>
    <t>五、城市维护建设税</t>
    <phoneticPr fontId="5" type="noConversion"/>
  </si>
  <si>
    <t>六、房产税</t>
    <phoneticPr fontId="5" type="noConversion"/>
  </si>
  <si>
    <t>七、印花税</t>
    <phoneticPr fontId="5" type="noConversion"/>
  </si>
  <si>
    <t>八、城镇土地使用税</t>
    <phoneticPr fontId="5" type="noConversion"/>
  </si>
  <si>
    <t>九、车船税</t>
    <phoneticPr fontId="5" type="noConversion"/>
  </si>
  <si>
    <t>十、耕地占用税</t>
    <phoneticPr fontId="5" type="noConversion"/>
  </si>
  <si>
    <t>十一、契税</t>
    <phoneticPr fontId="5" type="noConversion"/>
  </si>
  <si>
    <t>十二、烟叶税</t>
    <phoneticPr fontId="5" type="noConversion"/>
  </si>
  <si>
    <t>十三、环境保护税</t>
    <phoneticPr fontId="5" type="noConversion"/>
  </si>
  <si>
    <t>十四、其他税收收入</t>
    <phoneticPr fontId="5" type="noConversion"/>
  </si>
  <si>
    <t>2019年仁和区一般公共预算支出决算表</t>
    <phoneticPr fontId="5" type="noConversion"/>
  </si>
  <si>
    <t xml:space="preserve">    人大立法</t>
  </si>
  <si>
    <t xml:space="preserve">    人大代表履职能力提升</t>
  </si>
  <si>
    <t xml:space="preserve">    其他人大事务支出</t>
  </si>
  <si>
    <t xml:space="preserve">    其他政协事务支出</t>
  </si>
  <si>
    <t xml:space="preserve">    专项服务</t>
  </si>
  <si>
    <t xml:space="preserve">    其他发展与改革事务支出</t>
  </si>
  <si>
    <t xml:space="preserve">    统计抽样调查</t>
  </si>
  <si>
    <t xml:space="preserve">    其他财政事务支出</t>
  </si>
  <si>
    <t xml:space="preserve">    其他人力资源事务支出</t>
  </si>
  <si>
    <t xml:space="preserve">    专项业务</t>
  </si>
  <si>
    <t xml:space="preserve">    其他组织事务支出</t>
  </si>
  <si>
    <t xml:space="preserve">    其他宣传事务支出</t>
  </si>
  <si>
    <t xml:space="preserve">    宗教事务</t>
  </si>
  <si>
    <t xml:space="preserve">  市场监督管理事务</t>
  </si>
  <si>
    <t xml:space="preserve">    市场监督管理专项</t>
  </si>
  <si>
    <t xml:space="preserve">    市场监管执法</t>
  </si>
  <si>
    <t xml:space="preserve">    药品事务</t>
  </si>
  <si>
    <t xml:space="preserve">    其他公安支出</t>
  </si>
  <si>
    <t xml:space="preserve">    其他技术研究与开发支出</t>
  </si>
  <si>
    <t xml:space="preserve">  科技条件与服务</t>
  </si>
  <si>
    <t xml:space="preserve">    科技条件专项</t>
  </si>
  <si>
    <t>文化旅游体育与传媒支出</t>
  </si>
  <si>
    <t xml:space="preserve">  文化和旅游</t>
  </si>
  <si>
    <t xml:space="preserve">    其他文化和旅游支出</t>
  </si>
  <si>
    <t xml:space="preserve">  新闻出版电影</t>
  </si>
  <si>
    <t xml:space="preserve">    其他新闻出版电影支出</t>
  </si>
  <si>
    <t xml:space="preserve">  广播电视</t>
  </si>
  <si>
    <t xml:space="preserve">    广播</t>
  </si>
  <si>
    <t xml:space="preserve">    其他广播电视支出</t>
  </si>
  <si>
    <t xml:space="preserve">    劳动人事争议调解仲裁</t>
  </si>
  <si>
    <t xml:space="preserve">    归口管理的行政单位离退休</t>
  </si>
  <si>
    <t xml:space="preserve">    殡葬</t>
  </si>
  <si>
    <t xml:space="preserve">    其他社会福利支出</t>
  </si>
  <si>
    <t xml:space="preserve">    残疾人体育</t>
  </si>
  <si>
    <t xml:space="preserve">    其他城市生活救助</t>
  </si>
  <si>
    <t xml:space="preserve">  退役军人管理事务</t>
  </si>
  <si>
    <t>卫生健康支出</t>
  </si>
  <si>
    <t xml:space="preserve">  卫生健康管理事务</t>
  </si>
  <si>
    <t xml:space="preserve">    其他卫生健康管理事务支出</t>
  </si>
  <si>
    <t xml:space="preserve">  医疗保障管理事务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</si>
  <si>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</si>
  <si>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</si>
  <si>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</si>
  <si>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</si>
  <si>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</si>
  <si>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水体</t>
  </si>
  <si>
    <t xml:space="preserve">    农村环境保护</t>
  </si>
  <si>
    <t xml:space="preserve">    城管执法</t>
  </si>
  <si>
    <t xml:space="preserve">    小城镇基础设施建设</t>
  </si>
  <si>
    <t xml:space="preserve">    科技转化与推广服务</t>
  </si>
  <si>
    <t xml:space="preserve">    农产品加工与促销</t>
  </si>
  <si>
    <t xml:space="preserve">    农村道路建设</t>
  </si>
  <si>
    <t xml:space="preserve">  林业和草原</t>
  </si>
  <si>
    <t xml:space="preserve">    事业机构</t>
  </si>
  <si>
    <t xml:space="preserve">    自然保护区等管理</t>
  </si>
  <si>
    <t xml:space="preserve">    防灾减灾</t>
  </si>
  <si>
    <t xml:space="preserve">    其他林业和草原支出</t>
  </si>
  <si>
    <t xml:space="preserve">    水利工程建设</t>
  </si>
  <si>
    <t xml:space="preserve">    其他农业综合开发支出</t>
  </si>
  <si>
    <t xml:space="preserve">    公路运输管理</t>
  </si>
  <si>
    <t xml:space="preserve">    取消政府还贷二级公路收费专项支出</t>
  </si>
  <si>
    <t xml:space="preserve">  其他交通运输支出(款)</t>
  </si>
  <si>
    <t xml:space="preserve">    其他交通运输支出(项)</t>
  </si>
  <si>
    <t xml:space="preserve">    其他支持中小企业发展和管理支出</t>
  </si>
  <si>
    <t>自然资源海洋气象等支出</t>
  </si>
  <si>
    <t xml:space="preserve">  自然资源事务</t>
  </si>
  <si>
    <t xml:space="preserve">    土地资源调查</t>
  </si>
  <si>
    <t xml:space="preserve">    国土整治</t>
  </si>
  <si>
    <t xml:space="preserve">    其他自然资源事务支出</t>
  </si>
  <si>
    <t xml:space="preserve">    气象基础设施建设与维修</t>
  </si>
  <si>
    <t xml:space="preserve">  其他自然资源海洋气象等支出(款)</t>
  </si>
  <si>
    <t xml:space="preserve">    其他自然资源海洋气象等支出(项)</t>
  </si>
  <si>
    <t xml:space="preserve">    沉陷区治理</t>
  </si>
  <si>
    <t xml:space="preserve">    保障性住房租金补贴</t>
  </si>
  <si>
    <t xml:space="preserve">    其他保障性安居工程支出</t>
  </si>
  <si>
    <t xml:space="preserve">  城乡社区住宅</t>
  </si>
  <si>
    <t xml:space="preserve">    其他城乡社区住宅支出</t>
  </si>
  <si>
    <t>灾害防治及应急管理支出</t>
  </si>
  <si>
    <t xml:space="preserve">  应急管理事务</t>
  </si>
  <si>
    <t xml:space="preserve">    安全监管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</si>
  <si>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</si>
  <si>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</si>
  <si>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</si>
  <si>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</si>
  <si>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其他森林消防事务支出</t>
  </si>
  <si>
    <t xml:space="preserve">  煤矿安全</t>
  </si>
  <si>
    <t xml:space="preserve">    其他煤矿安全支出</t>
  </si>
  <si>
    <t xml:space="preserve">  自然灾害防治</t>
  </si>
  <si>
    <t xml:space="preserve">  自然灾害救灾及恢复重建支出</t>
  </si>
  <si>
    <t>一、一般公共服务支出</t>
  </si>
  <si>
    <t xml:space="preserve">  政府办公厅（室）及相关机构事务</t>
  </si>
  <si>
    <t xml:space="preserve">    其他政府办公厅（室）及相关机构事务支出</t>
  </si>
  <si>
    <t xml:space="preserve">  党委办公厅（室）及相关机构事务</t>
  </si>
  <si>
    <t xml:space="preserve">    其他市场监督管理事务支出</t>
  </si>
  <si>
    <t xml:space="preserve">  其他一般公共服务支出</t>
  </si>
  <si>
    <t xml:space="preserve">    其他一般公共服务支出</t>
  </si>
  <si>
    <t>二、公共安全支出</t>
  </si>
  <si>
    <t xml:space="preserve">    执法办案</t>
  </si>
  <si>
    <t xml:space="preserve">  其他公共安全支出</t>
  </si>
  <si>
    <t xml:space="preserve">    其他公共安全支出</t>
  </si>
  <si>
    <t>三、教育支出</t>
  </si>
  <si>
    <t xml:space="preserve">  其他教育支出</t>
  </si>
  <si>
    <t xml:space="preserve">    其他教育支出</t>
  </si>
  <si>
    <t>四、科学技术支出</t>
  </si>
  <si>
    <t xml:space="preserve">  其他科学技术支出</t>
  </si>
  <si>
    <t xml:space="preserve">    其他科学技术支出</t>
  </si>
  <si>
    <t>五、文化旅游体育与传媒支出</t>
  </si>
  <si>
    <t xml:space="preserve">  其他文化体育与传媒支出</t>
  </si>
  <si>
    <t xml:space="preserve">    其他文化体育与传媒支出</t>
  </si>
  <si>
    <t>六、社会保障和就业支出</t>
  </si>
  <si>
    <t xml:space="preserve">  其他社会保障和就业支出</t>
  </si>
  <si>
    <t xml:space="preserve">    其他社会保障和就业支出</t>
  </si>
  <si>
    <t>七、卫生健康支出</t>
  </si>
  <si>
    <t xml:space="preserve">  老龄卫生健康事务</t>
  </si>
  <si>
    <t xml:space="preserve">    老龄卫生健康事务</t>
  </si>
  <si>
    <t>八、节能环保支出</t>
  </si>
  <si>
    <t>九、城乡社区支出</t>
  </si>
  <si>
    <t xml:space="preserve">  城乡社区规划与管理</t>
  </si>
  <si>
    <t xml:space="preserve">    城乡社区规划与管理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</si>
  <si>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</si>
  <si>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</si>
  <si>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</si>
  <si>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</si>
  <si>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</si>
  <si>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</si>
  <si>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>十、农林水支出</t>
  </si>
  <si>
    <t xml:space="preserve">  其他农林水支出</t>
  </si>
  <si>
    <t xml:space="preserve">    其他农林水支出</t>
  </si>
  <si>
    <t>十一、交通运输支出</t>
  </si>
  <si>
    <t>十二、商业服务业等支出</t>
  </si>
  <si>
    <t>十三、自然资源海洋气象等支出</t>
  </si>
  <si>
    <t xml:space="preserve">  其他自然资源海洋气象等支出</t>
  </si>
  <si>
    <t xml:space="preserve">    其他自然资源海洋气象等支出</t>
  </si>
  <si>
    <t>十四、住房保障支出</t>
  </si>
  <si>
    <t>十五、粮油物资储备支出</t>
  </si>
  <si>
    <t>十六、灾害防治及应急管理支出</t>
  </si>
  <si>
    <t>十七、预备费</t>
  </si>
  <si>
    <t>十八、其他支出</t>
  </si>
  <si>
    <t xml:space="preserve">    其他支出</t>
  </si>
  <si>
    <t>十九、债务付息支出</t>
  </si>
  <si>
    <t>一般公共预算支出合计</t>
  </si>
  <si>
    <t>预备费</t>
    <phoneticPr fontId="20" type="noConversion"/>
  </si>
  <si>
    <t xml:space="preserve">    储备粮(油)库建设</t>
  </si>
  <si>
    <t>调整预算数</t>
    <phoneticPr fontId="20" type="noConversion"/>
  </si>
  <si>
    <t>预算数</t>
    <phoneticPr fontId="20" type="noConversion"/>
  </si>
  <si>
    <t>-</t>
    <phoneticPr fontId="20" type="noConversion"/>
  </si>
  <si>
    <t>决算数为调整预算数的%</t>
    <phoneticPr fontId="20" type="noConversion"/>
  </si>
  <si>
    <t>2019年度仁和区一般公共预算转移性收支决算平衡表</t>
    <phoneticPr fontId="5" type="noConversion"/>
  </si>
  <si>
    <t xml:space="preserve">  从政府性基金预算调入</t>
  </si>
  <si>
    <t xml:space="preserve">  从国有资本经营预算调入</t>
  </si>
  <si>
    <t xml:space="preserve">  从其他资金调入</t>
  </si>
  <si>
    <t>2019年上级对仁和区税收返还和转移支付补助决算表</t>
    <phoneticPr fontId="5" type="noConversion"/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</si>
  <si>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</si>
  <si>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</si>
  <si>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</si>
  <si>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</si>
  <si>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企业事业单位划转补助收入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</si>
  <si>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</si>
  <si>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</si>
  <si>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</si>
  <si>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</si>
  <si>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</si>
  <si>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</si>
  <si>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</si>
  <si>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</si>
  <si>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</si>
  <si>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</si>
  <si>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</si>
  <si>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</si>
  <si>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</si>
  <si>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</si>
  <si>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</si>
  <si>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</si>
  <si>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</si>
  <si>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</si>
  <si>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</si>
  <si>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</si>
  <si>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</si>
  <si>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</si>
  <si>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</si>
  <si>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</si>
  <si>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</si>
  <si>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</si>
  <si>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</si>
  <si>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</si>
  <si>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</si>
  <si>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</si>
  <si>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</si>
  <si>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</si>
  <si>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</si>
  <si>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  农村转移人口市民化转移支付收入</t>
  </si>
  <si>
    <t xml:space="preserve">    资源枯竭城市转移支付收入</t>
  </si>
  <si>
    <t xml:space="preserve">    文化体育与传媒</t>
  </si>
  <si>
    <t xml:space="preserve">    医疗卫生与计划生育</t>
  </si>
  <si>
    <t xml:space="preserve">    国土海洋气象等</t>
  </si>
  <si>
    <t xml:space="preserve">    灾害防治及应急管理</t>
  </si>
  <si>
    <t>经济分类科目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</si>
  <si>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</si>
  <si>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</si>
  <si>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</si>
  <si>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</si>
  <si>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</si>
  <si>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</si>
  <si>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</si>
  <si>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</si>
  <si>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</si>
  <si>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</si>
  <si>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</si>
  <si>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</si>
  <si>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</si>
  <si>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</si>
  <si>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</si>
  <si>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</si>
  <si>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</si>
  <si>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</si>
  <si>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</si>
  <si>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</si>
  <si>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</si>
  <si>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</si>
  <si>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</si>
  <si>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</si>
  <si>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</si>
  <si>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</si>
  <si>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</si>
  <si>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</si>
  <si>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</si>
  <si>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</si>
  <si>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</si>
  <si>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</si>
  <si>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</si>
  <si>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</si>
  <si>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</si>
  <si>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</si>
  <si>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</si>
  <si>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</si>
  <si>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</si>
  <si>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</si>
  <si>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</si>
  <si>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</si>
  <si>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</si>
  <si>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</si>
  <si>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</si>
  <si>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</si>
  <si>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</si>
  <si>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</si>
  <si>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</si>
  <si>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</si>
  <si>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</si>
  <si>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</si>
  <si>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</si>
  <si>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十二、债务还本支出</t>
  </si>
  <si>
    <t xml:space="preserve">        国内债务还本</t>
  </si>
  <si>
    <t xml:space="preserve">        国外债务还本</t>
  </si>
  <si>
    <t>十三、转移性支出</t>
  </si>
  <si>
    <t xml:space="preserve">        上下级政府间转移性支出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</si>
  <si>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</si>
  <si>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</si>
  <si>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</si>
  <si>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</si>
  <si>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</si>
  <si>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</si>
  <si>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</si>
  <si>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</si>
  <si>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</si>
  <si>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</si>
  <si>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</si>
  <si>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2019年仁和区地方政府一般债务余额情况表</t>
    <phoneticPr fontId="21" type="noConversion"/>
  </si>
  <si>
    <t>一、2018年末地方政府一般债务余额</t>
    <phoneticPr fontId="21" type="noConversion"/>
  </si>
  <si>
    <t>二、2019年地方政府一般债务举借额</t>
    <phoneticPr fontId="21" type="noConversion"/>
  </si>
  <si>
    <t>三、2019年地方政府一般债务偿还减少额</t>
    <phoneticPr fontId="21" type="noConversion"/>
  </si>
  <si>
    <t>四、2019年末地方政府一般债务余额</t>
    <phoneticPr fontId="21" type="noConversion"/>
  </si>
  <si>
    <t>注：本表反映举借额和偿还额均包含置换债券、再融资债券。</t>
    <phoneticPr fontId="20" type="noConversion"/>
  </si>
  <si>
    <t>2019年仁和区地方政府专项债务余额情况表</t>
    <phoneticPr fontId="20" type="noConversion"/>
  </si>
  <si>
    <t>一、2018年末地方政府专项债务余额</t>
    <phoneticPr fontId="20" type="noConversion"/>
  </si>
  <si>
    <t>二、2019年地方政府专项债务举借额</t>
    <phoneticPr fontId="20" type="noConversion"/>
  </si>
  <si>
    <t>三、2019年地方政府专项债务偿还减少额</t>
    <phoneticPr fontId="20" type="noConversion"/>
  </si>
  <si>
    <t>四、2019年末地方政府专项债务余额</t>
    <phoneticPr fontId="20" type="noConversion"/>
  </si>
  <si>
    <t>注：本表反映举借额和偿还额均包含置换债券、再融资债券。</t>
    <phoneticPr fontId="20" type="noConversion"/>
  </si>
  <si>
    <t>2019年仁和区地方政府债务余额情况汇总表</t>
  </si>
  <si>
    <t>单位：万元</t>
    <phoneticPr fontId="20" type="noConversion"/>
  </si>
  <si>
    <t>一、2018年末地方政府债务余额</t>
    <phoneticPr fontId="5" type="noConversion"/>
  </si>
  <si>
    <t>二、2019年地方政府债务举借额</t>
  </si>
  <si>
    <t>三、2019年地方政府债务偿还减少额</t>
  </si>
  <si>
    <t>2019年地方政府债务分地区限额汇总表</t>
  </si>
  <si>
    <t xml:space="preserve">                                                          </t>
    <phoneticPr fontId="5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</si>
  <si>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</si>
  <si>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2019年限额</t>
  </si>
  <si>
    <t>2019年仁和区政府性基金收入决算表</t>
    <phoneticPr fontId="5" type="noConversion"/>
  </si>
  <si>
    <t>2019年仁和区政府性基金支出决算表</t>
    <phoneticPr fontId="5" type="noConversion"/>
  </si>
  <si>
    <t xml:space="preserve">     补助被征地农民支出</t>
    <phoneticPr fontId="5" type="noConversion"/>
  </si>
  <si>
    <t xml:space="preserve">     城市环境卫生</t>
    <phoneticPr fontId="5" type="noConversion"/>
  </si>
  <si>
    <t xml:space="preserve">  城市基础设施配套费安排的支出</t>
  </si>
  <si>
    <t>五、其他支出</t>
    <phoneticPr fontId="5" type="noConversion"/>
  </si>
  <si>
    <t>六、债务付息支出</t>
    <phoneticPr fontId="5" type="noConversion"/>
  </si>
  <si>
    <t>七、债务发行费用支出</t>
    <phoneticPr fontId="5" type="noConversion"/>
  </si>
  <si>
    <t xml:space="preserve">  土地储备专项债券收入安排的支出  </t>
  </si>
  <si>
    <t xml:space="preserve">     征地和拆迁补偿支出  </t>
    <phoneticPr fontId="5" type="noConversion"/>
  </si>
  <si>
    <t xml:space="preserve">     土地开发支出  </t>
    <phoneticPr fontId="5" type="noConversion"/>
  </si>
  <si>
    <t>2019年度仁和区政府性基金收支决算平衡表</t>
    <phoneticPr fontId="5" type="noConversion"/>
  </si>
  <si>
    <t>调入资金</t>
    <phoneticPr fontId="5" type="noConversion"/>
  </si>
  <si>
    <t>决 算 数</t>
    <phoneticPr fontId="20" type="noConversion"/>
  </si>
  <si>
    <t>2019年上级对仁和区政府性基金转移支付补助决算表</t>
    <phoneticPr fontId="21" type="noConversion"/>
  </si>
  <si>
    <t>表5</t>
    <phoneticPr fontId="5" type="noConversion"/>
  </si>
  <si>
    <t>转移支付名称</t>
    <phoneticPr fontId="5" type="noConversion"/>
  </si>
  <si>
    <t>合计</t>
    <phoneticPr fontId="5" type="noConversion"/>
  </si>
  <si>
    <t>-</t>
    <phoneticPr fontId="5" type="noConversion"/>
  </si>
  <si>
    <t>一、（市、县）对下转移支付</t>
    <phoneticPr fontId="5" type="noConversion"/>
  </si>
  <si>
    <t>（一）（市、县）对下一般性转移支付</t>
    <phoneticPr fontId="5" type="noConversion"/>
  </si>
  <si>
    <t xml:space="preserve"> 其中：均衡性转移支付</t>
    <phoneticPr fontId="5" type="noConversion"/>
  </si>
  <si>
    <t>体制结算补助</t>
    <phoneticPr fontId="5" type="noConversion"/>
  </si>
  <si>
    <t>（二）（市、县）对下专项转移支付</t>
    <phoneticPr fontId="5" type="noConversion"/>
  </si>
  <si>
    <t xml:space="preserve"> 其中：民族事业发展资金</t>
    <phoneticPr fontId="5" type="noConversion"/>
  </si>
  <si>
    <t>青少年事业发展专项资金</t>
    <phoneticPr fontId="5" type="noConversion"/>
  </si>
  <si>
    <t>基层行政单位救灾专项资金</t>
  </si>
  <si>
    <t>妇女儿童事业发展专项资金</t>
    <phoneticPr fontId="5" type="noConversion"/>
  </si>
  <si>
    <t>质量技术监督专项资金</t>
  </si>
  <si>
    <t>技术改造与转型升级资金</t>
  </si>
  <si>
    <t>安全生产专项资金</t>
    <phoneticPr fontId="5" type="noConversion"/>
  </si>
  <si>
    <t>中国制造2025四川行动计划资金</t>
    <phoneticPr fontId="5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</si>
  <si>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</si>
  <si>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</si>
  <si>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</si>
  <si>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5" type="noConversion"/>
  </si>
  <si>
    <t>中小企业发展专项资金</t>
  </si>
  <si>
    <t>二、（市、县）对下税收返还</t>
    <phoneticPr fontId="5" type="noConversion"/>
  </si>
  <si>
    <t>消费税和增值税税收返还</t>
    <phoneticPr fontId="5" type="noConversion"/>
  </si>
  <si>
    <t>所得税基数返还</t>
    <phoneticPr fontId="5" type="noConversion"/>
  </si>
  <si>
    <t>成品油税费改革税收返还</t>
    <phoneticPr fontId="5" type="noConversion"/>
  </si>
  <si>
    <t>增值税“五五分享”税收返还</t>
    <phoneticPr fontId="5" type="noConversion"/>
  </si>
  <si>
    <t>说明：仁和区无对下税收返还和转移支付补助</t>
    <phoneticPr fontId="5" type="noConversion"/>
  </si>
  <si>
    <t>表7</t>
    <phoneticPr fontId="5" type="noConversion"/>
  </si>
  <si>
    <t>单位：万元</t>
    <phoneticPr fontId="21" type="noConversion"/>
  </si>
  <si>
    <t xml:space="preserve">项  目  </t>
    <phoneticPr fontId="5" type="noConversion"/>
  </si>
  <si>
    <t>年初预算数</t>
    <phoneticPr fontId="21" type="noConversion"/>
  </si>
  <si>
    <t>调整预算数</t>
    <phoneticPr fontId="21" type="noConversion"/>
  </si>
  <si>
    <t>累计占预算%</t>
    <phoneticPr fontId="5" type="noConversion"/>
  </si>
  <si>
    <t>合   计</t>
    <phoneticPr fontId="5" type="noConversion"/>
  </si>
  <si>
    <t>一、（市、县）本级支出</t>
    <phoneticPr fontId="5" type="noConversion"/>
  </si>
  <si>
    <t xml:space="preserve">   一般公共服务支出</t>
    <phoneticPr fontId="5" type="noConversion"/>
  </si>
  <si>
    <t xml:space="preserve">   外交支出</t>
    <phoneticPr fontId="5" type="noConversion"/>
  </si>
  <si>
    <t xml:space="preserve">  公共安全支出</t>
    <phoneticPr fontId="5" type="noConversion"/>
  </si>
  <si>
    <t xml:space="preserve">  教育支出</t>
    <phoneticPr fontId="5" type="noConversion"/>
  </si>
  <si>
    <t xml:space="preserve">  科学技术支出</t>
    <phoneticPr fontId="5" type="noConversion"/>
  </si>
  <si>
    <t xml:space="preserve">  文化体育与传媒支出</t>
    <phoneticPr fontId="5" type="noConversion"/>
  </si>
  <si>
    <t xml:space="preserve">  社会保障和就业支出</t>
    <phoneticPr fontId="5" type="noConversion"/>
  </si>
  <si>
    <t xml:space="preserve">  医疗与计划生育支出</t>
    <phoneticPr fontId="5" type="noConversion"/>
  </si>
  <si>
    <t xml:space="preserve">  节能环保支出</t>
    <phoneticPr fontId="5" type="noConversion"/>
  </si>
  <si>
    <t xml:space="preserve">  城乡社区支出</t>
    <phoneticPr fontId="5" type="noConversion"/>
  </si>
  <si>
    <t xml:space="preserve">  农林水支出</t>
    <phoneticPr fontId="5" type="noConversion"/>
  </si>
  <si>
    <t xml:space="preserve">  交通运输支出</t>
    <phoneticPr fontId="5" type="noConversion"/>
  </si>
  <si>
    <t xml:space="preserve">  资源勘探信息等支出</t>
    <phoneticPr fontId="5" type="noConversion"/>
  </si>
  <si>
    <t xml:space="preserve">  商业服务业等支出</t>
    <phoneticPr fontId="5" type="noConversion"/>
  </si>
  <si>
    <t xml:space="preserve">  金融支出</t>
    <phoneticPr fontId="5" type="noConversion"/>
  </si>
  <si>
    <t xml:space="preserve">  国土海洋气象等支出</t>
    <phoneticPr fontId="5" type="noConversion"/>
  </si>
  <si>
    <t xml:space="preserve">  住房保障支出</t>
    <phoneticPr fontId="5" type="noConversion"/>
  </si>
  <si>
    <t xml:space="preserve">  粮油物资储备支出</t>
    <phoneticPr fontId="5" type="noConversion"/>
  </si>
  <si>
    <t xml:space="preserve">  其他支出</t>
    <phoneticPr fontId="5" type="noConversion"/>
  </si>
  <si>
    <t>二、对下转移支付</t>
    <phoneticPr fontId="5" type="noConversion"/>
  </si>
  <si>
    <t xml:space="preserve">                                                          </t>
    <phoneticPr fontId="5" type="noConversion"/>
  </si>
  <si>
    <t>单位：万元</t>
    <phoneticPr fontId="20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</si>
  <si>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</si>
  <si>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仁和区</t>
    <phoneticPr fontId="21" type="noConversion"/>
  </si>
  <si>
    <t>表14</t>
    <phoneticPr fontId="5" type="noConversion"/>
  </si>
  <si>
    <t>决算数</t>
    <phoneticPr fontId="20" type="noConversion"/>
  </si>
  <si>
    <t>补助下级支出</t>
  </si>
  <si>
    <t>-</t>
    <phoneticPr fontId="5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</si>
  <si>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</si>
  <si>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</si>
  <si>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</si>
  <si>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</si>
  <si>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</si>
  <si>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</si>
  <si>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</si>
  <si>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</si>
  <si>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</si>
  <si>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</si>
  <si>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</si>
  <si>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</si>
  <si>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</si>
  <si>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</si>
  <si>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</si>
  <si>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</si>
  <si>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</si>
  <si>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5" type="noConversion"/>
  </si>
  <si>
    <t xml:space="preserve">   十九、彩票公益金安排的支出</t>
  </si>
  <si>
    <t>说明：2018年仁和区政府性基金支出无补助下级支出决算</t>
    <phoneticPr fontId="5" type="noConversion"/>
  </si>
  <si>
    <t xml:space="preserve">           单位：万元</t>
    <phoneticPr fontId="5" type="noConversion"/>
  </si>
  <si>
    <t>项目</t>
    <phoneticPr fontId="5" type="noConversion"/>
  </si>
  <si>
    <t>合计</t>
    <phoneticPr fontId="5" type="noConversion"/>
  </si>
  <si>
    <t>居民基本医疗保险基金收入</t>
    <phoneticPr fontId="5" type="noConversion"/>
  </si>
  <si>
    <t>一、上年结余</t>
    <phoneticPr fontId="5" type="noConversion"/>
  </si>
  <si>
    <t>-</t>
    <phoneticPr fontId="20" type="noConversion"/>
  </si>
  <si>
    <t>二、当年收入</t>
    <phoneticPr fontId="5" type="noConversion"/>
  </si>
  <si>
    <t>其中：居民基本医疗保险基金收入</t>
    <phoneticPr fontId="5" type="noConversion"/>
  </si>
  <si>
    <t>三、当年支出</t>
    <phoneticPr fontId="5" type="noConversion"/>
  </si>
  <si>
    <t>其中：居民基本医疗保险基金支出</t>
    <phoneticPr fontId="5" type="noConversion"/>
  </si>
  <si>
    <t>四、年未滚存结余</t>
    <phoneticPr fontId="5" type="noConversion"/>
  </si>
  <si>
    <t>2019年仁和区对下税收返还和转移支付补助决算表</t>
    <phoneticPr fontId="5" type="noConversion"/>
  </si>
  <si>
    <t xml:space="preserve">2019年仁和区预算内基本建设支出决算表 </t>
    <phoneticPr fontId="5" type="noConversion"/>
  </si>
  <si>
    <t>说明：2019年仁和区无预算内基本建设支出决算</t>
    <phoneticPr fontId="5" type="noConversion"/>
  </si>
  <si>
    <t>2019年仁和区地方政府一般债务分地区限额表</t>
    <phoneticPr fontId="5" type="noConversion"/>
  </si>
  <si>
    <t>2019年限额</t>
    <phoneticPr fontId="21" type="noConversion"/>
  </si>
  <si>
    <t>表10</t>
    <phoneticPr fontId="5" type="noConversion"/>
  </si>
  <si>
    <t>表6</t>
    <phoneticPr fontId="20" type="noConversion"/>
  </si>
  <si>
    <t>表8</t>
    <phoneticPr fontId="20" type="noConversion"/>
  </si>
  <si>
    <t>表11</t>
    <phoneticPr fontId="5" type="noConversion"/>
  </si>
  <si>
    <t>表12</t>
    <phoneticPr fontId="5" type="noConversion"/>
  </si>
  <si>
    <t>表13</t>
    <phoneticPr fontId="5" type="noConversion"/>
  </si>
  <si>
    <t>表15</t>
    <phoneticPr fontId="20" type="noConversion"/>
  </si>
  <si>
    <t>2019年仁和区对下政府性基金转移支付补助决算表</t>
    <phoneticPr fontId="5" type="noConversion"/>
  </si>
  <si>
    <t>仁和区</t>
    <phoneticPr fontId="21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</si>
  <si>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</si>
  <si>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单位：万元</t>
    <phoneticPr fontId="20" type="noConversion"/>
  </si>
  <si>
    <t>表16</t>
    <phoneticPr fontId="5" type="noConversion"/>
  </si>
  <si>
    <t>2019年地方政府专项债务分地区限额表</t>
    <phoneticPr fontId="5" type="noConversion"/>
  </si>
  <si>
    <t>四、2019年末地方政府债务余额</t>
    <phoneticPr fontId="20" type="noConversion"/>
  </si>
  <si>
    <t>注：本表反映举借额和偿还额均包含置换债券、再融资债券。</t>
    <phoneticPr fontId="20" type="noConversion"/>
  </si>
  <si>
    <t>表17</t>
    <phoneticPr fontId="20" type="noConversion"/>
  </si>
  <si>
    <t>表18</t>
    <phoneticPr fontId="20" type="noConversion"/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</si>
  <si>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</si>
  <si>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</si>
  <si>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</si>
  <si>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</si>
  <si>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</si>
  <si>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</si>
  <si>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</si>
  <si>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</si>
  <si>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</si>
  <si>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</si>
  <si>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</si>
  <si>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</si>
  <si>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</si>
  <si>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调出资金</t>
  </si>
  <si>
    <t>国有资本经营收入</t>
  </si>
  <si>
    <t>国有资本经营支出</t>
  </si>
  <si>
    <t>2019年仁和区国有资本经营预算收支决算表</t>
    <phoneticPr fontId="20" type="noConversion"/>
  </si>
  <si>
    <t>附表19</t>
    <phoneticPr fontId="20" type="noConversion"/>
  </si>
  <si>
    <t xml:space="preserve">决 算 数 </t>
    <phoneticPr fontId="20" type="noConversion"/>
  </si>
  <si>
    <t>表20</t>
    <phoneticPr fontId="5" type="noConversion"/>
  </si>
  <si>
    <t>2019年仁和区社会保险基金收支决算表</t>
    <phoneticPr fontId="5" type="noConversion"/>
  </si>
  <si>
    <t>说明：仁和区无社保基金预算</t>
    <phoneticPr fontId="20" type="noConversion"/>
  </si>
  <si>
    <t>2019年仁和区一般公共预算基本支出决算经济分类表</t>
    <phoneticPr fontId="20" type="noConversion"/>
  </si>
</sst>
</file>

<file path=xl/styles.xml><?xml version="1.0" encoding="utf-8"?>
<styleSheet xmlns="http://schemas.openxmlformats.org/spreadsheetml/2006/main">
  <numFmts count="16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_(* #,##0_);_(* \(#,##0\);_(* &quot;-&quot;_);_(@_)"/>
    <numFmt numFmtId="182" formatCode="_-* #,##0_-;\-* #,##0_-;_-* &quot;-&quot;_-;_-@_-"/>
    <numFmt numFmtId="183" formatCode="_-* #,##0.00_-;\-* #,##0.00_-;_-* &quot;-&quot;??_-;_-@_-"/>
    <numFmt numFmtId="184" formatCode="#,##0.00_ "/>
    <numFmt numFmtId="185" formatCode="_ * #,##0_ ;_ * \-#,##0_ ;_ * &quot;-&quot;??_ ;_ @_ "/>
    <numFmt numFmtId="186" formatCode="0_ "/>
    <numFmt numFmtId="187" formatCode="0.0_);[Red]\(0.0\)"/>
    <numFmt numFmtId="188" formatCode="* #,##0.0;* \-#,##0.0;* &quot;-&quot;??;@"/>
  </numFmts>
  <fonts count="8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theme="1"/>
      <name val="Arial"/>
      <family val="2"/>
    </font>
    <font>
      <b/>
      <sz val="12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4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78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/>
    <xf numFmtId="0" fontId="19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37" fontId="36" fillId="0" borderId="0"/>
    <xf numFmtId="0" fontId="37" fillId="0" borderId="0"/>
    <xf numFmtId="0" fontId="6" fillId="41" borderId="11" applyNumberFormat="0" applyFont="0" applyAlignment="0" applyProtection="0">
      <alignment vertical="center"/>
    </xf>
    <xf numFmtId="0" fontId="6" fillId="41" borderId="11" applyNumberFormat="0" applyFont="0" applyAlignment="0" applyProtection="0">
      <alignment vertical="center"/>
    </xf>
    <xf numFmtId="0" fontId="6" fillId="41" borderId="11" applyNumberFormat="0" applyFon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" fontId="4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7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42" borderId="5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43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/>
    <xf numFmtId="181" fontId="6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42" borderId="12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8" borderId="5" applyNumberFormat="0" applyAlignment="0" applyProtection="0">
      <alignment vertical="center"/>
    </xf>
    <xf numFmtId="0" fontId="51" fillId="0" borderId="0"/>
    <xf numFmtId="0" fontId="22" fillId="0" borderId="0"/>
    <xf numFmtId="0" fontId="22" fillId="0" borderId="0"/>
    <xf numFmtId="0" fontId="52" fillId="0" borderId="0"/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1" fontId="48" fillId="0" borderId="0"/>
    <xf numFmtId="1" fontId="48" fillId="0" borderId="0"/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82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1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78" fillId="0" borderId="0"/>
  </cellStyleXfs>
  <cellXfs count="354">
    <xf numFmtId="0" fontId="0" fillId="0" borderId="0" xfId="0">
      <alignment vertical="center"/>
    </xf>
    <xf numFmtId="0" fontId="6" fillId="0" borderId="0" xfId="2"/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6" fillId="4" borderId="2" xfId="2" applyNumberFormat="1" applyFont="1" applyFill="1" applyBorder="1" applyAlignment="1" applyProtection="1">
      <alignment horizontal="left" vertical="center"/>
    </xf>
    <xf numFmtId="176" fontId="6" fillId="4" borderId="3" xfId="2" applyNumberFormat="1" applyFont="1" applyFill="1" applyBorder="1" applyAlignment="1" applyProtection="1">
      <alignment horizontal="left" vertical="center"/>
    </xf>
    <xf numFmtId="0" fontId="6" fillId="4" borderId="2" xfId="2" applyNumberFormat="1" applyFont="1" applyFill="1" applyBorder="1" applyAlignment="1" applyProtection="1">
      <alignment vertical="center"/>
    </xf>
    <xf numFmtId="176" fontId="6" fillId="4" borderId="3" xfId="2" applyNumberFormat="1" applyFont="1" applyFill="1" applyBorder="1" applyAlignment="1" applyProtection="1">
      <alignment vertical="center"/>
    </xf>
    <xf numFmtId="0" fontId="6" fillId="4" borderId="2" xfId="2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178" fontId="6" fillId="0" borderId="0" xfId="2" applyNumberFormat="1"/>
    <xf numFmtId="178" fontId="12" fillId="0" borderId="0" xfId="0" applyNumberFormat="1" applyFont="1">
      <alignment vertical="center"/>
    </xf>
    <xf numFmtId="178" fontId="6" fillId="6" borderId="1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8" fontId="10" fillId="4" borderId="4" xfId="2" applyNumberFormat="1" applyFont="1" applyFill="1" applyBorder="1" applyAlignment="1" applyProtection="1">
      <alignment horizontal="center" vertical="center"/>
    </xf>
    <xf numFmtId="178" fontId="6" fillId="4" borderId="1" xfId="2" applyNumberFormat="1" applyFont="1" applyFill="1" applyBorder="1" applyAlignment="1" applyProtection="1">
      <alignment horizontal="right" vertical="center"/>
    </xf>
    <xf numFmtId="180" fontId="15" fillId="0" borderId="1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9" fillId="4" borderId="2" xfId="0" applyNumberFormat="1" applyFont="1" applyFill="1" applyBorder="1" applyAlignment="1" applyProtection="1">
      <alignment vertical="center"/>
    </xf>
    <xf numFmtId="0" fontId="19" fillId="4" borderId="1" xfId="0" applyNumberFormat="1" applyFont="1" applyFill="1" applyBorder="1" applyAlignment="1" applyProtection="1">
      <alignment vertical="center"/>
    </xf>
    <xf numFmtId="0" fontId="6" fillId="0" borderId="0" xfId="4" applyFont="1"/>
    <xf numFmtId="0" fontId="6" fillId="0" borderId="0" xfId="4" applyFont="1" applyFill="1"/>
    <xf numFmtId="49" fontId="6" fillId="5" borderId="1" xfId="5" applyNumberFormat="1" applyFont="1" applyFill="1" applyBorder="1" applyAlignment="1">
      <alignment horizontal="left" vertical="center"/>
    </xf>
    <xf numFmtId="49" fontId="10" fillId="5" borderId="1" xfId="5" applyNumberFormat="1" applyFont="1" applyFill="1" applyBorder="1" applyAlignment="1">
      <alignment horizontal="left" vertical="center"/>
    </xf>
    <xf numFmtId="0" fontId="10" fillId="5" borderId="1" xfId="4" applyFont="1" applyFill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0" fontId="6" fillId="0" borderId="0" xfId="597" applyFill="1"/>
    <xf numFmtId="0" fontId="57" fillId="0" borderId="0" xfId="597" applyFont="1" applyFill="1"/>
    <xf numFmtId="0" fontId="7" fillId="0" borderId="1" xfId="597" applyFont="1" applyFill="1" applyBorder="1" applyAlignment="1">
      <alignment horizontal="center" vertical="center"/>
    </xf>
    <xf numFmtId="0" fontId="7" fillId="0" borderId="1" xfId="597" applyNumberFormat="1" applyFont="1" applyFill="1" applyBorder="1" applyAlignment="1" applyProtection="1">
      <alignment horizontal="left" vertical="center"/>
    </xf>
    <xf numFmtId="0" fontId="6" fillId="0" borderId="1" xfId="514" applyFont="1" applyFill="1" applyBorder="1" applyAlignment="1">
      <alignment horizontal="left" vertical="center"/>
    </xf>
    <xf numFmtId="0" fontId="6" fillId="0" borderId="1" xfId="514" applyFill="1" applyBorder="1" applyAlignment="1">
      <alignment horizontal="left" vertical="center"/>
    </xf>
    <xf numFmtId="1" fontId="59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178" fontId="6" fillId="0" borderId="1" xfId="2" applyNumberFormat="1" applyFont="1" applyFill="1" applyBorder="1" applyAlignment="1" applyProtection="1">
      <alignment horizontal="right" vertical="center"/>
    </xf>
    <xf numFmtId="177" fontId="0" fillId="0" borderId="0" xfId="0" applyNumberFormat="1" applyFill="1">
      <alignment vertical="center"/>
    </xf>
    <xf numFmtId="177" fontId="6" fillId="0" borderId="0" xfId="4" applyNumberFormat="1" applyFont="1" applyAlignment="1">
      <alignment horizontal="right" vertical="center"/>
    </xf>
    <xf numFmtId="177" fontId="10" fillId="5" borderId="1" xfId="4" applyNumberFormat="1" applyFont="1" applyFill="1" applyBorder="1" applyAlignment="1">
      <alignment horizontal="right" vertical="center"/>
    </xf>
    <xf numFmtId="177" fontId="6" fillId="5" borderId="1" xfId="4" applyNumberFormat="1" applyFont="1" applyFill="1" applyBorder="1" applyAlignment="1">
      <alignment horizontal="right" vertical="center"/>
    </xf>
    <xf numFmtId="178" fontId="6" fillId="0" borderId="0" xfId="597" applyNumberFormat="1" applyFill="1"/>
    <xf numFmtId="178" fontId="7" fillId="0" borderId="1" xfId="597" applyNumberFormat="1" applyFont="1" applyFill="1" applyBorder="1" applyAlignment="1">
      <alignment horizontal="center" vertical="center"/>
    </xf>
    <xf numFmtId="178" fontId="10" fillId="0" borderId="1" xfId="597" applyNumberFormat="1" applyFont="1" applyFill="1" applyBorder="1" applyAlignment="1" applyProtection="1">
      <alignment horizontal="right" vertical="center"/>
    </xf>
    <xf numFmtId="178" fontId="6" fillId="0" borderId="1" xfId="567" applyNumberFormat="1" applyFont="1" applyFill="1" applyBorder="1" applyAlignment="1">
      <alignment horizontal="right" vertical="center" wrapText="1"/>
    </xf>
    <xf numFmtId="179" fontId="15" fillId="0" borderId="0" xfId="0" applyNumberFormat="1" applyFont="1" applyAlignment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177" fontId="13" fillId="0" borderId="0" xfId="0" applyNumberFormat="1" applyFont="1" applyFill="1">
      <alignment vertical="center"/>
    </xf>
    <xf numFmtId="0" fontId="61" fillId="0" borderId="0" xfId="2" applyFont="1"/>
    <xf numFmtId="178" fontId="61" fillId="0" borderId="0" xfId="2" applyNumberFormat="1" applyFont="1"/>
    <xf numFmtId="178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77" fontId="61" fillId="0" borderId="0" xfId="4" applyNumberFormat="1" applyFont="1" applyAlignment="1">
      <alignment horizontal="right" vertical="center"/>
    </xf>
    <xf numFmtId="0" fontId="61" fillId="0" borderId="0" xfId="4" applyFont="1" applyAlignment="1">
      <alignment vertical="center"/>
    </xf>
    <xf numFmtId="0" fontId="62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178" fontId="6" fillId="0" borderId="0" xfId="514" applyNumberFormat="1" applyFont="1" applyFill="1" applyAlignment="1">
      <alignment horizontal="right" vertical="center" wrapText="1"/>
    </xf>
    <xf numFmtId="0" fontId="53" fillId="0" borderId="1" xfId="0" applyFont="1" applyBorder="1">
      <alignment vertical="center"/>
    </xf>
    <xf numFmtId="0" fontId="64" fillId="0" borderId="0" xfId="0" applyFont="1">
      <alignment vertical="center"/>
    </xf>
    <xf numFmtId="177" fontId="64" fillId="0" borderId="0" xfId="0" applyNumberFormat="1" applyFont="1">
      <alignment vertical="center"/>
    </xf>
    <xf numFmtId="177" fontId="64" fillId="0" borderId="0" xfId="0" applyNumberFormat="1" applyFont="1" applyFill="1">
      <alignment vertical="center"/>
    </xf>
    <xf numFmtId="0" fontId="53" fillId="0" borderId="0" xfId="0" applyFont="1" applyAlignment="1">
      <alignment horizontal="right" vertical="center"/>
    </xf>
    <xf numFmtId="177" fontId="53" fillId="0" borderId="1" xfId="0" applyNumberFormat="1" applyFont="1" applyBorder="1">
      <alignment vertical="center"/>
    </xf>
    <xf numFmtId="177" fontId="53" fillId="0" borderId="1" xfId="0" applyNumberFormat="1" applyFont="1" applyFill="1" applyBorder="1">
      <alignment vertical="center"/>
    </xf>
    <xf numFmtId="179" fontId="53" fillId="0" borderId="1" xfId="1" applyNumberFormat="1" applyFont="1" applyBorder="1">
      <alignment vertical="center"/>
    </xf>
    <xf numFmtId="0" fontId="54" fillId="0" borderId="1" xfId="0" applyFont="1" applyBorder="1" applyAlignment="1">
      <alignment horizontal="center" vertical="center"/>
    </xf>
    <xf numFmtId="177" fontId="54" fillId="0" borderId="1" xfId="0" applyNumberFormat="1" applyFont="1" applyBorder="1" applyAlignment="1">
      <alignment horizontal="center" vertical="center"/>
    </xf>
    <xf numFmtId="177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Border="1">
      <alignment vertical="center"/>
    </xf>
    <xf numFmtId="178" fontId="10" fillId="4" borderId="1" xfId="2" applyNumberFormat="1" applyFont="1" applyFill="1" applyBorder="1" applyAlignment="1" applyProtection="1">
      <alignment horizontal="center" vertical="center"/>
    </xf>
    <xf numFmtId="0" fontId="10" fillId="5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left" vertical="center"/>
    </xf>
    <xf numFmtId="176" fontId="10" fillId="5" borderId="1" xfId="2" applyNumberFormat="1" applyFont="1" applyFill="1" applyBorder="1" applyAlignment="1" applyProtection="1">
      <alignment horizontal="left" vertical="center"/>
    </xf>
    <xf numFmtId="0" fontId="6" fillId="4" borderId="1" xfId="2" applyNumberFormat="1" applyFont="1" applyFill="1" applyBorder="1" applyAlignment="1" applyProtection="1">
      <alignment horizontal="left" vertical="center"/>
    </xf>
    <xf numFmtId="176" fontId="6" fillId="5" borderId="1" xfId="2" applyNumberFormat="1" applyFont="1" applyFill="1" applyBorder="1" applyAlignment="1" applyProtection="1">
      <alignment horizontal="left" vertical="center"/>
    </xf>
    <xf numFmtId="178" fontId="6" fillId="6" borderId="1" xfId="2" applyNumberFormat="1" applyFont="1" applyFill="1" applyBorder="1" applyAlignment="1" applyProtection="1">
      <alignment horizontal="right" vertical="center"/>
    </xf>
    <xf numFmtId="0" fontId="10" fillId="4" borderId="2" xfId="2" applyNumberFormat="1" applyFont="1" applyFill="1" applyBorder="1" applyAlignment="1" applyProtection="1">
      <alignment horizontal="center" vertical="center"/>
    </xf>
    <xf numFmtId="176" fontId="10" fillId="4" borderId="3" xfId="2" applyNumberFormat="1" applyFont="1" applyFill="1" applyBorder="1" applyAlignment="1" applyProtection="1">
      <alignment horizontal="center" vertical="center"/>
    </xf>
    <xf numFmtId="176" fontId="10" fillId="4" borderId="3" xfId="2" applyNumberFormat="1" applyFont="1" applyFill="1" applyBorder="1" applyAlignment="1" applyProtection="1">
      <alignment horizontal="left" vertical="center"/>
    </xf>
    <xf numFmtId="0" fontId="6" fillId="0" borderId="1" xfId="2" applyFont="1" applyBorder="1"/>
    <xf numFmtId="178" fontId="6" fillId="0" borderId="1" xfId="2" applyNumberFormat="1" applyFont="1" applyBorder="1"/>
    <xf numFmtId="0" fontId="6" fillId="0" borderId="1" xfId="2" applyFont="1" applyBorder="1" applyAlignment="1">
      <alignment vertical="center"/>
    </xf>
    <xf numFmtId="178" fontId="64" fillId="0" borderId="0" xfId="0" applyNumberFormat="1" applyFont="1">
      <alignment vertical="center"/>
    </xf>
    <xf numFmtId="180" fontId="53" fillId="0" borderId="0" xfId="0" applyNumberFormat="1" applyFont="1">
      <alignment vertical="center"/>
    </xf>
    <xf numFmtId="178" fontId="54" fillId="0" borderId="1" xfId="0" applyNumberFormat="1" applyFont="1" applyBorder="1" applyAlignment="1">
      <alignment horizontal="center" vertical="center"/>
    </xf>
    <xf numFmtId="180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179" fontId="54" fillId="0" borderId="1" xfId="0" applyNumberFormat="1" applyFont="1" applyBorder="1" applyAlignment="1">
      <alignment horizontal="center" vertical="center"/>
    </xf>
    <xf numFmtId="0" fontId="67" fillId="0" borderId="0" xfId="0" applyFont="1" applyAlignment="1">
      <alignment horizontal="justify" vertical="center"/>
    </xf>
    <xf numFmtId="0" fontId="10" fillId="4" borderId="17" xfId="2" applyNumberFormat="1" applyFont="1" applyFill="1" applyBorder="1" applyAlignment="1" applyProtection="1">
      <alignment horizontal="left" vertical="center"/>
    </xf>
    <xf numFmtId="178" fontId="6" fillId="4" borderId="15" xfId="2" applyNumberFormat="1" applyFont="1" applyFill="1" applyBorder="1" applyAlignment="1" applyProtection="1">
      <alignment horizontal="right" vertical="center"/>
    </xf>
    <xf numFmtId="176" fontId="6" fillId="5" borderId="18" xfId="2" applyNumberFormat="1" applyFont="1" applyFill="1" applyBorder="1" applyAlignment="1" applyProtection="1">
      <alignment horizontal="left" vertical="center"/>
    </xf>
    <xf numFmtId="178" fontId="10" fillId="4" borderId="1" xfId="2" applyNumberFormat="1" applyFont="1" applyFill="1" applyBorder="1" applyAlignment="1" applyProtection="1">
      <alignment horizontal="right" vertical="center"/>
    </xf>
    <xf numFmtId="178" fontId="10" fillId="4" borderId="15" xfId="2" applyNumberFormat="1" applyFont="1" applyFill="1" applyBorder="1" applyAlignment="1" applyProtection="1">
      <alignment horizontal="right" vertical="center"/>
    </xf>
    <xf numFmtId="178" fontId="10" fillId="6" borderId="1" xfId="2" applyNumberFormat="1" applyFont="1" applyFill="1" applyBorder="1" applyAlignment="1" applyProtection="1">
      <alignment horizontal="right" vertical="center"/>
    </xf>
    <xf numFmtId="177" fontId="6" fillId="5" borderId="15" xfId="4" applyNumberFormat="1" applyFont="1" applyFill="1" applyBorder="1" applyAlignment="1">
      <alignment horizontal="right" vertical="center"/>
    </xf>
    <xf numFmtId="1" fontId="16" fillId="2" borderId="15" xfId="1026" applyNumberFormat="1" applyFont="1" applyFill="1" applyBorder="1" applyAlignment="1" applyProtection="1">
      <alignment horizontal="left" vertical="center"/>
    </xf>
    <xf numFmtId="0" fontId="10" fillId="5" borderId="15" xfId="1026" applyNumberFormat="1" applyFont="1" applyFill="1" applyBorder="1" applyAlignment="1" applyProtection="1">
      <alignment horizontal="left" vertical="center" wrapText="1"/>
    </xf>
    <xf numFmtId="1" fontId="17" fillId="2" borderId="15" xfId="1026" applyNumberFormat="1" applyFont="1" applyFill="1" applyBorder="1" applyAlignment="1" applyProtection="1">
      <alignment horizontal="left" vertical="center"/>
    </xf>
    <xf numFmtId="0" fontId="6" fillId="5" borderId="15" xfId="1026" applyNumberFormat="1" applyFont="1" applyFill="1" applyBorder="1" applyAlignment="1" applyProtection="1">
      <alignment horizontal="left" vertical="center" wrapText="1"/>
    </xf>
    <xf numFmtId="0" fontId="10" fillId="0" borderId="15" xfId="1026" applyNumberFormat="1" applyFont="1" applyFill="1" applyBorder="1" applyAlignment="1" applyProtection="1">
      <alignment horizontal="left" vertical="center" wrapText="1"/>
    </xf>
    <xf numFmtId="1" fontId="16" fillId="0" borderId="15" xfId="1026" applyNumberFormat="1" applyFont="1" applyFill="1" applyBorder="1" applyAlignment="1" applyProtection="1">
      <alignment horizontal="left" vertical="center"/>
    </xf>
    <xf numFmtId="0" fontId="6" fillId="0" borderId="15" xfId="1026" applyNumberFormat="1" applyFont="1" applyFill="1" applyBorder="1" applyAlignment="1" applyProtection="1">
      <alignment horizontal="left" vertical="center" wrapText="1"/>
    </xf>
    <xf numFmtId="0" fontId="10" fillId="5" borderId="15" xfId="1026" applyNumberFormat="1" applyFont="1" applyFill="1" applyBorder="1" applyAlignment="1" applyProtection="1">
      <alignment horizontal="center" vertical="center" wrapText="1"/>
    </xf>
    <xf numFmtId="178" fontId="60" fillId="5" borderId="15" xfId="1026" applyNumberFormat="1" applyFont="1" applyFill="1" applyBorder="1" applyAlignment="1">
      <alignment horizontal="right" vertical="center"/>
    </xf>
    <xf numFmtId="179" fontId="15" fillId="5" borderId="15" xfId="1027" applyNumberFormat="1" applyFont="1" applyFill="1" applyBorder="1" applyAlignment="1">
      <alignment horizontal="right" vertical="center"/>
    </xf>
    <xf numFmtId="179" fontId="58" fillId="5" borderId="15" xfId="1027" applyNumberFormat="1" applyFont="1" applyFill="1" applyBorder="1" applyAlignment="1">
      <alignment horizontal="right" vertical="center"/>
    </xf>
    <xf numFmtId="178" fontId="14" fillId="5" borderId="15" xfId="1026" applyNumberFormat="1" applyFont="1" applyFill="1" applyBorder="1" applyAlignment="1">
      <alignment horizontal="right" vertical="center"/>
    </xf>
    <xf numFmtId="178" fontId="10" fillId="5" borderId="15" xfId="1026" applyNumberFormat="1" applyFont="1" applyFill="1" applyBorder="1" applyAlignment="1" applyProtection="1">
      <alignment horizontal="right" vertical="center"/>
    </xf>
    <xf numFmtId="178" fontId="6" fillId="5" borderId="15" xfId="1026" applyNumberFormat="1" applyFont="1" applyFill="1" applyBorder="1" applyAlignment="1" applyProtection="1">
      <alignment horizontal="right" vertical="center"/>
    </xf>
    <xf numFmtId="178" fontId="15" fillId="5" borderId="15" xfId="1026" applyNumberFormat="1" applyFont="1" applyFill="1" applyBorder="1" applyAlignment="1">
      <alignment horizontal="right" vertical="center"/>
    </xf>
    <xf numFmtId="178" fontId="10" fillId="5" borderId="15" xfId="1026" applyNumberFormat="1" applyFont="1" applyFill="1" applyBorder="1" applyAlignment="1" applyProtection="1">
      <alignment horizontal="right" vertical="center" wrapText="1"/>
    </xf>
    <xf numFmtId="178" fontId="58" fillId="5" borderId="15" xfId="1026" applyNumberFormat="1" applyFont="1" applyFill="1" applyBorder="1" applyAlignment="1">
      <alignment horizontal="right" vertical="center"/>
    </xf>
    <xf numFmtId="178" fontId="6" fillId="0" borderId="15" xfId="1026" applyNumberFormat="1" applyFont="1" applyFill="1" applyBorder="1" applyAlignment="1" applyProtection="1">
      <alignment horizontal="right" vertical="center"/>
    </xf>
    <xf numFmtId="179" fontId="15" fillId="0" borderId="15" xfId="1027" applyNumberFormat="1" applyFont="1" applyFill="1" applyBorder="1" applyAlignment="1">
      <alignment horizontal="right" vertical="center"/>
    </xf>
    <xf numFmtId="178" fontId="6" fillId="0" borderId="15" xfId="1026" applyNumberFormat="1" applyFont="1" applyFill="1" applyBorder="1" applyAlignment="1" applyProtection="1">
      <alignment horizontal="right" vertical="center" wrapText="1"/>
    </xf>
    <xf numFmtId="0" fontId="18" fillId="0" borderId="0" xfId="0" applyFont="1">
      <alignment vertical="center"/>
    </xf>
    <xf numFmtId="177" fontId="54" fillId="0" borderId="1" xfId="0" applyNumberFormat="1" applyFont="1" applyBorder="1">
      <alignment vertical="center"/>
    </xf>
    <xf numFmtId="178" fontId="54" fillId="0" borderId="1" xfId="0" applyNumberFormat="1" applyFont="1" applyBorder="1" applyAlignment="1">
      <alignment horizontal="right" vertical="center"/>
    </xf>
    <xf numFmtId="177" fontId="54" fillId="0" borderId="1" xfId="0" applyNumberFormat="1" applyFont="1" applyFill="1" applyBorder="1">
      <alignment vertical="center"/>
    </xf>
    <xf numFmtId="179" fontId="54" fillId="0" borderId="1" xfId="1" applyNumberFormat="1" applyFont="1" applyBorder="1">
      <alignment vertical="center"/>
    </xf>
    <xf numFmtId="177" fontId="54" fillId="0" borderId="1" xfId="0" applyNumberFormat="1" applyFont="1" applyBorder="1" applyAlignment="1">
      <alignment horizontal="right" vertical="center"/>
    </xf>
    <xf numFmtId="0" fontId="62" fillId="0" borderId="0" xfId="500" applyFont="1" applyAlignment="1">
      <alignment horizontal="justify" vertical="center"/>
    </xf>
    <xf numFmtId="0" fontId="62" fillId="5" borderId="0" xfId="500" applyFont="1" applyFill="1">
      <alignment vertical="center"/>
    </xf>
    <xf numFmtId="177" fontId="13" fillId="5" borderId="0" xfId="500" applyNumberFormat="1" applyFont="1" applyFill="1">
      <alignment vertical="center"/>
    </xf>
    <xf numFmtId="179" fontId="13" fillId="5" borderId="0" xfId="500" applyNumberFormat="1" applyFont="1" applyFill="1">
      <alignment vertical="center"/>
    </xf>
    <xf numFmtId="0" fontId="13" fillId="0" borderId="0" xfId="500" applyFont="1">
      <alignment vertical="center"/>
    </xf>
    <xf numFmtId="0" fontId="11" fillId="0" borderId="0" xfId="500" applyAlignment="1">
      <alignment horizontal="left" vertical="center"/>
    </xf>
    <xf numFmtId="0" fontId="11" fillId="0" borderId="0" xfId="500">
      <alignment vertical="center"/>
    </xf>
    <xf numFmtId="0" fontId="64" fillId="5" borderId="0" xfId="500" applyFont="1" applyFill="1">
      <alignment vertical="center"/>
    </xf>
    <xf numFmtId="177" fontId="64" fillId="5" borderId="0" xfId="500" applyNumberFormat="1" applyFont="1" applyFill="1">
      <alignment vertical="center"/>
    </xf>
    <xf numFmtId="179" fontId="65" fillId="5" borderId="0" xfId="500" applyNumberFormat="1" applyFont="1" applyFill="1">
      <alignment vertical="center"/>
    </xf>
    <xf numFmtId="0" fontId="17" fillId="2" borderId="1" xfId="500" applyNumberFormat="1" applyFont="1" applyFill="1" applyBorder="1" applyAlignment="1" applyProtection="1">
      <alignment horizontal="center" vertical="center"/>
    </xf>
    <xf numFmtId="0" fontId="66" fillId="5" borderId="1" xfId="500" applyFont="1" applyFill="1" applyBorder="1" applyAlignment="1">
      <alignment horizontal="center" vertical="center"/>
    </xf>
    <xf numFmtId="177" fontId="66" fillId="5" borderId="1" xfId="500" applyNumberFormat="1" applyFont="1" applyFill="1" applyBorder="1" applyAlignment="1">
      <alignment horizontal="center" vertical="center"/>
    </xf>
    <xf numFmtId="179" fontId="66" fillId="5" borderId="1" xfId="500" applyNumberFormat="1" applyFont="1" applyFill="1" applyBorder="1" applyAlignment="1">
      <alignment horizontal="center" vertical="center" wrapText="1"/>
    </xf>
    <xf numFmtId="0" fontId="17" fillId="42" borderId="1" xfId="659" applyNumberFormat="1" applyFont="1" applyFill="1" applyBorder="1" applyAlignment="1" applyProtection="1">
      <alignment horizontal="left" vertical="center"/>
    </xf>
    <xf numFmtId="0" fontId="8" fillId="5" borderId="1" xfId="2" applyNumberFormat="1" applyFont="1" applyFill="1" applyBorder="1" applyAlignment="1" applyProtection="1">
      <alignment horizontal="left" vertical="center"/>
    </xf>
    <xf numFmtId="177" fontId="8" fillId="5" borderId="1" xfId="659" applyNumberFormat="1" applyFont="1" applyFill="1" applyBorder="1" applyAlignment="1">
      <alignment horizontal="right" vertical="center"/>
    </xf>
    <xf numFmtId="179" fontId="18" fillId="5" borderId="1" xfId="255" applyNumberFormat="1" applyFont="1" applyFill="1" applyBorder="1" applyAlignment="1">
      <alignment vertical="center"/>
    </xf>
    <xf numFmtId="0" fontId="18" fillId="0" borderId="0" xfId="500" applyFont="1">
      <alignment vertical="center"/>
    </xf>
    <xf numFmtId="177" fontId="8" fillId="5" borderId="1" xfId="2" applyNumberFormat="1" applyFont="1" applyFill="1" applyBorder="1" applyAlignment="1" applyProtection="1">
      <alignment horizontal="right" vertical="center"/>
    </xf>
    <xf numFmtId="0" fontId="16" fillId="42" borderId="1" xfId="659" applyNumberFormat="1" applyFont="1" applyFill="1" applyBorder="1" applyAlignment="1" applyProtection="1">
      <alignment horizontal="left" vertical="center"/>
    </xf>
    <xf numFmtId="0" fontId="68" fillId="5" borderId="1" xfId="2" applyNumberFormat="1" applyFont="1" applyFill="1" applyBorder="1" applyAlignment="1" applyProtection="1">
      <alignment horizontal="left" vertical="center"/>
    </xf>
    <xf numFmtId="177" fontId="68" fillId="5" borderId="1" xfId="2" applyNumberFormat="1" applyFont="1" applyFill="1" applyBorder="1" applyAlignment="1" applyProtection="1">
      <alignment horizontal="right" vertical="center"/>
    </xf>
    <xf numFmtId="179" fontId="11" fillId="5" borderId="1" xfId="255" applyNumberFormat="1" applyFont="1" applyFill="1" applyBorder="1" applyAlignment="1">
      <alignment vertical="center"/>
    </xf>
    <xf numFmtId="0" fontId="11" fillId="0" borderId="0" xfId="500" applyFont="1">
      <alignment vertical="center"/>
    </xf>
    <xf numFmtId="177" fontId="68" fillId="5" borderId="1" xfId="659" applyNumberFormat="1" applyFont="1" applyFill="1" applyBorder="1" applyAlignment="1">
      <alignment horizontal="right" vertical="center"/>
    </xf>
    <xf numFmtId="177" fontId="8" fillId="5" borderId="1" xfId="659" applyNumberFormat="1" applyFont="1" applyFill="1" applyBorder="1" applyAlignment="1" applyProtection="1">
      <alignment horizontal="right" vertical="center"/>
      <protection locked="0"/>
    </xf>
    <xf numFmtId="177" fontId="68" fillId="5" borderId="1" xfId="659" applyNumberFormat="1" applyFont="1" applyFill="1" applyBorder="1" applyAlignment="1" applyProtection="1">
      <alignment horizontal="right" vertical="center"/>
      <protection locked="0"/>
    </xf>
    <xf numFmtId="0" fontId="68" fillId="5" borderId="1" xfId="2" applyNumberFormat="1" applyFont="1" applyFill="1" applyBorder="1" applyAlignment="1" applyProtection="1">
      <alignment vertical="center"/>
    </xf>
    <xf numFmtId="0" fontId="8" fillId="5" borderId="1" xfId="2" applyNumberFormat="1" applyFont="1" applyFill="1" applyBorder="1" applyAlignment="1" applyProtection="1">
      <alignment vertical="center"/>
    </xf>
    <xf numFmtId="177" fontId="68" fillId="0" borderId="1" xfId="659" applyNumberFormat="1" applyFont="1" applyFill="1" applyBorder="1" applyAlignment="1">
      <alignment horizontal="right" vertical="center"/>
    </xf>
    <xf numFmtId="0" fontId="68" fillId="0" borderId="1" xfId="2" applyNumberFormat="1" applyFont="1" applyFill="1" applyBorder="1" applyAlignment="1" applyProtection="1">
      <alignment horizontal="left" vertical="center"/>
    </xf>
    <xf numFmtId="0" fontId="18" fillId="5" borderId="1" xfId="659" applyFont="1" applyFill="1" applyBorder="1">
      <alignment vertical="center"/>
    </xf>
    <xf numFmtId="177" fontId="18" fillId="5" borderId="1" xfId="659" applyNumberFormat="1" applyFont="1" applyFill="1" applyBorder="1">
      <alignment vertical="center"/>
    </xf>
    <xf numFmtId="0" fontId="8" fillId="0" borderId="1" xfId="2" applyNumberFormat="1" applyFont="1" applyFill="1" applyBorder="1" applyAlignment="1" applyProtection="1">
      <alignment horizontal="left" vertical="center"/>
    </xf>
    <xf numFmtId="177" fontId="8" fillId="0" borderId="1" xfId="659" applyNumberFormat="1" applyFont="1" applyFill="1" applyBorder="1" applyAlignment="1">
      <alignment horizontal="right" vertical="center"/>
    </xf>
    <xf numFmtId="0" fontId="17" fillId="42" borderId="1" xfId="500" applyNumberFormat="1" applyFont="1" applyFill="1" applyBorder="1" applyAlignment="1" applyProtection="1">
      <alignment horizontal="left" vertical="center"/>
    </xf>
    <xf numFmtId="0" fontId="8" fillId="5" borderId="1" xfId="2" applyNumberFormat="1" applyFont="1" applyFill="1" applyBorder="1" applyAlignment="1" applyProtection="1">
      <alignment horizontal="center" vertical="center"/>
    </xf>
    <xf numFmtId="177" fontId="18" fillId="5" borderId="1" xfId="500" applyNumberFormat="1" applyFont="1" applyFill="1" applyBorder="1" applyAlignment="1">
      <alignment horizontal="right" vertical="center"/>
    </xf>
    <xf numFmtId="0" fontId="11" fillId="0" borderId="0" xfId="500" applyAlignment="1"/>
    <xf numFmtId="0" fontId="11" fillId="5" borderId="0" xfId="500" applyFill="1">
      <alignment vertical="center"/>
    </xf>
    <xf numFmtId="177" fontId="11" fillId="5" borderId="0" xfId="500" applyNumberFormat="1" applyFill="1">
      <alignment vertical="center"/>
    </xf>
    <xf numFmtId="179" fontId="11" fillId="5" borderId="0" xfId="500" applyNumberFormat="1" applyFill="1">
      <alignment vertical="center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178" fontId="61" fillId="0" borderId="0" xfId="1060" applyNumberFormat="1" applyFont="1" applyAlignment="1">
      <alignment vertical="center"/>
    </xf>
    <xf numFmtId="0" fontId="61" fillId="0" borderId="0" xfId="1060" applyFont="1" applyAlignment="1">
      <alignment vertical="center"/>
    </xf>
    <xf numFmtId="0" fontId="11" fillId="0" borderId="0" xfId="1056">
      <alignment vertical="center"/>
    </xf>
    <xf numFmtId="0" fontId="53" fillId="50" borderId="14" xfId="1056" applyFont="1" applyFill="1" applyBorder="1" applyAlignment="1">
      <alignment vertical="center"/>
    </xf>
    <xf numFmtId="178" fontId="53" fillId="50" borderId="14" xfId="1056" applyNumberFormat="1" applyFont="1" applyFill="1" applyBorder="1" applyAlignment="1">
      <alignment horizontal="right" vertical="center"/>
    </xf>
    <xf numFmtId="0" fontId="54" fillId="0" borderId="1" xfId="1050" applyFont="1" applyFill="1" applyBorder="1" applyAlignment="1">
      <alignment horizontal="center" vertical="center"/>
    </xf>
    <xf numFmtId="178" fontId="54" fillId="0" borderId="1" xfId="1050" applyNumberFormat="1" applyFont="1" applyFill="1" applyBorder="1" applyAlignment="1">
      <alignment horizontal="center" vertical="center"/>
    </xf>
    <xf numFmtId="0" fontId="54" fillId="0" borderId="1" xfId="1050" applyFont="1" applyFill="1" applyBorder="1" applyAlignment="1">
      <alignment horizontal="left" vertical="center"/>
    </xf>
    <xf numFmtId="178" fontId="54" fillId="0" borderId="1" xfId="1056" applyNumberFormat="1" applyFont="1" applyFill="1" applyBorder="1" applyAlignment="1">
      <alignment horizontal="right" vertical="center" wrapText="1"/>
    </xf>
    <xf numFmtId="0" fontId="53" fillId="0" borderId="1" xfId="1050" applyFont="1" applyFill="1" applyBorder="1" applyAlignment="1">
      <alignment horizontal="left" vertical="center"/>
    </xf>
    <xf numFmtId="178" fontId="53" fillId="0" borderId="1" xfId="1056" applyNumberFormat="1" applyFont="1" applyFill="1" applyBorder="1" applyAlignment="1">
      <alignment horizontal="right" vertical="center" wrapText="1"/>
    </xf>
    <xf numFmtId="178" fontId="55" fillId="0" borderId="1" xfId="1056" applyNumberFormat="1" applyFont="1" applyFill="1" applyBorder="1" applyAlignment="1" applyProtection="1">
      <alignment vertical="center" wrapText="1"/>
    </xf>
    <xf numFmtId="178" fontId="53" fillId="50" borderId="0" xfId="1056" applyNumberFormat="1" applyFont="1" applyFill="1" applyBorder="1" applyAlignment="1">
      <alignment horizontal="left" vertical="center" wrapText="1"/>
    </xf>
    <xf numFmtId="0" fontId="56" fillId="50" borderId="0" xfId="1056" applyFont="1" applyFill="1" applyBorder="1">
      <alignment vertical="center"/>
    </xf>
    <xf numFmtId="0" fontId="53" fillId="50" borderId="0" xfId="1056" applyFont="1" applyFill="1" applyBorder="1" applyAlignment="1">
      <alignment horizontal="left" vertical="center"/>
    </xf>
    <xf numFmtId="0" fontId="11" fillId="0" borderId="0" xfId="1056" applyBorder="1">
      <alignment vertical="center"/>
    </xf>
    <xf numFmtId="178" fontId="11" fillId="0" borderId="0" xfId="1056" applyNumberFormat="1" applyBorder="1">
      <alignment vertical="center"/>
    </xf>
    <xf numFmtId="178" fontId="11" fillId="0" borderId="0" xfId="1056" applyNumberFormat="1">
      <alignment vertical="center"/>
    </xf>
    <xf numFmtId="185" fontId="6" fillId="0" borderId="1" xfId="1069" applyNumberFormat="1" applyFont="1" applyFill="1" applyBorder="1" applyAlignment="1">
      <alignment horizontal="right" vertical="center" wrapText="1"/>
    </xf>
    <xf numFmtId="185" fontId="10" fillId="0" borderId="1" xfId="1069" applyNumberFormat="1" applyFont="1" applyFill="1" applyBorder="1" applyAlignment="1">
      <alignment horizontal="right" vertical="center" wrapText="1"/>
    </xf>
    <xf numFmtId="1" fontId="16" fillId="2" borderId="1" xfId="1026" applyNumberFormat="1" applyFont="1" applyFill="1" applyBorder="1" applyAlignment="1" applyProtection="1">
      <alignment horizontal="left" vertical="center"/>
    </xf>
    <xf numFmtId="0" fontId="6" fillId="5" borderId="1" xfId="1026" applyNumberFormat="1" applyFont="1" applyFill="1" applyBorder="1" applyAlignment="1" applyProtection="1">
      <alignment horizontal="left" vertical="center" wrapText="1"/>
    </xf>
    <xf numFmtId="178" fontId="6" fillId="5" borderId="1" xfId="1026" applyNumberFormat="1" applyFont="1" applyFill="1" applyBorder="1" applyAlignment="1" applyProtection="1">
      <alignment horizontal="right" vertical="center"/>
    </xf>
    <xf numFmtId="178" fontId="15" fillId="5" borderId="1" xfId="1026" applyNumberFormat="1" applyFont="1" applyFill="1" applyBorder="1" applyAlignment="1">
      <alignment horizontal="right" vertical="center"/>
    </xf>
    <xf numFmtId="179" fontId="15" fillId="5" borderId="1" xfId="1027" applyNumberFormat="1" applyFont="1" applyFill="1" applyBorder="1" applyAlignment="1">
      <alignment horizontal="right" vertical="center"/>
    </xf>
    <xf numFmtId="185" fontId="11" fillId="0" borderId="0" xfId="1069" applyNumberFormat="1">
      <alignment vertical="center"/>
    </xf>
    <xf numFmtId="185" fontId="53" fillId="50" borderId="14" xfId="1069" applyNumberFormat="1" applyFont="1" applyFill="1" applyBorder="1" applyAlignment="1">
      <alignment horizontal="right" vertical="center"/>
    </xf>
    <xf numFmtId="185" fontId="55" fillId="0" borderId="1" xfId="1069" applyNumberFormat="1" applyFont="1" applyFill="1" applyBorder="1" applyAlignment="1">
      <alignment horizontal="center" vertical="center"/>
    </xf>
    <xf numFmtId="185" fontId="55" fillId="0" borderId="1" xfId="1069" applyNumberFormat="1" applyFont="1" applyFill="1" applyBorder="1" applyAlignment="1">
      <alignment horizontal="right" vertical="center" wrapText="1"/>
    </xf>
    <xf numFmtId="185" fontId="69" fillId="0" borderId="1" xfId="1069" applyNumberFormat="1" applyFont="1" applyFill="1" applyBorder="1" applyAlignment="1">
      <alignment horizontal="right" vertical="center" wrapText="1"/>
    </xf>
    <xf numFmtId="178" fontId="58" fillId="0" borderId="1" xfId="0" applyNumberFormat="1" applyFont="1" applyBorder="1" applyAlignment="1">
      <alignment horizontal="right" vertical="center"/>
    </xf>
    <xf numFmtId="180" fontId="58" fillId="0" borderId="1" xfId="1" applyNumberFormat="1" applyFont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>
      <alignment horizontal="center" vertical="center"/>
    </xf>
    <xf numFmtId="0" fontId="74" fillId="0" borderId="0" xfId="4" applyFont="1"/>
    <xf numFmtId="0" fontId="11" fillId="5" borderId="1" xfId="659" applyFont="1" applyFill="1" applyBorder="1">
      <alignment vertical="center"/>
    </xf>
    <xf numFmtId="177" fontId="11" fillId="5" borderId="1" xfId="659" applyNumberFormat="1" applyFont="1" applyFill="1" applyBorder="1">
      <alignment vertical="center"/>
    </xf>
    <xf numFmtId="0" fontId="16" fillId="42" borderId="16" xfId="659" applyNumberFormat="1" applyFont="1" applyFill="1" applyBorder="1" applyAlignment="1" applyProtection="1">
      <alignment horizontal="left" vertical="center"/>
    </xf>
    <xf numFmtId="0" fontId="68" fillId="5" borderId="16" xfId="2" applyNumberFormat="1" applyFont="1" applyFill="1" applyBorder="1" applyAlignment="1" applyProtection="1">
      <alignment horizontal="left" vertical="center"/>
    </xf>
    <xf numFmtId="177" fontId="68" fillId="5" borderId="16" xfId="659" applyNumberFormat="1" applyFont="1" applyFill="1" applyBorder="1" applyAlignment="1">
      <alignment horizontal="right" vertical="center"/>
    </xf>
    <xf numFmtId="0" fontId="16" fillId="2" borderId="1" xfId="0" applyNumberFormat="1" applyFont="1" applyFill="1" applyBorder="1" applyAlignment="1" applyProtection="1">
      <alignment vertical="center"/>
    </xf>
    <xf numFmtId="0" fontId="17" fillId="2" borderId="1" xfId="0" applyNumberFormat="1" applyFont="1" applyFill="1" applyBorder="1" applyAlignment="1" applyProtection="1">
      <alignment horizontal="center" vertical="center"/>
    </xf>
    <xf numFmtId="3" fontId="16" fillId="40" borderId="1" xfId="0" applyNumberFormat="1" applyFont="1" applyFill="1" applyBorder="1" applyAlignment="1" applyProtection="1">
      <alignment horizontal="right" vertical="center"/>
    </xf>
    <xf numFmtId="3" fontId="16" fillId="19" borderId="1" xfId="0" applyNumberFormat="1" applyFont="1" applyFill="1" applyBorder="1" applyAlignment="1" applyProtection="1">
      <alignment horizontal="right" vertical="center"/>
    </xf>
    <xf numFmtId="0" fontId="17" fillId="2" borderId="1" xfId="0" applyNumberFormat="1" applyFont="1" applyFill="1" applyBorder="1" applyAlignment="1" applyProtection="1">
      <alignment vertical="center"/>
    </xf>
    <xf numFmtId="179" fontId="18" fillId="5" borderId="1" xfId="255" applyNumberFormat="1" applyFont="1" applyFill="1" applyBorder="1" applyAlignment="1">
      <alignment horizontal="center" vertical="center"/>
    </xf>
    <xf numFmtId="0" fontId="6" fillId="4" borderId="17" xfId="2" applyNumberFormat="1" applyFont="1" applyFill="1" applyBorder="1" applyAlignment="1" applyProtection="1">
      <alignment horizontal="left" vertical="center"/>
    </xf>
    <xf numFmtId="0" fontId="6" fillId="5" borderId="1" xfId="4" applyFont="1" applyFill="1" applyBorder="1" applyAlignment="1">
      <alignment horizontal="left" vertical="center"/>
    </xf>
    <xf numFmtId="0" fontId="13" fillId="0" borderId="0" xfId="1072" applyFont="1" applyFill="1" applyAlignment="1">
      <alignment vertical="center"/>
    </xf>
    <xf numFmtId="0" fontId="13" fillId="0" borderId="0" xfId="1072" applyFont="1" applyAlignment="1">
      <alignment vertical="center"/>
    </xf>
    <xf numFmtId="0" fontId="11" fillId="0" borderId="0" xfId="1072">
      <alignment vertical="center"/>
    </xf>
    <xf numFmtId="0" fontId="11" fillId="0" borderId="0" xfId="1063" applyFill="1" applyBorder="1"/>
    <xf numFmtId="177" fontId="6" fillId="0" borderId="0" xfId="1050" applyNumberFormat="1" applyFont="1" applyFill="1" applyAlignment="1">
      <alignment horizontal="right" vertical="center"/>
    </xf>
    <xf numFmtId="0" fontId="10" fillId="0" borderId="1" xfId="1050" applyFont="1" applyFill="1" applyBorder="1" applyAlignment="1">
      <alignment horizontal="center" vertical="center"/>
    </xf>
    <xf numFmtId="177" fontId="10" fillId="0" borderId="1" xfId="1050" applyNumberFormat="1" applyFont="1" applyFill="1" applyBorder="1" applyAlignment="1">
      <alignment horizontal="center" vertical="center"/>
    </xf>
    <xf numFmtId="0" fontId="6" fillId="0" borderId="0" xfId="1050" applyFont="1"/>
    <xf numFmtId="0" fontId="40" fillId="0" borderId="1" xfId="1063" applyFont="1" applyFill="1" applyBorder="1" applyAlignment="1">
      <alignment vertical="center"/>
    </xf>
    <xf numFmtId="3" fontId="55" fillId="0" borderId="1" xfId="1063" applyNumberFormat="1" applyFont="1" applyFill="1" applyBorder="1" applyAlignment="1">
      <alignment vertical="center"/>
    </xf>
    <xf numFmtId="0" fontId="11" fillId="0" borderId="1" xfId="1063" applyFont="1" applyFill="1" applyBorder="1" applyAlignment="1">
      <alignment vertical="center"/>
    </xf>
    <xf numFmtId="3" fontId="69" fillId="0" borderId="1" xfId="1063" applyNumberFormat="1" applyFont="1" applyFill="1" applyBorder="1" applyAlignment="1">
      <alignment vertical="center"/>
    </xf>
    <xf numFmtId="0" fontId="18" fillId="0" borderId="1" xfId="1063" applyFont="1" applyFill="1" applyBorder="1" applyAlignment="1">
      <alignment vertical="center"/>
    </xf>
    <xf numFmtId="0" fontId="23" fillId="0" borderId="1" xfId="1063" applyFont="1" applyFill="1" applyBorder="1" applyAlignment="1">
      <alignment vertical="center"/>
    </xf>
    <xf numFmtId="3" fontId="55" fillId="0" borderId="1" xfId="1063" applyNumberFormat="1" applyFont="1" applyFill="1" applyBorder="1" applyAlignment="1">
      <alignment horizontal="right" vertical="center"/>
    </xf>
    <xf numFmtId="0" fontId="40" fillId="0" borderId="1" xfId="1063" applyFont="1" applyFill="1" applyBorder="1" applyAlignment="1">
      <alignment horizontal="center" vertical="center"/>
    </xf>
    <xf numFmtId="0" fontId="11" fillId="0" borderId="0" xfId="1072" applyFill="1">
      <alignment vertical="center"/>
    </xf>
    <xf numFmtId="0" fontId="62" fillId="0" borderId="0" xfId="1029" applyFont="1" applyAlignment="1">
      <alignment horizontal="justify" vertical="center"/>
    </xf>
    <xf numFmtId="0" fontId="69" fillId="0" borderId="0" xfId="1056" applyFont="1" applyFill="1" applyBorder="1" applyAlignment="1">
      <alignment horizontal="left" vertical="center"/>
    </xf>
    <xf numFmtId="0" fontId="76" fillId="0" borderId="0" xfId="1056" applyFont="1" applyAlignment="1">
      <alignment vertical="center" wrapText="1"/>
    </xf>
    <xf numFmtId="0" fontId="77" fillId="0" borderId="0" xfId="640" applyFont="1" applyFill="1" applyAlignment="1">
      <alignment vertical="center" wrapText="1"/>
    </xf>
    <xf numFmtId="0" fontId="69" fillId="0" borderId="14" xfId="1056" applyFont="1" applyFill="1" applyBorder="1" applyAlignment="1">
      <alignment vertical="center"/>
    </xf>
    <xf numFmtId="0" fontId="55" fillId="0" borderId="1" xfId="1056" applyFont="1" applyFill="1" applyBorder="1" applyAlignment="1">
      <alignment horizontal="center" vertical="center"/>
    </xf>
    <xf numFmtId="0" fontId="55" fillId="0" borderId="1" xfId="1056" applyFont="1" applyFill="1" applyBorder="1" applyAlignment="1">
      <alignment horizontal="left" vertical="center"/>
    </xf>
    <xf numFmtId="0" fontId="69" fillId="0" borderId="1" xfId="1056" applyFont="1" applyFill="1" applyBorder="1" applyAlignment="1">
      <alignment horizontal="left" vertical="center"/>
    </xf>
    <xf numFmtId="0" fontId="73" fillId="50" borderId="0" xfId="1056" applyFont="1" applyFill="1" applyBorder="1" applyAlignment="1">
      <alignment vertical="center" wrapText="1"/>
    </xf>
    <xf numFmtId="0" fontId="54" fillId="50" borderId="1" xfId="1056" applyFont="1" applyFill="1" applyBorder="1" applyAlignment="1">
      <alignment horizontal="center" vertical="center" wrapText="1"/>
    </xf>
    <xf numFmtId="0" fontId="69" fillId="51" borderId="1" xfId="1056" applyNumberFormat="1" applyFont="1" applyFill="1" applyBorder="1" applyAlignment="1" applyProtection="1">
      <alignment horizontal="center" vertical="center"/>
    </xf>
    <xf numFmtId="0" fontId="55" fillId="51" borderId="1" xfId="1056" applyNumberFormat="1" applyFont="1" applyFill="1" applyBorder="1" applyAlignment="1" applyProtection="1">
      <alignment horizontal="center" vertical="center"/>
    </xf>
    <xf numFmtId="0" fontId="62" fillId="0" borderId="0" xfId="1035" applyNumberFormat="1" applyFont="1" applyFill="1" applyAlignment="1">
      <alignment vertical="center"/>
    </xf>
    <xf numFmtId="176" fontId="6" fillId="4" borderId="18" xfId="2" applyNumberFormat="1" applyFont="1" applyFill="1" applyBorder="1" applyAlignment="1" applyProtection="1">
      <alignment vertical="center"/>
    </xf>
    <xf numFmtId="0" fontId="79" fillId="0" borderId="0" xfId="1028" applyFont="1" applyAlignment="1">
      <alignment vertical="center"/>
    </xf>
    <xf numFmtId="0" fontId="6" fillId="0" borderId="0" xfId="1028" applyAlignment="1">
      <alignment vertical="center"/>
    </xf>
    <xf numFmtId="0" fontId="6" fillId="0" borderId="0" xfId="1028" applyAlignment="1">
      <alignment horizontal="right" vertical="center"/>
    </xf>
    <xf numFmtId="0" fontId="10" fillId="0" borderId="1" xfId="1029" applyFont="1" applyFill="1" applyBorder="1" applyAlignment="1">
      <alignment horizontal="center" vertical="center" wrapText="1"/>
    </xf>
    <xf numFmtId="179" fontId="10" fillId="0" borderId="1" xfId="1029" applyNumberFormat="1" applyFont="1" applyFill="1" applyBorder="1" applyAlignment="1">
      <alignment horizontal="center" vertical="center" wrapText="1"/>
    </xf>
    <xf numFmtId="186" fontId="10" fillId="0" borderId="1" xfId="1029" applyNumberFormat="1" applyFont="1" applyFill="1" applyBorder="1" applyAlignment="1">
      <alignment horizontal="center" vertical="center" wrapText="1"/>
    </xf>
    <xf numFmtId="0" fontId="55" fillId="0" borderId="1" xfId="1029" applyFont="1" applyFill="1" applyBorder="1" applyAlignment="1">
      <alignment vertical="center"/>
    </xf>
    <xf numFmtId="0" fontId="55" fillId="0" borderId="1" xfId="1029" applyFont="1" applyFill="1" applyBorder="1" applyAlignment="1">
      <alignment horizontal="left" vertical="center"/>
    </xf>
    <xf numFmtId="49" fontId="6" fillId="0" borderId="19" xfId="1029" applyNumberFormat="1" applyFont="1" applyFill="1" applyBorder="1" applyAlignment="1">
      <alignment vertical="center"/>
    </xf>
    <xf numFmtId="49" fontId="6" fillId="0" borderId="19" xfId="1029" applyNumberFormat="1" applyFont="1" applyFill="1" applyBorder="1" applyAlignment="1">
      <alignment horizontal="left" vertical="center" indent="2"/>
    </xf>
    <xf numFmtId="49" fontId="6" fillId="0" borderId="1" xfId="1029" applyNumberFormat="1" applyFont="1" applyFill="1" applyBorder="1" applyAlignment="1">
      <alignment vertical="center"/>
    </xf>
    <xf numFmtId="49" fontId="6" fillId="0" borderId="1" xfId="1029" applyNumberFormat="1" applyFont="1" applyFill="1" applyBorder="1" applyAlignment="1" applyProtection="1">
      <alignment horizontal="left" vertical="center" indent="2"/>
    </xf>
    <xf numFmtId="49" fontId="6" fillId="0" borderId="17" xfId="1029" applyNumberFormat="1" applyFont="1" applyFill="1" applyBorder="1" applyAlignment="1" applyProtection="1">
      <alignment horizontal="left" vertical="center" indent="2"/>
    </xf>
    <xf numFmtId="0" fontId="69" fillId="0" borderId="1" xfId="1029" applyFont="1" applyFill="1" applyBorder="1" applyAlignment="1">
      <alignment horizontal="left" vertical="center" indent="2"/>
    </xf>
    <xf numFmtId="186" fontId="69" fillId="0" borderId="1" xfId="1029" applyNumberFormat="1" applyFont="1" applyFill="1" applyBorder="1" applyAlignment="1">
      <alignment horizontal="right" vertical="center" wrapText="1"/>
    </xf>
    <xf numFmtId="0" fontId="6" fillId="0" borderId="0" xfId="1028" applyFont="1" applyAlignment="1">
      <alignment vertical="center"/>
    </xf>
    <xf numFmtId="0" fontId="16" fillId="0" borderId="0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79" fillId="0" borderId="0" xfId="4" applyFont="1" applyFill="1" applyBorder="1" applyAlignment="1">
      <alignment horizontal="left" vertical="center" wrapText="1"/>
    </xf>
    <xf numFmtId="0" fontId="1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right" vertical="center" wrapText="1"/>
    </xf>
    <xf numFmtId="0" fontId="16" fillId="0" borderId="0" xfId="4" applyFont="1" applyFill="1" applyBorder="1"/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79" fontId="10" fillId="0" borderId="1" xfId="4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16" fillId="0" borderId="0" xfId="4" applyFont="1" applyFill="1"/>
    <xf numFmtId="0" fontId="10" fillId="51" borderId="1" xfId="4" applyFont="1" applyFill="1" applyBorder="1" applyAlignment="1">
      <alignment horizontal="center" vertical="center" wrapText="1"/>
    </xf>
    <xf numFmtId="0" fontId="10" fillId="51" borderId="1" xfId="4" applyFont="1" applyFill="1" applyBorder="1" applyAlignment="1">
      <alignment horizontal="left" vertical="center" wrapText="1"/>
    </xf>
    <xf numFmtId="0" fontId="10" fillId="51" borderId="1" xfId="4" applyFont="1" applyFill="1" applyBorder="1" applyAlignment="1">
      <alignment vertical="center" wrapText="1"/>
    </xf>
    <xf numFmtId="0" fontId="6" fillId="0" borderId="0" xfId="4" applyFont="1" applyFill="1" applyBorder="1"/>
    <xf numFmtId="0" fontId="16" fillId="0" borderId="0" xfId="4" applyFont="1" applyFill="1" applyBorder="1" applyAlignment="1">
      <alignment horizontal="center"/>
    </xf>
    <xf numFmtId="0" fontId="6" fillId="0" borderId="0" xfId="4" applyFont="1" applyFill="1" applyAlignment="1">
      <alignment horizontal="center"/>
    </xf>
    <xf numFmtId="0" fontId="11" fillId="0" borderId="0" xfId="580" applyBorder="1">
      <alignment vertical="center"/>
    </xf>
    <xf numFmtId="0" fontId="11" fillId="0" borderId="0" xfId="580">
      <alignment vertical="center"/>
    </xf>
    <xf numFmtId="0" fontId="73" fillId="50" borderId="0" xfId="580" applyFont="1" applyFill="1" applyBorder="1" applyAlignment="1">
      <alignment vertical="center" wrapText="1"/>
    </xf>
    <xf numFmtId="0" fontId="54" fillId="50" borderId="1" xfId="580" applyFont="1" applyFill="1" applyBorder="1" applyAlignment="1">
      <alignment horizontal="center" vertical="center" wrapText="1"/>
    </xf>
    <xf numFmtId="0" fontId="69" fillId="51" borderId="1" xfId="580" applyNumberFormat="1" applyFont="1" applyFill="1" applyBorder="1" applyAlignment="1" applyProtection="1">
      <alignment horizontal="center" vertical="center"/>
    </xf>
    <xf numFmtId="187" fontId="6" fillId="0" borderId="1" xfId="4" applyNumberFormat="1" applyFont="1" applyFill="1" applyBorder="1" applyAlignment="1">
      <alignment horizontal="right" vertical="center" wrapText="1"/>
    </xf>
    <xf numFmtId="0" fontId="55" fillId="51" borderId="1" xfId="580" applyNumberFormat="1" applyFont="1" applyFill="1" applyBorder="1" applyAlignment="1" applyProtection="1">
      <alignment horizontal="center" vertical="center"/>
    </xf>
    <xf numFmtId="0" fontId="79" fillId="51" borderId="0" xfId="597" applyFont="1" applyFill="1" applyAlignment="1">
      <alignment vertical="center"/>
    </xf>
    <xf numFmtId="0" fontId="6" fillId="51" borderId="0" xfId="597" applyFill="1"/>
    <xf numFmtId="0" fontId="6" fillId="0" borderId="0" xfId="597"/>
    <xf numFmtId="0" fontId="57" fillId="51" borderId="0" xfId="597" applyFont="1" applyFill="1"/>
    <xf numFmtId="0" fontId="6" fillId="51" borderId="14" xfId="597" applyFont="1" applyFill="1" applyBorder="1" applyAlignment="1">
      <alignment horizontal="right"/>
    </xf>
    <xf numFmtId="0" fontId="10" fillId="51" borderId="1" xfId="597" applyFont="1" applyFill="1" applyBorder="1" applyAlignment="1">
      <alignment horizontal="center" vertical="center"/>
    </xf>
    <xf numFmtId="3" fontId="7" fillId="51" borderId="1" xfId="597" applyNumberFormat="1" applyFont="1" applyFill="1" applyBorder="1" applyAlignment="1" applyProtection="1">
      <alignment horizontal="left" vertical="center"/>
    </xf>
    <xf numFmtId="1" fontId="10" fillId="51" borderId="1" xfId="597" applyNumberFormat="1" applyFont="1" applyFill="1" applyBorder="1" applyAlignment="1" applyProtection="1">
      <alignment horizontal="center" vertical="center"/>
    </xf>
    <xf numFmtId="0" fontId="6" fillId="0" borderId="0" xfId="597" applyFont="1"/>
    <xf numFmtId="0" fontId="6" fillId="51" borderId="0" xfId="597" applyFont="1" applyFill="1"/>
    <xf numFmtId="177" fontId="13" fillId="0" borderId="0" xfId="500" applyNumberFormat="1" applyFont="1">
      <alignment vertical="center"/>
    </xf>
    <xf numFmtId="177" fontId="11" fillId="0" borderId="0" xfId="500" applyNumberFormat="1">
      <alignment vertical="center"/>
    </xf>
    <xf numFmtId="177" fontId="15" fillId="0" borderId="0" xfId="500" applyNumberFormat="1" applyFont="1" applyAlignment="1">
      <alignment horizontal="right" vertical="center"/>
    </xf>
    <xf numFmtId="0" fontId="54" fillId="0" borderId="1" xfId="500" applyFont="1" applyBorder="1" applyAlignment="1">
      <alignment horizontal="center" vertical="center"/>
    </xf>
    <xf numFmtId="177" fontId="54" fillId="0" borderId="1" xfId="500" applyNumberFormat="1" applyFont="1" applyBorder="1" applyAlignment="1">
      <alignment horizontal="center" vertical="center"/>
    </xf>
    <xf numFmtId="0" fontId="12" fillId="0" borderId="0" xfId="500" applyFont="1">
      <alignment vertical="center"/>
    </xf>
    <xf numFmtId="0" fontId="15" fillId="0" borderId="1" xfId="500" applyFont="1" applyBorder="1">
      <alignment vertical="center"/>
    </xf>
    <xf numFmtId="0" fontId="10" fillId="0" borderId="1" xfId="1073" applyFont="1" applyBorder="1" applyAlignment="1">
      <alignment horizontal="center" vertical="center"/>
    </xf>
    <xf numFmtId="0" fontId="6" fillId="0" borderId="1" xfId="1074" applyFont="1" applyBorder="1" applyAlignment="1">
      <alignment horizontal="center" vertical="center"/>
    </xf>
    <xf numFmtId="0" fontId="13" fillId="0" borderId="0" xfId="640" applyFont="1" applyFill="1" applyAlignment="1">
      <alignment vertical="center"/>
    </xf>
    <xf numFmtId="0" fontId="11" fillId="0" borderId="0" xfId="640" applyFill="1"/>
    <xf numFmtId="0" fontId="11" fillId="0" borderId="0" xfId="640" applyFill="1" applyAlignment="1">
      <alignment vertical="center"/>
    </xf>
    <xf numFmtId="0" fontId="11" fillId="0" borderId="0" xfId="640" applyFill="1" applyAlignment="1"/>
    <xf numFmtId="0" fontId="11" fillId="0" borderId="0" xfId="640" applyFill="1" applyAlignment="1">
      <alignment wrapText="1"/>
    </xf>
    <xf numFmtId="188" fontId="16" fillId="0" borderId="0" xfId="1076" applyNumberFormat="1" applyFont="1" applyFill="1" applyBorder="1" applyAlignment="1" applyProtection="1">
      <alignment horizontal="center" vertical="center" wrapText="1"/>
    </xf>
    <xf numFmtId="0" fontId="17" fillId="0" borderId="21" xfId="640" applyNumberFormat="1" applyFont="1" applyFill="1" applyBorder="1" applyAlignment="1" applyProtection="1">
      <alignment horizontal="center" vertical="center"/>
      <protection locked="0"/>
    </xf>
    <xf numFmtId="0" fontId="82" fillId="0" borderId="21" xfId="640" applyNumberFormat="1" applyFont="1" applyFill="1" applyBorder="1" applyAlignment="1" applyProtection="1">
      <alignment horizontal="center" vertical="center"/>
      <protection locked="0"/>
    </xf>
    <xf numFmtId="0" fontId="17" fillId="0" borderId="1" xfId="640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640" applyFont="1" applyFill="1" applyBorder="1" applyAlignment="1">
      <alignment horizontal="justify" vertical="center"/>
    </xf>
    <xf numFmtId="3" fontId="84" fillId="0" borderId="1" xfId="640" applyNumberFormat="1" applyFont="1" applyFill="1" applyBorder="1" applyAlignment="1">
      <alignment horizontal="center" vertical="center"/>
    </xf>
    <xf numFmtId="0" fontId="85" fillId="52" borderId="1" xfId="1077" applyFont="1" applyFill="1" applyBorder="1" applyAlignment="1">
      <alignment horizontal="left" vertical="center" wrapText="1"/>
    </xf>
    <xf numFmtId="3" fontId="84" fillId="0" borderId="1" xfId="640" applyNumberFormat="1" applyFont="1" applyFill="1" applyBorder="1" applyAlignment="1">
      <alignment vertical="center"/>
    </xf>
    <xf numFmtId="0" fontId="86" fillId="0" borderId="1" xfId="640" applyFont="1" applyFill="1" applyBorder="1" applyAlignment="1">
      <alignment vertical="center"/>
    </xf>
    <xf numFmtId="0" fontId="85" fillId="52" borderId="17" xfId="1077" applyFont="1" applyFill="1" applyBorder="1" applyAlignment="1">
      <alignment horizontal="left" vertical="center" wrapText="1"/>
    </xf>
    <xf numFmtId="3" fontId="86" fillId="0" borderId="1" xfId="640" applyNumberFormat="1" applyFont="1" applyFill="1" applyBorder="1" applyAlignment="1">
      <alignment vertical="center"/>
    </xf>
    <xf numFmtId="0" fontId="82" fillId="0" borderId="1" xfId="640" applyFont="1" applyFill="1" applyBorder="1" applyAlignment="1">
      <alignment horizontal="justify" vertical="center"/>
    </xf>
    <xf numFmtId="0" fontId="17" fillId="51" borderId="17" xfId="1077" applyNumberFormat="1" applyFont="1" applyFill="1" applyBorder="1" applyAlignment="1" applyProtection="1">
      <alignment horizontal="left" vertical="center" wrapText="1"/>
    </xf>
    <xf numFmtId="0" fontId="5" fillId="0" borderId="1" xfId="640" applyFont="1" applyFill="1" applyBorder="1" applyAlignment="1">
      <alignment horizontal="justify" vertical="center"/>
    </xf>
    <xf numFmtId="0" fontId="48" fillId="0" borderId="1" xfId="640" applyFont="1" applyFill="1" applyBorder="1" applyAlignment="1">
      <alignment vertical="center" wrapText="1"/>
    </xf>
    <xf numFmtId="0" fontId="83" fillId="0" borderId="1" xfId="640" applyFont="1" applyFill="1" applyBorder="1" applyAlignment="1">
      <alignment horizontal="center" vertical="center"/>
    </xf>
    <xf numFmtId="0" fontId="83" fillId="0" borderId="1" xfId="640" applyFont="1" applyFill="1" applyBorder="1" applyAlignment="1">
      <alignment horizontal="center" vertical="center" wrapText="1"/>
    </xf>
    <xf numFmtId="0" fontId="17" fillId="0" borderId="21" xfId="640" applyNumberFormat="1" applyFont="1" applyFill="1" applyBorder="1" applyAlignment="1" applyProtection="1">
      <alignment horizontal="left" vertical="center"/>
      <protection locked="0"/>
    </xf>
    <xf numFmtId="0" fontId="17" fillId="51" borderId="1" xfId="1077" applyNumberFormat="1" applyFont="1" applyFill="1" applyBorder="1" applyAlignment="1" applyProtection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5" borderId="0" xfId="500" applyFont="1" applyFill="1" applyAlignment="1">
      <alignment horizontal="center" vertical="center"/>
    </xf>
    <xf numFmtId="0" fontId="9" fillId="3" borderId="0" xfId="2" applyNumberFormat="1" applyFont="1" applyFill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9" fillId="0" borderId="0" xfId="4" applyFont="1" applyAlignment="1">
      <alignment horizontal="center" vertical="center" wrapText="1"/>
    </xf>
    <xf numFmtId="0" fontId="81" fillId="0" borderId="0" xfId="1028" applyFont="1" applyAlignment="1">
      <alignment horizontal="center" vertical="center"/>
    </xf>
    <xf numFmtId="0" fontId="75" fillId="0" borderId="0" xfId="1063" applyFont="1" applyFill="1" applyBorder="1" applyAlignment="1">
      <alignment horizontal="center" vertical="center"/>
    </xf>
    <xf numFmtId="0" fontId="70" fillId="0" borderId="0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9" fillId="50" borderId="0" xfId="1056" applyFont="1" applyFill="1" applyBorder="1" applyAlignment="1">
      <alignment horizontal="center" vertical="center" wrapText="1"/>
    </xf>
    <xf numFmtId="0" fontId="76" fillId="0" borderId="0" xfId="1056" applyFont="1" applyAlignment="1">
      <alignment horizontal="left" vertical="center" wrapText="1"/>
    </xf>
    <xf numFmtId="0" fontId="72" fillId="50" borderId="0" xfId="580" applyFont="1" applyFill="1" applyBorder="1" applyAlignment="1">
      <alignment horizontal="center" vertical="center" wrapText="1"/>
    </xf>
    <xf numFmtId="0" fontId="9" fillId="0" borderId="0" xfId="597" applyFont="1" applyFill="1" applyAlignment="1">
      <alignment horizontal="center" vertical="center"/>
    </xf>
    <xf numFmtId="0" fontId="70" fillId="0" borderId="0" xfId="597" applyFont="1" applyAlignment="1">
      <alignment horizontal="center" vertical="center"/>
    </xf>
    <xf numFmtId="0" fontId="70" fillId="0" borderId="0" xfId="1056" applyFont="1" applyFill="1" applyBorder="1" applyAlignment="1">
      <alignment horizontal="center" vertical="center" wrapText="1"/>
    </xf>
    <xf numFmtId="0" fontId="72" fillId="50" borderId="0" xfId="1056" applyFont="1" applyFill="1" applyBorder="1" applyAlignment="1">
      <alignment horizontal="center" vertical="center" wrapText="1"/>
    </xf>
    <xf numFmtId="0" fontId="75" fillId="0" borderId="0" xfId="640" applyFont="1" applyFill="1" applyAlignment="1">
      <alignment horizontal="center" vertical="center" wrapText="1"/>
    </xf>
    <xf numFmtId="0" fontId="11" fillId="0" borderId="20" xfId="640" applyFill="1" applyBorder="1" applyAlignment="1">
      <alignment horizontal="center"/>
    </xf>
    <xf numFmtId="0" fontId="63" fillId="0" borderId="0" xfId="500" applyFont="1" applyAlignment="1">
      <alignment horizontal="center" vertical="center"/>
    </xf>
    <xf numFmtId="0" fontId="11" fillId="0" borderId="20" xfId="500" applyFont="1" applyFill="1" applyBorder="1" applyAlignment="1">
      <alignment horizontal="left" vertical="center"/>
    </xf>
    <xf numFmtId="0" fontId="11" fillId="0" borderId="20" xfId="500" applyFill="1" applyBorder="1" applyAlignment="1">
      <alignment horizontal="left" vertical="center"/>
    </xf>
  </cellXfs>
  <cellStyles count="1078">
    <cellStyle name="_ET_STYLE_NoName_00_" xfId="6"/>
    <cellStyle name="0,0_x000d_&#10;NA_x000d_&#10;" xfId="7"/>
    <cellStyle name="0,0_x000d_&#10;NA_x000d_&#10; 2" xfId="8"/>
    <cellStyle name="0,0_x000d_&#10;NA_x000d_&#10; 2 2" xfId="9"/>
    <cellStyle name="0,0_x000d_&#10;NA_x000d_&#10; 2 3" xfId="10"/>
    <cellStyle name="0,0_x000d_&#10;NA_x000d_&#10; 2_2017年省对市(州)税收返还和转移支付预算" xfId="11"/>
    <cellStyle name="0,0_x000d_&#10;NA_x000d_&#10; 3" xfId="12"/>
    <cellStyle name="0,0_x000d_&#10;NA_x000d_&#10; 4" xfId="13"/>
    <cellStyle name="0,0_x000d_&#10;NA_x000d_&#10;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10" xfId="1049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0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2 5" xfId="1051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10 2" xfId="1052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4 2 2 2" xfId="1053"/>
    <cellStyle name="常规 2 4 2 3" xfId="1054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 3" xfId="1055"/>
    <cellStyle name="常规 20 2_2016年社保基金收支执行及2017年预算草案表" xfId="578"/>
    <cellStyle name="常规 20 3" xfId="579"/>
    <cellStyle name="常规 20 4" xfId="580"/>
    <cellStyle name="常规 20 4 2" xfId="1056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 2 2 2 2" xfId="1057"/>
    <cellStyle name="常规 26 2 2 3" xfId="1058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2 2" xfId="1059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3 2 2" xfId="1060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6 2 2" xfId="1070"/>
    <cellStyle name="常规 36 2 3" xfId="1072"/>
    <cellStyle name="常规 36 2 3 2" xfId="1075"/>
    <cellStyle name="常规 37" xfId="1061"/>
    <cellStyle name="常规 38" xfId="1026"/>
    <cellStyle name="常规 39" xfId="1062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 5" xfId="1063"/>
    <cellStyle name="常规 4_123" xfId="645"/>
    <cellStyle name="常规 40" xfId="1071"/>
    <cellStyle name="常规 41" xfId="1077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7 4 2 2 2" xfId="1064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8 4" xfId="1065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200704(第一稿）" xfId="5"/>
    <cellStyle name="常规_2014年全省及省级财政收支执行及2015年预算草案表（20150123，自用稿）" xfId="1073"/>
    <cellStyle name="常规_国有资本经营预算表样 2 2" xfId="1074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 11" xfId="1066"/>
    <cellStyle name="千位分隔 12" xfId="1067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25" xfId="1068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2 5" xfId="1076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37"/>
    <cellStyle name="千位分隔 3 6" xfId="1038"/>
    <cellStyle name="千位分隔 4" xfId="950"/>
    <cellStyle name="千位分隔 5" xfId="1039"/>
    <cellStyle name="千位分隔 5 2" xfId="1040"/>
    <cellStyle name="千位分隔 6" xfId="1041"/>
    <cellStyle name="千位分隔 6 2" xfId="1042"/>
    <cellStyle name="千位分隔 7" xfId="1069"/>
    <cellStyle name="千位分隔[0] 2" xfId="1043"/>
    <cellStyle name="千位分隔[0] 2 2" xfId="1044"/>
    <cellStyle name="千位分隔[0] 3" xfId="1045"/>
    <cellStyle name="千位分隔[0] 3 2" xfId="1046"/>
    <cellStyle name="千位分隔[0] 4" xfId="1047"/>
    <cellStyle name="千位分隔[0] 5" xfId="1048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workbookViewId="0">
      <pane ySplit="4" topLeftCell="A20" activePane="bottomLeft" state="frozen"/>
      <selection activeCell="A4" sqref="A4"/>
      <selection pane="bottomLeft" activeCell="D5" sqref="B5:D5"/>
    </sheetView>
  </sheetViews>
  <sheetFormatPr defaultRowHeight="13.5"/>
  <cols>
    <col min="1" max="1" width="38.75" customWidth="1"/>
    <col min="2" max="2" width="14.625" style="11" customWidth="1"/>
    <col min="3" max="3" width="14.625" style="16" customWidth="1"/>
    <col min="4" max="4" width="12.625" style="39" customWidth="1"/>
    <col min="5" max="5" width="15.25" customWidth="1"/>
  </cols>
  <sheetData>
    <row r="1" spans="1:5" s="48" customFormat="1" ht="24" customHeight="1">
      <c r="A1" s="58" t="s">
        <v>353</v>
      </c>
      <c r="B1" s="49"/>
      <c r="C1" s="53"/>
      <c r="D1" s="50"/>
    </row>
    <row r="2" spans="1:5" ht="38.25" customHeight="1">
      <c r="A2" s="333" t="s">
        <v>388</v>
      </c>
      <c r="B2" s="333"/>
      <c r="C2" s="333"/>
      <c r="D2" s="333"/>
      <c r="E2" s="333"/>
    </row>
    <row r="3" spans="1:5" ht="24.75" customHeight="1">
      <c r="A3" s="62"/>
      <c r="B3" s="63"/>
      <c r="C3" s="86"/>
      <c r="D3" s="64"/>
      <c r="E3" s="65" t="s">
        <v>264</v>
      </c>
    </row>
    <row r="4" spans="1:5" ht="25.5" customHeight="1">
      <c r="A4" s="69" t="s">
        <v>265</v>
      </c>
      <c r="B4" s="70" t="s">
        <v>226</v>
      </c>
      <c r="C4" s="88" t="s">
        <v>0</v>
      </c>
      <c r="D4" s="71" t="s">
        <v>227</v>
      </c>
      <c r="E4" s="69" t="s">
        <v>1</v>
      </c>
    </row>
    <row r="5" spans="1:5" ht="25.5" customHeight="1">
      <c r="A5" s="72" t="s">
        <v>266</v>
      </c>
      <c r="B5" s="123">
        <f t="shared" ref="B5:C5" si="0">SUM(B6:B19)</f>
        <v>62930</v>
      </c>
      <c r="C5" s="123">
        <f t="shared" si="0"/>
        <v>62930</v>
      </c>
      <c r="D5" s="123">
        <f>SUM(D6:D19)</f>
        <v>67346</v>
      </c>
      <c r="E5" s="124">
        <f>D5/C5*100</f>
        <v>107.01732083267122</v>
      </c>
    </row>
    <row r="6" spans="1:5" ht="25.5" customHeight="1">
      <c r="A6" s="61" t="s">
        <v>273</v>
      </c>
      <c r="B6" s="66">
        <v>34319</v>
      </c>
      <c r="C6" s="66">
        <v>34319</v>
      </c>
      <c r="D6" s="67">
        <v>34066</v>
      </c>
      <c r="E6" s="68">
        <f t="shared" ref="E6:E27" si="1">D6/C6*100</f>
        <v>99.262799032605841</v>
      </c>
    </row>
    <row r="7" spans="1:5" ht="25.5" customHeight="1">
      <c r="A7" s="61" t="s">
        <v>389</v>
      </c>
      <c r="B7" s="66">
        <v>3680</v>
      </c>
      <c r="C7" s="66">
        <v>3680</v>
      </c>
      <c r="D7" s="67">
        <v>4254</v>
      </c>
      <c r="E7" s="68">
        <f t="shared" si="1"/>
        <v>115.59782608695653</v>
      </c>
    </row>
    <row r="8" spans="1:5" ht="25.5" customHeight="1">
      <c r="A8" s="61" t="s">
        <v>390</v>
      </c>
      <c r="B8" s="66">
        <v>1009</v>
      </c>
      <c r="C8" s="66">
        <v>1009</v>
      </c>
      <c r="D8" s="67">
        <v>1432</v>
      </c>
      <c r="E8" s="68">
        <f t="shared" si="1"/>
        <v>141.9226957383548</v>
      </c>
    </row>
    <row r="9" spans="1:5" ht="25.5" customHeight="1">
      <c r="A9" s="61" t="s">
        <v>391</v>
      </c>
      <c r="B9" s="66">
        <v>1030</v>
      </c>
      <c r="C9" s="66">
        <v>1030</v>
      </c>
      <c r="D9" s="67">
        <v>957</v>
      </c>
      <c r="E9" s="68">
        <f t="shared" si="1"/>
        <v>92.912621359223309</v>
      </c>
    </row>
    <row r="10" spans="1:5" ht="25.5" customHeight="1">
      <c r="A10" s="61" t="s">
        <v>392</v>
      </c>
      <c r="B10" s="66">
        <v>3800</v>
      </c>
      <c r="C10" s="66">
        <v>3800</v>
      </c>
      <c r="D10" s="67">
        <v>4153</v>
      </c>
      <c r="E10" s="68">
        <f t="shared" si="1"/>
        <v>109.28947368421053</v>
      </c>
    </row>
    <row r="11" spans="1:5" ht="25.5" customHeight="1">
      <c r="A11" s="61" t="s">
        <v>393</v>
      </c>
      <c r="B11" s="66">
        <v>3358</v>
      </c>
      <c r="C11" s="66">
        <v>3358</v>
      </c>
      <c r="D11" s="67">
        <v>2695</v>
      </c>
      <c r="E11" s="68">
        <f t="shared" si="1"/>
        <v>80.256104824300181</v>
      </c>
    </row>
    <row r="12" spans="1:5" ht="25.5" customHeight="1">
      <c r="A12" s="61" t="s">
        <v>394</v>
      </c>
      <c r="B12" s="66">
        <v>1455</v>
      </c>
      <c r="C12" s="66">
        <v>1455</v>
      </c>
      <c r="D12" s="67">
        <v>1472</v>
      </c>
      <c r="E12" s="68">
        <f t="shared" si="1"/>
        <v>101.16838487972508</v>
      </c>
    </row>
    <row r="13" spans="1:5" ht="25.5" customHeight="1">
      <c r="A13" s="61" t="s">
        <v>395</v>
      </c>
      <c r="B13" s="66">
        <v>6045</v>
      </c>
      <c r="C13" s="66">
        <v>6045</v>
      </c>
      <c r="D13" s="67">
        <v>4697</v>
      </c>
      <c r="E13" s="68">
        <f t="shared" si="1"/>
        <v>77.700578990901576</v>
      </c>
    </row>
    <row r="14" spans="1:5" ht="24.75" customHeight="1">
      <c r="A14" s="61" t="s">
        <v>396</v>
      </c>
      <c r="B14" s="66">
        <v>400</v>
      </c>
      <c r="C14" s="66">
        <v>400</v>
      </c>
      <c r="D14" s="67">
        <v>406</v>
      </c>
      <c r="E14" s="68">
        <f t="shared" si="1"/>
        <v>101.49999999999999</v>
      </c>
    </row>
    <row r="15" spans="1:5" ht="25.5" customHeight="1">
      <c r="A15" s="61" t="s">
        <v>397</v>
      </c>
      <c r="B15" s="66">
        <v>2000</v>
      </c>
      <c r="C15" s="66">
        <v>2000</v>
      </c>
      <c r="D15" s="67">
        <v>3930</v>
      </c>
      <c r="E15" s="68">
        <f t="shared" si="1"/>
        <v>196.5</v>
      </c>
    </row>
    <row r="16" spans="1:5" ht="25.5" customHeight="1">
      <c r="A16" s="61" t="s">
        <v>398</v>
      </c>
      <c r="B16" s="66">
        <v>4365</v>
      </c>
      <c r="C16" s="66">
        <v>4365</v>
      </c>
      <c r="D16" s="67">
        <v>7734</v>
      </c>
      <c r="E16" s="68">
        <f t="shared" si="1"/>
        <v>177.18213058419244</v>
      </c>
    </row>
    <row r="17" spans="1:5" ht="25.5" customHeight="1">
      <c r="A17" s="61" t="s">
        <v>399</v>
      </c>
      <c r="B17" s="66">
        <v>1200</v>
      </c>
      <c r="C17" s="66">
        <v>1200</v>
      </c>
      <c r="D17" s="67">
        <v>1237</v>
      </c>
      <c r="E17" s="68">
        <f t="shared" si="1"/>
        <v>103.08333333333333</v>
      </c>
    </row>
    <row r="18" spans="1:5" ht="25.5" customHeight="1">
      <c r="A18" s="61" t="s">
        <v>400</v>
      </c>
      <c r="B18" s="66">
        <v>269</v>
      </c>
      <c r="C18" s="66">
        <v>269</v>
      </c>
      <c r="D18" s="67">
        <v>269</v>
      </c>
      <c r="E18" s="68"/>
    </row>
    <row r="19" spans="1:5" ht="25.5" customHeight="1">
      <c r="A19" s="61" t="s">
        <v>401</v>
      </c>
      <c r="B19" s="66"/>
      <c r="C19" s="66"/>
      <c r="D19" s="67">
        <v>44</v>
      </c>
      <c r="E19" s="68"/>
    </row>
    <row r="20" spans="1:5" ht="25.5" customHeight="1">
      <c r="A20" s="72" t="s">
        <v>267</v>
      </c>
      <c r="B20" s="122">
        <f>SUM(B21:B26)</f>
        <v>32070</v>
      </c>
      <c r="C20" s="122">
        <f>SUM(C21:C26)</f>
        <v>32070</v>
      </c>
      <c r="D20" s="122">
        <f>SUM(D21:D26)</f>
        <v>27870</v>
      </c>
      <c r="E20" s="124">
        <f t="shared" si="1"/>
        <v>86.903648269410667</v>
      </c>
    </row>
    <row r="21" spans="1:5" ht="25.5" customHeight="1">
      <c r="A21" s="61" t="s">
        <v>274</v>
      </c>
      <c r="B21" s="66">
        <v>5800</v>
      </c>
      <c r="C21" s="66">
        <v>5800</v>
      </c>
      <c r="D21" s="67">
        <v>5449</v>
      </c>
      <c r="E21" s="68">
        <f t="shared" si="1"/>
        <v>93.948275862068968</v>
      </c>
    </row>
    <row r="22" spans="1:5" ht="25.5" customHeight="1">
      <c r="A22" s="61" t="s">
        <v>275</v>
      </c>
      <c r="B22" s="66">
        <v>1600</v>
      </c>
      <c r="C22" s="66">
        <v>1600</v>
      </c>
      <c r="D22" s="67">
        <v>1632</v>
      </c>
      <c r="E22" s="68">
        <f t="shared" si="1"/>
        <v>102</v>
      </c>
    </row>
    <row r="23" spans="1:5" ht="25.5" customHeight="1">
      <c r="A23" s="61" t="s">
        <v>276</v>
      </c>
      <c r="B23" s="66">
        <v>1000</v>
      </c>
      <c r="C23" s="66">
        <v>1000</v>
      </c>
      <c r="D23" s="67">
        <v>1483</v>
      </c>
      <c r="E23" s="68">
        <f t="shared" si="1"/>
        <v>148.30000000000001</v>
      </c>
    </row>
    <row r="24" spans="1:5" ht="25.5" customHeight="1">
      <c r="A24" s="61" t="s">
        <v>277</v>
      </c>
      <c r="B24" s="66">
        <v>4200</v>
      </c>
      <c r="C24" s="66">
        <v>4200</v>
      </c>
      <c r="D24" s="67">
        <v>833</v>
      </c>
      <c r="E24" s="68">
        <f t="shared" si="1"/>
        <v>19.833333333333332</v>
      </c>
    </row>
    <row r="25" spans="1:5" ht="25.5" customHeight="1">
      <c r="A25" s="61" t="s">
        <v>278</v>
      </c>
      <c r="B25" s="66">
        <v>70</v>
      </c>
      <c r="C25" s="66">
        <v>70</v>
      </c>
      <c r="D25" s="67">
        <v>51</v>
      </c>
      <c r="E25" s="68">
        <f t="shared" si="1"/>
        <v>72.857142857142847</v>
      </c>
    </row>
    <row r="26" spans="1:5" ht="25.5" customHeight="1">
      <c r="A26" s="61" t="s">
        <v>279</v>
      </c>
      <c r="B26" s="66">
        <v>19400</v>
      </c>
      <c r="C26" s="66">
        <v>19400</v>
      </c>
      <c r="D26" s="67">
        <v>18422</v>
      </c>
      <c r="E26" s="68">
        <f t="shared" si="1"/>
        <v>94.958762886597938</v>
      </c>
    </row>
    <row r="27" spans="1:5" ht="25.5" customHeight="1">
      <c r="A27" s="69" t="s">
        <v>2</v>
      </c>
      <c r="B27" s="121">
        <f>SUM(B5+B20)</f>
        <v>95000</v>
      </c>
      <c r="C27" s="125">
        <f>SUM(C5+C20)</f>
        <v>95000</v>
      </c>
      <c r="D27" s="123">
        <f>SUM(D5+D20)</f>
        <v>95216</v>
      </c>
      <c r="E27" s="124">
        <f t="shared" si="1"/>
        <v>100.22736842105262</v>
      </c>
    </row>
  </sheetData>
  <mergeCells count="1">
    <mergeCell ref="A2:E2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7"/>
  <sheetViews>
    <sheetView workbookViewId="0">
      <selection activeCell="A2" sqref="A2:E2"/>
    </sheetView>
  </sheetViews>
  <sheetFormatPr defaultRowHeight="13.5"/>
  <cols>
    <col min="1" max="1" width="37.5" customWidth="1"/>
    <col min="2" max="4" width="13.75" style="16" customWidth="1"/>
    <col min="5" max="5" width="13.75" style="20" customWidth="1"/>
  </cols>
  <sheetData>
    <row r="1" spans="1:5" s="48" customFormat="1" ht="24" customHeight="1">
      <c r="A1" s="58" t="s">
        <v>805</v>
      </c>
      <c r="B1" s="53"/>
      <c r="C1" s="53"/>
      <c r="D1" s="53"/>
      <c r="E1" s="55"/>
    </row>
    <row r="2" spans="1:5" ht="22.5">
      <c r="A2" s="333" t="s">
        <v>690</v>
      </c>
      <c r="B2" s="333"/>
      <c r="C2" s="333"/>
      <c r="D2" s="333"/>
      <c r="E2" s="333"/>
    </row>
    <row r="3" spans="1:5" ht="18.75">
      <c r="A3" s="62"/>
      <c r="B3" s="86"/>
      <c r="C3" s="86"/>
      <c r="D3" s="86"/>
      <c r="E3" s="87" t="s">
        <v>264</v>
      </c>
    </row>
    <row r="4" spans="1:5" ht="66" customHeight="1">
      <c r="A4" s="69" t="s">
        <v>268</v>
      </c>
      <c r="B4" s="88" t="s">
        <v>269</v>
      </c>
      <c r="C4" s="88" t="s">
        <v>270</v>
      </c>
      <c r="D4" s="88" t="s">
        <v>271</v>
      </c>
      <c r="E4" s="89" t="s">
        <v>272</v>
      </c>
    </row>
    <row r="5" spans="1:5" ht="66.75" customHeight="1">
      <c r="A5" s="22" t="s">
        <v>256</v>
      </c>
      <c r="B5" s="14">
        <v>78800</v>
      </c>
      <c r="C5" s="15">
        <v>95797</v>
      </c>
      <c r="D5" s="15">
        <v>105997</v>
      </c>
      <c r="E5" s="19">
        <f>D5/C5*100</f>
        <v>110.64751505788281</v>
      </c>
    </row>
    <row r="6" spans="1:5" ht="66.75" customHeight="1">
      <c r="A6" s="23" t="s">
        <v>257</v>
      </c>
      <c r="B6" s="14">
        <v>2000</v>
      </c>
      <c r="C6" s="15">
        <v>1000</v>
      </c>
      <c r="D6" s="15">
        <v>1042</v>
      </c>
      <c r="E6" s="19">
        <f>D6/C6*100</f>
        <v>104.2</v>
      </c>
    </row>
    <row r="7" spans="1:5" ht="64.5" customHeight="1">
      <c r="A7" s="10" t="s">
        <v>217</v>
      </c>
      <c r="B7" s="201">
        <f>SUM(B5:B6)</f>
        <v>80800</v>
      </c>
      <c r="C7" s="201">
        <f>SUM(C5:C6)</f>
        <v>96797</v>
      </c>
      <c r="D7" s="201">
        <f>SUM(D5:D6)</f>
        <v>107039</v>
      </c>
      <c r="E7" s="202">
        <f>D7/C7*100</f>
        <v>110.58090643305061</v>
      </c>
    </row>
  </sheetData>
  <mergeCells count="1">
    <mergeCell ref="A2:E2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3"/>
  <sheetViews>
    <sheetView topLeftCell="B1" workbookViewId="0">
      <selection activeCell="B2" sqref="B2:F2"/>
    </sheetView>
  </sheetViews>
  <sheetFormatPr defaultRowHeight="13.5"/>
  <cols>
    <col min="1" max="1" width="9" hidden="1" customWidth="1"/>
    <col min="2" max="2" width="61.25" style="3" customWidth="1"/>
    <col min="3" max="5" width="12.25" style="16" customWidth="1"/>
    <col min="6" max="6" width="12.875" style="21" customWidth="1"/>
  </cols>
  <sheetData>
    <row r="1" spans="1:6" s="48" customFormat="1" ht="24" customHeight="1">
      <c r="A1" s="58"/>
      <c r="B1" s="59" t="s">
        <v>808</v>
      </c>
      <c r="C1" s="53"/>
      <c r="D1" s="53"/>
      <c r="E1" s="53"/>
      <c r="F1" s="54"/>
    </row>
    <row r="2" spans="1:6" ht="22.5">
      <c r="B2" s="333" t="s">
        <v>691</v>
      </c>
      <c r="C2" s="333"/>
      <c r="D2" s="333"/>
      <c r="E2" s="333"/>
      <c r="F2" s="333"/>
    </row>
    <row r="3" spans="1:6" ht="20.25" customHeight="1">
      <c r="B3" s="2"/>
      <c r="C3" s="13"/>
      <c r="D3" s="13"/>
      <c r="E3" s="13"/>
      <c r="F3" s="47" t="s">
        <v>263</v>
      </c>
    </row>
    <row r="4" spans="1:6" ht="50.25" customHeight="1">
      <c r="A4" s="36"/>
      <c r="B4" s="90" t="s">
        <v>265</v>
      </c>
      <c r="C4" s="88" t="s">
        <v>226</v>
      </c>
      <c r="D4" s="88" t="s">
        <v>0</v>
      </c>
      <c r="E4" s="88" t="s">
        <v>227</v>
      </c>
      <c r="F4" s="91" t="s">
        <v>1</v>
      </c>
    </row>
    <row r="5" spans="1:6" ht="30.75" customHeight="1">
      <c r="A5" s="100">
        <v>207</v>
      </c>
      <c r="B5" s="101" t="s">
        <v>328</v>
      </c>
      <c r="C5" s="108"/>
      <c r="D5" s="112">
        <f>SUM(D6)</f>
        <v>4</v>
      </c>
      <c r="E5" s="112">
        <f>SUM(E6)</f>
        <v>4</v>
      </c>
      <c r="F5" s="110">
        <f t="shared" ref="F5:F8" si="0">E5/D5*100</f>
        <v>100</v>
      </c>
    </row>
    <row r="6" spans="1:6" ht="30.75" customHeight="1">
      <c r="A6" s="102">
        <v>20707</v>
      </c>
      <c r="B6" s="101" t="s">
        <v>329</v>
      </c>
      <c r="C6" s="108"/>
      <c r="D6" s="112">
        <f>SUM(D7:D8)</f>
        <v>4</v>
      </c>
      <c r="E6" s="112">
        <f>SUM(E7:E8)</f>
        <v>4</v>
      </c>
      <c r="F6" s="110">
        <f t="shared" si="0"/>
        <v>100</v>
      </c>
    </row>
    <row r="7" spans="1:6" ht="30.75" customHeight="1">
      <c r="A7" s="100">
        <v>2070702</v>
      </c>
      <c r="B7" s="103" t="s">
        <v>330</v>
      </c>
      <c r="C7" s="111"/>
      <c r="D7" s="114">
        <v>4</v>
      </c>
      <c r="E7" s="114">
        <v>4</v>
      </c>
      <c r="F7" s="109">
        <f t="shared" si="0"/>
        <v>100</v>
      </c>
    </row>
    <row r="8" spans="1:6" ht="30.75" hidden="1" customHeight="1">
      <c r="A8" s="100">
        <v>2070799</v>
      </c>
      <c r="B8" s="103" t="s">
        <v>331</v>
      </c>
      <c r="C8" s="111"/>
      <c r="D8" s="114"/>
      <c r="E8" s="114"/>
      <c r="F8" s="109" t="e">
        <f t="shared" si="0"/>
        <v>#DIV/0!</v>
      </c>
    </row>
    <row r="9" spans="1:6" ht="30.75" customHeight="1">
      <c r="A9" s="100">
        <v>208</v>
      </c>
      <c r="B9" s="101" t="s">
        <v>332</v>
      </c>
      <c r="C9" s="108"/>
      <c r="D9" s="112">
        <f>SUM(D10)</f>
        <v>115</v>
      </c>
      <c r="E9" s="112">
        <f>SUM(E10)</f>
        <v>115</v>
      </c>
      <c r="F9" s="110">
        <f>E9/D9*100</f>
        <v>100</v>
      </c>
    </row>
    <row r="10" spans="1:6" ht="30.75" customHeight="1">
      <c r="A10" s="102">
        <v>20822</v>
      </c>
      <c r="B10" s="101" t="s">
        <v>333</v>
      </c>
      <c r="C10" s="112"/>
      <c r="D10" s="112">
        <f>SUM(D11:D12)</f>
        <v>115</v>
      </c>
      <c r="E10" s="112">
        <f>SUM(E11:E12)</f>
        <v>115</v>
      </c>
      <c r="F10" s="110">
        <f t="shared" ref="F10:F42" si="1">E10/D10*100</f>
        <v>100</v>
      </c>
    </row>
    <row r="11" spans="1:6" ht="30.75" customHeight="1">
      <c r="A11" s="100">
        <v>2082201</v>
      </c>
      <c r="B11" s="103" t="s">
        <v>334</v>
      </c>
      <c r="C11" s="113"/>
      <c r="D11" s="113">
        <v>115</v>
      </c>
      <c r="E11" s="113">
        <v>115</v>
      </c>
      <c r="F11" s="109">
        <f t="shared" si="1"/>
        <v>100</v>
      </c>
    </row>
    <row r="12" spans="1:6" ht="30.75" hidden="1" customHeight="1">
      <c r="A12" s="100">
        <v>2082202</v>
      </c>
      <c r="B12" s="103" t="s">
        <v>335</v>
      </c>
      <c r="C12" s="113"/>
      <c r="D12" s="113"/>
      <c r="E12" s="113"/>
      <c r="F12" s="109"/>
    </row>
    <row r="13" spans="1:6" ht="30.75" customHeight="1">
      <c r="A13" s="100">
        <v>212</v>
      </c>
      <c r="B13" s="104" t="s">
        <v>336</v>
      </c>
      <c r="C13" s="112">
        <f t="shared" ref="C13:D13" si="2">SUM(C14,C20,C22)</f>
        <v>60090</v>
      </c>
      <c r="D13" s="112">
        <f t="shared" si="2"/>
        <v>175804</v>
      </c>
      <c r="E13" s="112">
        <f>SUM(E14,E20,E22)</f>
        <v>175804</v>
      </c>
      <c r="F13" s="110">
        <f t="shared" si="1"/>
        <v>100</v>
      </c>
    </row>
    <row r="14" spans="1:6" ht="30.75" customHeight="1">
      <c r="A14" s="102">
        <v>21208</v>
      </c>
      <c r="B14" s="101" t="s">
        <v>337</v>
      </c>
      <c r="C14" s="112">
        <f>SUM(C15:C19)</f>
        <v>58090</v>
      </c>
      <c r="D14" s="112">
        <f>SUM(D15:D19)</f>
        <v>94213</v>
      </c>
      <c r="E14" s="112">
        <f>SUM(E15:E19)</f>
        <v>94213</v>
      </c>
      <c r="F14" s="110">
        <f t="shared" si="1"/>
        <v>100</v>
      </c>
    </row>
    <row r="15" spans="1:6" ht="30.75" customHeight="1">
      <c r="A15" s="100">
        <v>2120801</v>
      </c>
      <c r="B15" s="103" t="s">
        <v>338</v>
      </c>
      <c r="C15" s="113">
        <v>22115</v>
      </c>
      <c r="D15" s="114">
        <v>36962</v>
      </c>
      <c r="E15" s="114">
        <v>36962</v>
      </c>
      <c r="F15" s="109">
        <f t="shared" si="1"/>
        <v>100</v>
      </c>
    </row>
    <row r="16" spans="1:6" ht="30.75" customHeight="1">
      <c r="A16" s="100">
        <v>2120802</v>
      </c>
      <c r="B16" s="103" t="s">
        <v>339</v>
      </c>
      <c r="C16" s="113">
        <v>32215</v>
      </c>
      <c r="D16" s="113">
        <v>57206</v>
      </c>
      <c r="E16" s="113">
        <v>57206</v>
      </c>
      <c r="F16" s="109">
        <f t="shared" si="1"/>
        <v>100</v>
      </c>
    </row>
    <row r="17" spans="1:6" ht="30.75" hidden="1" customHeight="1">
      <c r="A17" s="191">
        <v>2120803</v>
      </c>
      <c r="B17" s="192" t="s">
        <v>374</v>
      </c>
      <c r="C17" s="193"/>
      <c r="D17" s="193"/>
      <c r="E17" s="193"/>
      <c r="F17" s="195"/>
    </row>
    <row r="18" spans="1:6" ht="30.75" customHeight="1">
      <c r="A18" s="191">
        <v>2120805</v>
      </c>
      <c r="B18" s="192" t="s">
        <v>692</v>
      </c>
      <c r="C18" s="193"/>
      <c r="D18" s="193">
        <v>45</v>
      </c>
      <c r="E18" s="193">
        <v>45</v>
      </c>
      <c r="F18" s="195"/>
    </row>
    <row r="19" spans="1:6" s="37" customFormat="1" ht="30.75" customHeight="1">
      <c r="A19" s="100">
        <v>2120810</v>
      </c>
      <c r="B19" s="103" t="s">
        <v>375</v>
      </c>
      <c r="C19" s="113">
        <v>3760</v>
      </c>
      <c r="D19" s="113"/>
      <c r="E19" s="113"/>
      <c r="F19" s="109"/>
    </row>
    <row r="20" spans="1:6" ht="30.75" customHeight="1">
      <c r="A20" s="102">
        <v>21213</v>
      </c>
      <c r="B20" s="101" t="s">
        <v>694</v>
      </c>
      <c r="C20" s="112">
        <f>SUM(C21:C21)</f>
        <v>2000</v>
      </c>
      <c r="D20" s="112">
        <f t="shared" ref="D20:E20" si="3">SUM(D21:D21)</f>
        <v>1091</v>
      </c>
      <c r="E20" s="112">
        <f t="shared" si="3"/>
        <v>1091</v>
      </c>
      <c r="F20" s="110">
        <f t="shared" si="1"/>
        <v>100</v>
      </c>
    </row>
    <row r="21" spans="1:6" ht="30.75" customHeight="1">
      <c r="A21" s="191">
        <v>2121302</v>
      </c>
      <c r="B21" s="192" t="s">
        <v>693</v>
      </c>
      <c r="C21" s="193">
        <v>2000</v>
      </c>
      <c r="D21" s="194">
        <v>1091</v>
      </c>
      <c r="E21" s="193">
        <v>1091</v>
      </c>
      <c r="F21" s="195"/>
    </row>
    <row r="22" spans="1:6" ht="30.75" customHeight="1">
      <c r="A22" s="102">
        <v>21215</v>
      </c>
      <c r="B22" s="101" t="s">
        <v>698</v>
      </c>
      <c r="C22" s="112"/>
      <c r="D22" s="112">
        <f>SUM(D23:D24)</f>
        <v>80500</v>
      </c>
      <c r="E22" s="112">
        <f>SUM(E23:E24)</f>
        <v>80500</v>
      </c>
      <c r="F22" s="110">
        <f t="shared" ref="F22:F24" si="4">E22/D22*100</f>
        <v>100</v>
      </c>
    </row>
    <row r="23" spans="1:6" ht="30.75" customHeight="1">
      <c r="A23" s="100">
        <v>2121501</v>
      </c>
      <c r="B23" s="103" t="s">
        <v>699</v>
      </c>
      <c r="C23" s="113"/>
      <c r="D23" s="114">
        <v>63500</v>
      </c>
      <c r="E23" s="114">
        <v>63500</v>
      </c>
      <c r="F23" s="109">
        <f t="shared" si="4"/>
        <v>100</v>
      </c>
    </row>
    <row r="24" spans="1:6" ht="30.75" customHeight="1">
      <c r="A24" s="100">
        <v>2121502</v>
      </c>
      <c r="B24" s="103" t="s">
        <v>700</v>
      </c>
      <c r="C24" s="113"/>
      <c r="D24" s="113">
        <v>17000</v>
      </c>
      <c r="E24" s="113">
        <v>17000</v>
      </c>
      <c r="F24" s="109">
        <f t="shared" si="4"/>
        <v>100</v>
      </c>
    </row>
    <row r="25" spans="1:6" ht="30.75" customHeight="1">
      <c r="A25" s="100">
        <v>213</v>
      </c>
      <c r="B25" s="101" t="s">
        <v>340</v>
      </c>
      <c r="C25" s="112"/>
      <c r="D25" s="112">
        <f>SUM(D26)</f>
        <v>54</v>
      </c>
      <c r="E25" s="112">
        <f>SUM(E26)</f>
        <v>54</v>
      </c>
      <c r="F25" s="110">
        <f t="shared" si="1"/>
        <v>100</v>
      </c>
    </row>
    <row r="26" spans="1:6" ht="30.75" customHeight="1">
      <c r="A26" s="102">
        <v>21366</v>
      </c>
      <c r="B26" s="101" t="s">
        <v>341</v>
      </c>
      <c r="C26" s="112"/>
      <c r="D26" s="116">
        <f>SUM(D27:D27)</f>
        <v>54</v>
      </c>
      <c r="E26" s="112">
        <f>SUM(E27:E27)</f>
        <v>54</v>
      </c>
      <c r="F26" s="110">
        <f t="shared" si="1"/>
        <v>100</v>
      </c>
    </row>
    <row r="27" spans="1:6" ht="30.75" customHeight="1">
      <c r="A27" s="100">
        <v>2136699</v>
      </c>
      <c r="B27" s="103" t="s">
        <v>342</v>
      </c>
      <c r="C27" s="113"/>
      <c r="D27" s="114">
        <v>54</v>
      </c>
      <c r="E27" s="113">
        <v>54</v>
      </c>
      <c r="F27" s="109">
        <f t="shared" si="1"/>
        <v>100</v>
      </c>
    </row>
    <row r="28" spans="1:6" s="120" customFormat="1" ht="30.75" customHeight="1">
      <c r="A28" s="102">
        <v>229</v>
      </c>
      <c r="B28" s="101" t="s">
        <v>695</v>
      </c>
      <c r="C28" s="115"/>
      <c r="D28" s="115">
        <f>SUM(D29)</f>
        <v>603</v>
      </c>
      <c r="E28" s="115">
        <f>SUM(E29)</f>
        <v>362</v>
      </c>
      <c r="F28" s="110">
        <f t="shared" si="1"/>
        <v>60.033167495854066</v>
      </c>
    </row>
    <row r="29" spans="1:6" ht="30.75" customHeight="1">
      <c r="A29" s="102">
        <v>22960</v>
      </c>
      <c r="B29" s="101" t="s">
        <v>343</v>
      </c>
      <c r="C29" s="115"/>
      <c r="D29" s="115">
        <f>SUM(D30:D34)</f>
        <v>603</v>
      </c>
      <c r="E29" s="115">
        <f>SUM(E30:E34)</f>
        <v>362</v>
      </c>
      <c r="F29" s="110">
        <f t="shared" si="1"/>
        <v>60.033167495854066</v>
      </c>
    </row>
    <row r="30" spans="1:6" ht="30.75" customHeight="1">
      <c r="A30" s="100">
        <v>2296002</v>
      </c>
      <c r="B30" s="103" t="s">
        <v>344</v>
      </c>
      <c r="C30" s="113"/>
      <c r="D30" s="113">
        <v>341</v>
      </c>
      <c r="E30" s="113">
        <v>100</v>
      </c>
      <c r="F30" s="109">
        <f t="shared" si="1"/>
        <v>29.325513196480941</v>
      </c>
    </row>
    <row r="31" spans="1:6" ht="30.75" customHeight="1">
      <c r="A31" s="100">
        <v>2296003</v>
      </c>
      <c r="B31" s="103" t="s">
        <v>345</v>
      </c>
      <c r="C31" s="113"/>
      <c r="D31" s="113">
        <v>180</v>
      </c>
      <c r="E31" s="113">
        <v>180</v>
      </c>
      <c r="F31" s="109">
        <f t="shared" si="1"/>
        <v>100</v>
      </c>
    </row>
    <row r="32" spans="1:6" ht="30.75" customHeight="1">
      <c r="A32" s="100">
        <v>2296004</v>
      </c>
      <c r="B32" s="103" t="s">
        <v>346</v>
      </c>
      <c r="C32" s="113"/>
      <c r="D32" s="113">
        <v>24</v>
      </c>
      <c r="E32" s="113">
        <v>24</v>
      </c>
      <c r="F32" s="109">
        <f t="shared" si="1"/>
        <v>100</v>
      </c>
    </row>
    <row r="33" spans="1:6" ht="30.75" customHeight="1">
      <c r="A33" s="100">
        <v>2296006</v>
      </c>
      <c r="B33" s="103" t="s">
        <v>347</v>
      </c>
      <c r="C33" s="113"/>
      <c r="D33" s="113">
        <v>22</v>
      </c>
      <c r="E33" s="113">
        <v>22</v>
      </c>
      <c r="F33" s="109">
        <f t="shared" si="1"/>
        <v>100</v>
      </c>
    </row>
    <row r="34" spans="1:6" ht="30.75" customHeight="1">
      <c r="A34" s="100">
        <v>2296013</v>
      </c>
      <c r="B34" s="103" t="s">
        <v>348</v>
      </c>
      <c r="C34" s="113"/>
      <c r="D34" s="113">
        <v>36</v>
      </c>
      <c r="E34" s="113">
        <v>36</v>
      </c>
      <c r="F34" s="109">
        <f t="shared" si="1"/>
        <v>100</v>
      </c>
    </row>
    <row r="35" spans="1:6" s="120" customFormat="1" ht="30.75" customHeight="1">
      <c r="A35" s="102">
        <v>232</v>
      </c>
      <c r="B35" s="101" t="s">
        <v>696</v>
      </c>
      <c r="C35" s="115">
        <f>SUM(C36)</f>
        <v>4600</v>
      </c>
      <c r="D35" s="115">
        <f>SUM(D36)</f>
        <v>4623</v>
      </c>
      <c r="E35" s="115">
        <f>SUM(E36)</f>
        <v>4623</v>
      </c>
      <c r="F35" s="110">
        <f t="shared" si="1"/>
        <v>100</v>
      </c>
    </row>
    <row r="36" spans="1:6" ht="30.75" customHeight="1">
      <c r="A36" s="102">
        <v>23204</v>
      </c>
      <c r="B36" s="101" t="s">
        <v>377</v>
      </c>
      <c r="C36" s="115">
        <f>SUM(C37:C38)</f>
        <v>4600</v>
      </c>
      <c r="D36" s="115">
        <f>SUM(D37:D38)</f>
        <v>4623</v>
      </c>
      <c r="E36" s="115">
        <f>SUM(E37:E38)</f>
        <v>4623</v>
      </c>
      <c r="F36" s="110">
        <f t="shared" si="1"/>
        <v>100</v>
      </c>
    </row>
    <row r="37" spans="1:6" ht="30.75" customHeight="1">
      <c r="A37" s="100">
        <v>2320411</v>
      </c>
      <c r="B37" s="103" t="s">
        <v>378</v>
      </c>
      <c r="C37" s="113">
        <v>1800</v>
      </c>
      <c r="D37" s="113">
        <v>1836</v>
      </c>
      <c r="E37" s="113">
        <v>1836</v>
      </c>
      <c r="F37" s="109">
        <f t="shared" si="1"/>
        <v>100</v>
      </c>
    </row>
    <row r="38" spans="1:6" ht="30.75" customHeight="1">
      <c r="A38" s="105">
        <v>2320431</v>
      </c>
      <c r="B38" s="106" t="s">
        <v>379</v>
      </c>
      <c r="C38" s="119">
        <v>2800</v>
      </c>
      <c r="D38" s="117">
        <v>2787</v>
      </c>
      <c r="E38" s="117">
        <v>2787</v>
      </c>
      <c r="F38" s="118">
        <f>E38/D38*100</f>
        <v>100</v>
      </c>
    </row>
    <row r="39" spans="1:6" s="120" customFormat="1" ht="30.75" customHeight="1">
      <c r="A39" s="102">
        <v>233</v>
      </c>
      <c r="B39" s="101" t="s">
        <v>697</v>
      </c>
      <c r="C39" s="115"/>
      <c r="D39" s="115">
        <f>SUM(D40)</f>
        <v>116</v>
      </c>
      <c r="E39" s="115">
        <f>SUM(E40)</f>
        <v>116</v>
      </c>
      <c r="F39" s="110">
        <f t="shared" ref="F39:F41" si="5">E39/D39*100</f>
        <v>100</v>
      </c>
    </row>
    <row r="40" spans="1:6" ht="30.75" customHeight="1">
      <c r="A40" s="102">
        <v>23304</v>
      </c>
      <c r="B40" s="101" t="s">
        <v>376</v>
      </c>
      <c r="C40" s="115"/>
      <c r="D40" s="115">
        <f>SUM(D41:D41)</f>
        <v>116</v>
      </c>
      <c r="E40" s="115">
        <f>SUM(E41:E41)</f>
        <v>116</v>
      </c>
      <c r="F40" s="110">
        <f t="shared" si="5"/>
        <v>100</v>
      </c>
    </row>
    <row r="41" spans="1:6" ht="30.75" customHeight="1">
      <c r="A41" s="100">
        <v>2330431</v>
      </c>
      <c r="B41" s="103" t="s">
        <v>380</v>
      </c>
      <c r="C41" s="113"/>
      <c r="D41" s="114">
        <v>116</v>
      </c>
      <c r="E41" s="113">
        <v>116</v>
      </c>
      <c r="F41" s="109">
        <f t="shared" si="5"/>
        <v>100</v>
      </c>
    </row>
    <row r="42" spans="1:6" ht="39.75" customHeight="1">
      <c r="A42" s="100"/>
      <c r="B42" s="107" t="s">
        <v>349</v>
      </c>
      <c r="C42" s="116">
        <f>SUM(C5,C9,C13,C25,C28,C35,C39)</f>
        <v>64690</v>
      </c>
      <c r="D42" s="116">
        <f t="shared" ref="D42:E42" si="6">SUM(D5,D9,D13,D25,D28,D35,D39)</f>
        <v>181319</v>
      </c>
      <c r="E42" s="116">
        <f t="shared" si="6"/>
        <v>181078</v>
      </c>
      <c r="F42" s="110">
        <f t="shared" si="1"/>
        <v>99.867085082092885</v>
      </c>
    </row>
    <row r="43" spans="1:6" ht="20.25" customHeight="1"/>
  </sheetData>
  <autoFilter ref="A4:F42"/>
  <mergeCells count="1">
    <mergeCell ref="B2:F2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1"/>
  <sheetViews>
    <sheetView showGridLines="0" showZeros="0" zoomScale="80" zoomScaleNormal="80" workbookViewId="0">
      <selection activeCell="A2" sqref="A2:D2"/>
    </sheetView>
  </sheetViews>
  <sheetFormatPr defaultColWidth="9.125" defaultRowHeight="14.25"/>
  <cols>
    <col min="1" max="1" width="33.25" style="1" customWidth="1"/>
    <col min="2" max="2" width="14.875" style="12" customWidth="1"/>
    <col min="3" max="3" width="33.25" style="1" customWidth="1"/>
    <col min="4" max="4" width="14.875" style="12" customWidth="1"/>
    <col min="5" max="16384" width="9.125" style="1"/>
  </cols>
  <sheetData>
    <row r="1" spans="1:4" s="51" customFormat="1" ht="24" customHeight="1">
      <c r="A1" s="58" t="s">
        <v>809</v>
      </c>
      <c r="B1" s="52"/>
      <c r="D1" s="52"/>
    </row>
    <row r="2" spans="1:4" ht="38.25" customHeight="1">
      <c r="A2" s="335" t="s">
        <v>701</v>
      </c>
      <c r="B2" s="335"/>
      <c r="C2" s="335"/>
      <c r="D2" s="335"/>
    </row>
    <row r="3" spans="1:4" ht="26.25" customHeight="1">
      <c r="A3" s="336" t="s">
        <v>207</v>
      </c>
      <c r="B3" s="336"/>
      <c r="C3" s="336"/>
      <c r="D3" s="336"/>
    </row>
    <row r="4" spans="1:4" ht="84.75" customHeight="1">
      <c r="A4" s="4" t="s">
        <v>387</v>
      </c>
      <c r="B4" s="17" t="s">
        <v>218</v>
      </c>
      <c r="C4" s="4" t="s">
        <v>387</v>
      </c>
      <c r="D4" s="17" t="s">
        <v>218</v>
      </c>
    </row>
    <row r="5" spans="1:4" ht="84.75" customHeight="1">
      <c r="A5" s="5" t="s">
        <v>219</v>
      </c>
      <c r="B5" s="18">
        <f>基金收入决算表!D7</f>
        <v>107039</v>
      </c>
      <c r="C5" s="6" t="s">
        <v>220</v>
      </c>
      <c r="D5" s="38">
        <f>基金支出决算表!E42</f>
        <v>181078</v>
      </c>
    </row>
    <row r="6" spans="1:4" ht="84.75" customHeight="1">
      <c r="A6" s="7" t="s">
        <v>221</v>
      </c>
      <c r="B6" s="38">
        <v>736</v>
      </c>
      <c r="C6" s="8" t="s">
        <v>212</v>
      </c>
      <c r="D6" s="18">
        <v>12310</v>
      </c>
    </row>
    <row r="7" spans="1:4" ht="84.75" customHeight="1">
      <c r="A7" s="7" t="s">
        <v>222</v>
      </c>
      <c r="B7" s="18">
        <v>89</v>
      </c>
      <c r="C7" s="8" t="s">
        <v>233</v>
      </c>
      <c r="D7" s="18"/>
    </row>
    <row r="8" spans="1:4" ht="84.75" customHeight="1">
      <c r="A8" s="7" t="s">
        <v>702</v>
      </c>
      <c r="B8" s="18">
        <v>1765</v>
      </c>
      <c r="C8" s="8" t="s">
        <v>223</v>
      </c>
      <c r="D8" s="18"/>
    </row>
    <row r="9" spans="1:4" ht="84.75" customHeight="1">
      <c r="A9" s="7" t="s">
        <v>213</v>
      </c>
      <c r="B9" s="18">
        <v>84000</v>
      </c>
      <c r="C9" s="249"/>
      <c r="D9" s="18"/>
    </row>
    <row r="10" spans="1:4" ht="84.75" customHeight="1">
      <c r="A10" s="80" t="s">
        <v>224</v>
      </c>
      <c r="B10" s="96">
        <f>SUM(B5:B9)</f>
        <v>193629</v>
      </c>
      <c r="C10" s="81" t="s">
        <v>225</v>
      </c>
      <c r="D10" s="96">
        <f>SUM(D5:D8)</f>
        <v>193388</v>
      </c>
    </row>
    <row r="11" spans="1:4" ht="84.75" customHeight="1">
      <c r="A11" s="9"/>
      <c r="B11" s="18"/>
      <c r="C11" s="6" t="s">
        <v>231</v>
      </c>
      <c r="D11" s="18">
        <f>B10-D10</f>
        <v>241</v>
      </c>
    </row>
  </sheetData>
  <mergeCells count="2">
    <mergeCell ref="A2:D2"/>
    <mergeCell ref="A3:D3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"/>
  <sheetViews>
    <sheetView zoomScale="80" zoomScaleNormal="80" workbookViewId="0">
      <selection activeCell="A2" sqref="A2:B2"/>
    </sheetView>
  </sheetViews>
  <sheetFormatPr defaultColWidth="39.25" defaultRowHeight="14.25"/>
  <cols>
    <col min="1" max="1" width="52.125" style="30" customWidth="1"/>
    <col min="2" max="2" width="35.5" style="43" customWidth="1"/>
    <col min="3" max="16384" width="39.25" style="30"/>
  </cols>
  <sheetData>
    <row r="1" spans="1:2" s="51" customFormat="1" ht="24" customHeight="1">
      <c r="A1" s="92" t="s">
        <v>810</v>
      </c>
      <c r="B1" s="52"/>
    </row>
    <row r="2" spans="1:2" ht="47.25" customHeight="1">
      <c r="A2" s="345" t="s">
        <v>704</v>
      </c>
      <c r="B2" s="345"/>
    </row>
    <row r="3" spans="1:2" ht="24.75" customHeight="1">
      <c r="A3" s="31"/>
      <c r="B3" s="60" t="s">
        <v>207</v>
      </c>
    </row>
    <row r="4" spans="1:2" ht="68.25" customHeight="1">
      <c r="A4" s="32" t="s">
        <v>259</v>
      </c>
      <c r="B4" s="44" t="s">
        <v>260</v>
      </c>
    </row>
    <row r="5" spans="1:2" ht="56.25" customHeight="1">
      <c r="A5" s="33" t="s">
        <v>211</v>
      </c>
      <c r="B5" s="45">
        <f>SUM(B6:B12)</f>
        <v>736</v>
      </c>
    </row>
    <row r="6" spans="1:2" ht="43.5" customHeight="1">
      <c r="A6" s="34" t="s">
        <v>261</v>
      </c>
      <c r="B6" s="46">
        <v>4</v>
      </c>
    </row>
    <row r="7" spans="1:2" ht="43.5" customHeight="1">
      <c r="A7" s="34" t="s">
        <v>262</v>
      </c>
      <c r="B7" s="46">
        <v>115</v>
      </c>
    </row>
    <row r="8" spans="1:2" ht="43.5" customHeight="1">
      <c r="A8" s="34" t="s">
        <v>381</v>
      </c>
      <c r="B8" s="46"/>
    </row>
    <row r="9" spans="1:2" ht="43.5" customHeight="1">
      <c r="A9" s="34" t="s">
        <v>382</v>
      </c>
      <c r="B9" s="46"/>
    </row>
    <row r="10" spans="1:2" ht="43.5" customHeight="1">
      <c r="A10" s="35" t="s">
        <v>383</v>
      </c>
      <c r="B10" s="46">
        <v>54</v>
      </c>
    </row>
    <row r="11" spans="1:2" ht="43.5" customHeight="1">
      <c r="A11" s="35" t="s">
        <v>384</v>
      </c>
      <c r="B11" s="46"/>
    </row>
    <row r="12" spans="1:2" ht="43.5" customHeight="1">
      <c r="A12" s="35" t="s">
        <v>350</v>
      </c>
      <c r="B12" s="46">
        <v>563</v>
      </c>
    </row>
  </sheetData>
  <mergeCells count="1">
    <mergeCell ref="A2:B2"/>
  </mergeCells>
  <phoneticPr fontId="2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5"/>
  <sheetViews>
    <sheetView zoomScale="80" zoomScaleNormal="80" workbookViewId="0">
      <selection activeCell="A3" sqref="A3"/>
    </sheetView>
  </sheetViews>
  <sheetFormatPr defaultColWidth="8.875" defaultRowHeight="14.25"/>
  <cols>
    <col min="1" max="1" width="48.25" style="291" customWidth="1"/>
    <col min="2" max="2" width="33.125" style="291" customWidth="1"/>
    <col min="3" max="256" width="8.875" style="292"/>
    <col min="257" max="257" width="65.625" style="292" customWidth="1"/>
    <col min="258" max="258" width="41.25" style="292" customWidth="1"/>
    <col min="259" max="512" width="8.875" style="292"/>
    <col min="513" max="513" width="65.625" style="292" customWidth="1"/>
    <col min="514" max="514" width="41.25" style="292" customWidth="1"/>
    <col min="515" max="768" width="8.875" style="292"/>
    <col min="769" max="769" width="65.625" style="292" customWidth="1"/>
    <col min="770" max="770" width="41.25" style="292" customWidth="1"/>
    <col min="771" max="1024" width="8.875" style="292"/>
    <col min="1025" max="1025" width="65.625" style="292" customWidth="1"/>
    <col min="1026" max="1026" width="41.25" style="292" customWidth="1"/>
    <col min="1027" max="1280" width="8.875" style="292"/>
    <col min="1281" max="1281" width="65.625" style="292" customWidth="1"/>
    <col min="1282" max="1282" width="41.25" style="292" customWidth="1"/>
    <col min="1283" max="1536" width="8.875" style="292"/>
    <col min="1537" max="1537" width="65.625" style="292" customWidth="1"/>
    <col min="1538" max="1538" width="41.25" style="292" customWidth="1"/>
    <col min="1539" max="1792" width="8.875" style="292"/>
    <col min="1793" max="1793" width="65.625" style="292" customWidth="1"/>
    <col min="1794" max="1794" width="41.25" style="292" customWidth="1"/>
    <col min="1795" max="2048" width="8.875" style="292"/>
    <col min="2049" max="2049" width="65.625" style="292" customWidth="1"/>
    <col min="2050" max="2050" width="41.25" style="292" customWidth="1"/>
    <col min="2051" max="2304" width="8.875" style="292"/>
    <col min="2305" max="2305" width="65.625" style="292" customWidth="1"/>
    <col min="2306" max="2306" width="41.25" style="292" customWidth="1"/>
    <col min="2307" max="2560" width="8.875" style="292"/>
    <col min="2561" max="2561" width="65.625" style="292" customWidth="1"/>
    <col min="2562" max="2562" width="41.25" style="292" customWidth="1"/>
    <col min="2563" max="2816" width="8.875" style="292"/>
    <col min="2817" max="2817" width="65.625" style="292" customWidth="1"/>
    <col min="2818" max="2818" width="41.25" style="292" customWidth="1"/>
    <col min="2819" max="3072" width="8.875" style="292"/>
    <col min="3073" max="3073" width="65.625" style="292" customWidth="1"/>
    <col min="3074" max="3074" width="41.25" style="292" customWidth="1"/>
    <col min="3075" max="3328" width="8.875" style="292"/>
    <col min="3329" max="3329" width="65.625" style="292" customWidth="1"/>
    <col min="3330" max="3330" width="41.25" style="292" customWidth="1"/>
    <col min="3331" max="3584" width="8.875" style="292"/>
    <col min="3585" max="3585" width="65.625" style="292" customWidth="1"/>
    <col min="3586" max="3586" width="41.25" style="292" customWidth="1"/>
    <col min="3587" max="3840" width="8.875" style="292"/>
    <col min="3841" max="3841" width="65.625" style="292" customWidth="1"/>
    <col min="3842" max="3842" width="41.25" style="292" customWidth="1"/>
    <col min="3843" max="4096" width="8.875" style="292"/>
    <col min="4097" max="4097" width="65.625" style="292" customWidth="1"/>
    <col min="4098" max="4098" width="41.25" style="292" customWidth="1"/>
    <col min="4099" max="4352" width="8.875" style="292"/>
    <col min="4353" max="4353" width="65.625" style="292" customWidth="1"/>
    <col min="4354" max="4354" width="41.25" style="292" customWidth="1"/>
    <col min="4355" max="4608" width="8.875" style="292"/>
    <col min="4609" max="4609" width="65.625" style="292" customWidth="1"/>
    <col min="4610" max="4610" width="41.25" style="292" customWidth="1"/>
    <col min="4611" max="4864" width="8.875" style="292"/>
    <col min="4865" max="4865" width="65.625" style="292" customWidth="1"/>
    <col min="4866" max="4866" width="41.25" style="292" customWidth="1"/>
    <col min="4867" max="5120" width="8.875" style="292"/>
    <col min="5121" max="5121" width="65.625" style="292" customWidth="1"/>
    <col min="5122" max="5122" width="41.25" style="292" customWidth="1"/>
    <col min="5123" max="5376" width="8.875" style="292"/>
    <col min="5377" max="5377" width="65.625" style="292" customWidth="1"/>
    <col min="5378" max="5378" width="41.25" style="292" customWidth="1"/>
    <col min="5379" max="5632" width="8.875" style="292"/>
    <col min="5633" max="5633" width="65.625" style="292" customWidth="1"/>
    <col min="5634" max="5634" width="41.25" style="292" customWidth="1"/>
    <col min="5635" max="5888" width="8.875" style="292"/>
    <col min="5889" max="5889" width="65.625" style="292" customWidth="1"/>
    <col min="5890" max="5890" width="41.25" style="292" customWidth="1"/>
    <col min="5891" max="6144" width="8.875" style="292"/>
    <col min="6145" max="6145" width="65.625" style="292" customWidth="1"/>
    <col min="6146" max="6146" width="41.25" style="292" customWidth="1"/>
    <col min="6147" max="6400" width="8.875" style="292"/>
    <col min="6401" max="6401" width="65.625" style="292" customWidth="1"/>
    <col min="6402" max="6402" width="41.25" style="292" customWidth="1"/>
    <col min="6403" max="6656" width="8.875" style="292"/>
    <col min="6657" max="6657" width="65.625" style="292" customWidth="1"/>
    <col min="6658" max="6658" width="41.25" style="292" customWidth="1"/>
    <col min="6659" max="6912" width="8.875" style="292"/>
    <col min="6913" max="6913" width="65.625" style="292" customWidth="1"/>
    <col min="6914" max="6914" width="41.25" style="292" customWidth="1"/>
    <col min="6915" max="7168" width="8.875" style="292"/>
    <col min="7169" max="7169" width="65.625" style="292" customWidth="1"/>
    <col min="7170" max="7170" width="41.25" style="292" customWidth="1"/>
    <col min="7171" max="7424" width="8.875" style="292"/>
    <col min="7425" max="7425" width="65.625" style="292" customWidth="1"/>
    <col min="7426" max="7426" width="41.25" style="292" customWidth="1"/>
    <col min="7427" max="7680" width="8.875" style="292"/>
    <col min="7681" max="7681" width="65.625" style="292" customWidth="1"/>
    <col min="7682" max="7682" width="41.25" style="292" customWidth="1"/>
    <col min="7683" max="7936" width="8.875" style="292"/>
    <col min="7937" max="7937" width="65.625" style="292" customWidth="1"/>
    <col min="7938" max="7938" width="41.25" style="292" customWidth="1"/>
    <col min="7939" max="8192" width="8.875" style="292"/>
    <col min="8193" max="8193" width="65.625" style="292" customWidth="1"/>
    <col min="8194" max="8194" width="41.25" style="292" customWidth="1"/>
    <col min="8195" max="8448" width="8.875" style="292"/>
    <col min="8449" max="8449" width="65.625" style="292" customWidth="1"/>
    <col min="8450" max="8450" width="41.25" style="292" customWidth="1"/>
    <col min="8451" max="8704" width="8.875" style="292"/>
    <col min="8705" max="8705" width="65.625" style="292" customWidth="1"/>
    <col min="8706" max="8706" width="41.25" style="292" customWidth="1"/>
    <col min="8707" max="8960" width="8.875" style="292"/>
    <col min="8961" max="8961" width="65.625" style="292" customWidth="1"/>
    <col min="8962" max="8962" width="41.25" style="292" customWidth="1"/>
    <col min="8963" max="9216" width="8.875" style="292"/>
    <col min="9217" max="9217" width="65.625" style="292" customWidth="1"/>
    <col min="9218" max="9218" width="41.25" style="292" customWidth="1"/>
    <col min="9219" max="9472" width="8.875" style="292"/>
    <col min="9473" max="9473" width="65.625" style="292" customWidth="1"/>
    <col min="9474" max="9474" width="41.25" style="292" customWidth="1"/>
    <col min="9475" max="9728" width="8.875" style="292"/>
    <col min="9729" max="9729" width="65.625" style="292" customWidth="1"/>
    <col min="9730" max="9730" width="41.25" style="292" customWidth="1"/>
    <col min="9731" max="9984" width="8.875" style="292"/>
    <col min="9985" max="9985" width="65.625" style="292" customWidth="1"/>
    <col min="9986" max="9986" width="41.25" style="292" customWidth="1"/>
    <col min="9987" max="10240" width="8.875" style="292"/>
    <col min="10241" max="10241" width="65.625" style="292" customWidth="1"/>
    <col min="10242" max="10242" width="41.25" style="292" customWidth="1"/>
    <col min="10243" max="10496" width="8.875" style="292"/>
    <col min="10497" max="10497" width="65.625" style="292" customWidth="1"/>
    <col min="10498" max="10498" width="41.25" style="292" customWidth="1"/>
    <col min="10499" max="10752" width="8.875" style="292"/>
    <col min="10753" max="10753" width="65.625" style="292" customWidth="1"/>
    <col min="10754" max="10754" width="41.25" style="292" customWidth="1"/>
    <col min="10755" max="11008" width="8.875" style="292"/>
    <col min="11009" max="11009" width="65.625" style="292" customWidth="1"/>
    <col min="11010" max="11010" width="41.25" style="292" customWidth="1"/>
    <col min="11011" max="11264" width="8.875" style="292"/>
    <col min="11265" max="11265" width="65.625" style="292" customWidth="1"/>
    <col min="11266" max="11266" width="41.25" style="292" customWidth="1"/>
    <col min="11267" max="11520" width="8.875" style="292"/>
    <col min="11521" max="11521" width="65.625" style="292" customWidth="1"/>
    <col min="11522" max="11522" width="41.25" style="292" customWidth="1"/>
    <col min="11523" max="11776" width="8.875" style="292"/>
    <col min="11777" max="11777" width="65.625" style="292" customWidth="1"/>
    <col min="11778" max="11778" width="41.25" style="292" customWidth="1"/>
    <col min="11779" max="12032" width="8.875" style="292"/>
    <col min="12033" max="12033" width="65.625" style="292" customWidth="1"/>
    <col min="12034" max="12034" width="41.25" style="292" customWidth="1"/>
    <col min="12035" max="12288" width="8.875" style="292"/>
    <col min="12289" max="12289" width="65.625" style="292" customWidth="1"/>
    <col min="12290" max="12290" width="41.25" style="292" customWidth="1"/>
    <col min="12291" max="12544" width="8.875" style="292"/>
    <col min="12545" max="12545" width="65.625" style="292" customWidth="1"/>
    <col min="12546" max="12546" width="41.25" style="292" customWidth="1"/>
    <col min="12547" max="12800" width="8.875" style="292"/>
    <col min="12801" max="12801" width="65.625" style="292" customWidth="1"/>
    <col min="12802" max="12802" width="41.25" style="292" customWidth="1"/>
    <col min="12803" max="13056" width="8.875" style="292"/>
    <col min="13057" max="13057" width="65.625" style="292" customWidth="1"/>
    <col min="13058" max="13058" width="41.25" style="292" customWidth="1"/>
    <col min="13059" max="13312" width="8.875" style="292"/>
    <col min="13313" max="13313" width="65.625" style="292" customWidth="1"/>
    <col min="13314" max="13314" width="41.25" style="292" customWidth="1"/>
    <col min="13315" max="13568" width="8.875" style="292"/>
    <col min="13569" max="13569" width="65.625" style="292" customWidth="1"/>
    <col min="13570" max="13570" width="41.25" style="292" customWidth="1"/>
    <col min="13571" max="13824" width="8.875" style="292"/>
    <col min="13825" max="13825" width="65.625" style="292" customWidth="1"/>
    <col min="13826" max="13826" width="41.25" style="292" customWidth="1"/>
    <col min="13827" max="14080" width="8.875" style="292"/>
    <col min="14081" max="14081" width="65.625" style="292" customWidth="1"/>
    <col min="14082" max="14082" width="41.25" style="292" customWidth="1"/>
    <col min="14083" max="14336" width="8.875" style="292"/>
    <col min="14337" max="14337" width="65.625" style="292" customWidth="1"/>
    <col min="14338" max="14338" width="41.25" style="292" customWidth="1"/>
    <col min="14339" max="14592" width="8.875" style="292"/>
    <col min="14593" max="14593" width="65.625" style="292" customWidth="1"/>
    <col min="14594" max="14594" width="41.25" style="292" customWidth="1"/>
    <col min="14595" max="14848" width="8.875" style="292"/>
    <col min="14849" max="14849" width="65.625" style="292" customWidth="1"/>
    <col min="14850" max="14850" width="41.25" style="292" customWidth="1"/>
    <col min="14851" max="15104" width="8.875" style="292"/>
    <col min="15105" max="15105" width="65.625" style="292" customWidth="1"/>
    <col min="15106" max="15106" width="41.25" style="292" customWidth="1"/>
    <col min="15107" max="15360" width="8.875" style="292"/>
    <col min="15361" max="15361" width="65.625" style="292" customWidth="1"/>
    <col min="15362" max="15362" width="41.25" style="292" customWidth="1"/>
    <col min="15363" max="15616" width="8.875" style="292"/>
    <col min="15617" max="15617" width="65.625" style="292" customWidth="1"/>
    <col min="15618" max="15618" width="41.25" style="292" customWidth="1"/>
    <col min="15619" max="15872" width="8.875" style="292"/>
    <col min="15873" max="15873" width="65.625" style="292" customWidth="1"/>
    <col min="15874" max="15874" width="41.25" style="292" customWidth="1"/>
    <col min="15875" max="16128" width="8.875" style="292"/>
    <col min="16129" max="16129" width="65.625" style="292" customWidth="1"/>
    <col min="16130" max="16130" width="41.25" style="292" customWidth="1"/>
    <col min="16131" max="16384" width="8.875" style="292"/>
  </cols>
  <sheetData>
    <row r="1" spans="1:2" ht="29.45" customHeight="1">
      <c r="A1" s="290" t="s">
        <v>765</v>
      </c>
    </row>
    <row r="2" spans="1:2" ht="25.5">
      <c r="A2" s="346" t="s">
        <v>812</v>
      </c>
      <c r="B2" s="346"/>
    </row>
    <row r="3" spans="1:2">
      <c r="A3" s="293"/>
      <c r="B3" s="294" t="s">
        <v>207</v>
      </c>
    </row>
    <row r="4" spans="1:2" ht="40.15" customHeight="1">
      <c r="A4" s="295" t="s">
        <v>259</v>
      </c>
      <c r="B4" s="295" t="s">
        <v>766</v>
      </c>
    </row>
    <row r="5" spans="1:2" s="298" customFormat="1" ht="40.15" customHeight="1">
      <c r="A5" s="296" t="s">
        <v>767</v>
      </c>
      <c r="B5" s="297" t="s">
        <v>768</v>
      </c>
    </row>
    <row r="6" spans="1:2" s="298" customFormat="1" ht="40.15" customHeight="1">
      <c r="A6" s="35" t="s">
        <v>769</v>
      </c>
      <c r="B6" s="297" t="s">
        <v>768</v>
      </c>
    </row>
    <row r="7" spans="1:2" s="298" customFormat="1" ht="40.15" customHeight="1">
      <c r="A7" s="35" t="s">
        <v>770</v>
      </c>
      <c r="B7" s="297" t="s">
        <v>768</v>
      </c>
    </row>
    <row r="8" spans="1:2" s="298" customFormat="1" ht="40.15" customHeight="1">
      <c r="A8" s="35" t="s">
        <v>771</v>
      </c>
      <c r="B8" s="297" t="s">
        <v>768</v>
      </c>
    </row>
    <row r="9" spans="1:2" s="298" customFormat="1" ht="40.15" customHeight="1">
      <c r="A9" s="35" t="s">
        <v>772</v>
      </c>
      <c r="B9" s="297" t="s">
        <v>768</v>
      </c>
    </row>
    <row r="10" spans="1:2" s="298" customFormat="1" ht="40.15" customHeight="1">
      <c r="A10" s="35" t="s">
        <v>773</v>
      </c>
      <c r="B10" s="297" t="s">
        <v>768</v>
      </c>
    </row>
    <row r="11" spans="1:2" s="298" customFormat="1" ht="40.15" customHeight="1">
      <c r="A11" s="35" t="s">
        <v>774</v>
      </c>
      <c r="B11" s="297" t="s">
        <v>768</v>
      </c>
    </row>
    <row r="12" spans="1:2" s="298" customFormat="1" ht="40.15" customHeight="1">
      <c r="A12" s="35" t="s">
        <v>775</v>
      </c>
      <c r="B12" s="297" t="s">
        <v>768</v>
      </c>
    </row>
    <row r="13" spans="1:2" s="298" customFormat="1" ht="40.15" customHeight="1">
      <c r="A13" s="34" t="s">
        <v>776</v>
      </c>
      <c r="B13" s="297" t="s">
        <v>768</v>
      </c>
    </row>
    <row r="14" spans="1:2" ht="40.15" customHeight="1">
      <c r="A14" s="34" t="s">
        <v>777</v>
      </c>
      <c r="B14" s="297" t="s">
        <v>768</v>
      </c>
    </row>
    <row r="15" spans="1:2" ht="40.15" customHeight="1">
      <c r="A15" s="34" t="s">
        <v>778</v>
      </c>
      <c r="B15" s="297" t="s">
        <v>768</v>
      </c>
    </row>
    <row r="16" spans="1:2" ht="40.15" customHeight="1">
      <c r="A16" s="34" t="s">
        <v>779</v>
      </c>
      <c r="B16" s="297" t="s">
        <v>768</v>
      </c>
    </row>
    <row r="17" spans="1:2" ht="40.15" customHeight="1">
      <c r="A17" s="34" t="s">
        <v>780</v>
      </c>
      <c r="B17" s="297" t="s">
        <v>768</v>
      </c>
    </row>
    <row r="18" spans="1:2" ht="40.15" customHeight="1">
      <c r="A18" s="34" t="s">
        <v>781</v>
      </c>
      <c r="B18" s="297" t="s">
        <v>768</v>
      </c>
    </row>
    <row r="19" spans="1:2" ht="40.15" customHeight="1">
      <c r="A19" s="34" t="s">
        <v>782</v>
      </c>
      <c r="B19" s="297" t="s">
        <v>768</v>
      </c>
    </row>
    <row r="20" spans="1:2" ht="40.15" customHeight="1">
      <c r="A20" s="34" t="s">
        <v>783</v>
      </c>
      <c r="B20" s="297" t="s">
        <v>768</v>
      </c>
    </row>
    <row r="21" spans="1:2" ht="40.15" customHeight="1">
      <c r="A21" s="34" t="s">
        <v>784</v>
      </c>
      <c r="B21" s="297" t="s">
        <v>768</v>
      </c>
    </row>
    <row r="22" spans="1:2" ht="40.15" customHeight="1">
      <c r="A22" s="34" t="s">
        <v>785</v>
      </c>
      <c r="B22" s="297" t="s">
        <v>768</v>
      </c>
    </row>
    <row r="23" spans="1:2" ht="40.15" customHeight="1">
      <c r="A23" s="34" t="s">
        <v>786</v>
      </c>
      <c r="B23" s="297" t="s">
        <v>768</v>
      </c>
    </row>
    <row r="24" spans="1:2" ht="40.15" customHeight="1">
      <c r="A24" s="34" t="s">
        <v>787</v>
      </c>
      <c r="B24" s="297" t="s">
        <v>768</v>
      </c>
    </row>
    <row r="25" spans="1:2" ht="30.75" customHeight="1">
      <c r="A25" s="299" t="s">
        <v>788</v>
      </c>
    </row>
  </sheetData>
  <mergeCells count="1">
    <mergeCell ref="A2:B2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4"/>
  <sheetViews>
    <sheetView topLeftCell="A7" workbookViewId="0">
      <selection activeCell="A2" sqref="A2:B2"/>
    </sheetView>
  </sheetViews>
  <sheetFormatPr defaultColWidth="48.375" defaultRowHeight="13.5"/>
  <cols>
    <col min="1" max="1" width="48.375" style="173"/>
    <col min="2" max="2" width="36.25" style="188" customWidth="1"/>
    <col min="3" max="16384" width="48.375" style="173"/>
  </cols>
  <sheetData>
    <row r="1" spans="1:2" s="172" customFormat="1" ht="24" customHeight="1">
      <c r="A1" s="239" t="s">
        <v>811</v>
      </c>
      <c r="B1" s="171"/>
    </row>
    <row r="2" spans="1:2" ht="52.9" customHeight="1">
      <c r="A2" s="342" t="s">
        <v>675</v>
      </c>
      <c r="B2" s="342"/>
    </row>
    <row r="3" spans="1:2" ht="31.15" customHeight="1">
      <c r="A3" s="174"/>
      <c r="B3" s="175" t="s">
        <v>207</v>
      </c>
    </row>
    <row r="4" spans="1:2" ht="83.25" customHeight="1">
      <c r="A4" s="176" t="s">
        <v>357</v>
      </c>
      <c r="B4" s="177" t="s">
        <v>358</v>
      </c>
    </row>
    <row r="5" spans="1:2" ht="97.5" customHeight="1">
      <c r="A5" s="178" t="s">
        <v>676</v>
      </c>
      <c r="B5" s="179">
        <v>123902</v>
      </c>
    </row>
    <row r="6" spans="1:2" ht="97.5" customHeight="1">
      <c r="A6" s="178" t="s">
        <v>677</v>
      </c>
      <c r="B6" s="179">
        <v>84000</v>
      </c>
    </row>
    <row r="7" spans="1:2" ht="97.5" customHeight="1">
      <c r="A7" s="178" t="s">
        <v>678</v>
      </c>
      <c r="B7" s="179">
        <v>12310</v>
      </c>
    </row>
    <row r="8" spans="1:2" ht="97.5" customHeight="1">
      <c r="A8" s="180" t="s">
        <v>385</v>
      </c>
      <c r="B8" s="181">
        <v>12310</v>
      </c>
    </row>
    <row r="9" spans="1:2" ht="97.5" customHeight="1">
      <c r="A9" s="178" t="s">
        <v>679</v>
      </c>
      <c r="B9" s="182">
        <f>B5+B6-B7</f>
        <v>195592</v>
      </c>
    </row>
    <row r="10" spans="1:2" ht="14.25">
      <c r="A10" s="237" t="s">
        <v>680</v>
      </c>
      <c r="B10" s="183"/>
    </row>
    <row r="11" spans="1:2" ht="14.25">
      <c r="A11" s="184"/>
      <c r="B11" s="183"/>
    </row>
    <row r="12" spans="1:2" ht="14.25">
      <c r="A12" s="185"/>
      <c r="B12" s="183"/>
    </row>
    <row r="13" spans="1:2">
      <c r="A13" s="186"/>
      <c r="B13" s="187"/>
    </row>
    <row r="14" spans="1:2">
      <c r="A14" s="186"/>
      <c r="B14" s="187"/>
    </row>
  </sheetData>
  <mergeCells count="1">
    <mergeCell ref="A2:B2"/>
  </mergeCells>
  <phoneticPr fontId="20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>
      <selection activeCell="B5" sqref="B5"/>
    </sheetView>
  </sheetViews>
  <sheetFormatPr defaultColWidth="47.625" defaultRowHeight="13.5"/>
  <cols>
    <col min="1" max="1" width="40.875" style="283" customWidth="1"/>
    <col min="2" max="2" width="33" style="283" customWidth="1"/>
    <col min="3" max="16384" width="47.625" style="284"/>
  </cols>
  <sheetData>
    <row r="1" spans="1:2" ht="28.9" customHeight="1">
      <c r="A1" s="290" t="s">
        <v>816</v>
      </c>
    </row>
    <row r="2" spans="1:2" ht="22.5">
      <c r="A2" s="344" t="s">
        <v>817</v>
      </c>
      <c r="B2" s="344"/>
    </row>
    <row r="3" spans="1:2" ht="31.9" customHeight="1">
      <c r="A3" s="285" t="s">
        <v>687</v>
      </c>
      <c r="B3" s="175" t="s">
        <v>815</v>
      </c>
    </row>
    <row r="4" spans="1:2" ht="29.45" customHeight="1">
      <c r="A4" s="286" t="s">
        <v>814</v>
      </c>
      <c r="B4" s="286" t="s">
        <v>804</v>
      </c>
    </row>
    <row r="5" spans="1:2" ht="30.6" customHeight="1">
      <c r="A5" s="287" t="s">
        <v>813</v>
      </c>
      <c r="B5" s="189">
        <v>213862</v>
      </c>
    </row>
    <row r="6" spans="1:2" ht="30.6" customHeight="1">
      <c r="A6" s="287"/>
      <c r="B6" s="288"/>
    </row>
    <row r="7" spans="1:2" ht="30.6" customHeight="1">
      <c r="A7" s="287"/>
      <c r="B7" s="288"/>
    </row>
    <row r="8" spans="1:2" ht="30.6" customHeight="1">
      <c r="A8" s="287"/>
      <c r="B8" s="288"/>
    </row>
    <row r="9" spans="1:2" ht="30.6" customHeight="1">
      <c r="A9" s="287"/>
      <c r="B9" s="288"/>
    </row>
    <row r="10" spans="1:2" ht="30.6" customHeight="1">
      <c r="A10" s="289" t="s">
        <v>373</v>
      </c>
      <c r="B10" s="190">
        <f>SUM(B5:B9)</f>
        <v>213862</v>
      </c>
    </row>
  </sheetData>
  <mergeCells count="1">
    <mergeCell ref="A2:B2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90" zoomScaleNormal="90" workbookViewId="0"/>
  </sheetViews>
  <sheetFormatPr defaultColWidth="36.625" defaultRowHeight="13.5"/>
  <cols>
    <col min="1" max="1" width="64.5" style="173" customWidth="1"/>
    <col min="2" max="2" width="36.625" style="196"/>
    <col min="3" max="16384" width="36.625" style="173"/>
  </cols>
  <sheetData>
    <row r="1" spans="1:2" ht="18.75">
      <c r="A1" s="239" t="s">
        <v>820</v>
      </c>
    </row>
    <row r="2" spans="1:2" ht="48" customHeight="1">
      <c r="A2" s="347" t="s">
        <v>681</v>
      </c>
      <c r="B2" s="347"/>
    </row>
    <row r="3" spans="1:2" ht="29.45" customHeight="1">
      <c r="A3" s="240"/>
      <c r="B3" s="197" t="s">
        <v>815</v>
      </c>
    </row>
    <row r="4" spans="1:2" ht="112.15" customHeight="1">
      <c r="A4" s="241" t="s">
        <v>357</v>
      </c>
      <c r="B4" s="198" t="s">
        <v>358</v>
      </c>
    </row>
    <row r="5" spans="1:2" ht="112.15" customHeight="1">
      <c r="A5" s="242" t="s">
        <v>683</v>
      </c>
      <c r="B5" s="199">
        <v>276478</v>
      </c>
    </row>
    <row r="6" spans="1:2" ht="112.15" customHeight="1">
      <c r="A6" s="242" t="s">
        <v>684</v>
      </c>
      <c r="B6" s="199">
        <v>108492</v>
      </c>
    </row>
    <row r="7" spans="1:2" ht="112.15" customHeight="1">
      <c r="A7" s="242" t="s">
        <v>685</v>
      </c>
      <c r="B7" s="199">
        <v>36695</v>
      </c>
    </row>
    <row r="8" spans="1:2" ht="112.15" customHeight="1">
      <c r="A8" s="243" t="s">
        <v>359</v>
      </c>
      <c r="B8" s="200">
        <v>14749</v>
      </c>
    </row>
    <row r="9" spans="1:2" ht="112.15" customHeight="1">
      <c r="A9" s="242" t="s">
        <v>818</v>
      </c>
      <c r="B9" s="199">
        <f>B5+B6-B7</f>
        <v>348275</v>
      </c>
    </row>
    <row r="10" spans="1:2" ht="23.25" customHeight="1">
      <c r="A10" s="237" t="s">
        <v>819</v>
      </c>
    </row>
  </sheetData>
  <mergeCells count="1">
    <mergeCell ref="A2:B2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A2" sqref="A2:B2"/>
    </sheetView>
  </sheetViews>
  <sheetFormatPr defaultColWidth="47.625" defaultRowHeight="13.5"/>
  <cols>
    <col min="1" max="1" width="47.625" style="186"/>
    <col min="2" max="2" width="42.5" style="186" customWidth="1"/>
    <col min="3" max="16384" width="47.625" style="173"/>
  </cols>
  <sheetData>
    <row r="1" spans="1:2" ht="28.9" customHeight="1">
      <c r="A1" s="239" t="s">
        <v>821</v>
      </c>
    </row>
    <row r="2" spans="1:2" ht="29.45" customHeight="1">
      <c r="A2" s="348" t="s">
        <v>686</v>
      </c>
      <c r="B2" s="348"/>
    </row>
    <row r="3" spans="1:2" ht="31.9" customHeight="1">
      <c r="A3" s="244" t="s">
        <v>687</v>
      </c>
      <c r="B3" s="175" t="s">
        <v>682</v>
      </c>
    </row>
    <row r="4" spans="1:2" ht="29.45" customHeight="1">
      <c r="A4" s="245" t="s">
        <v>688</v>
      </c>
      <c r="B4" s="245" t="s">
        <v>689</v>
      </c>
    </row>
    <row r="5" spans="1:2" ht="30.6" customHeight="1">
      <c r="A5" s="246" t="s">
        <v>813</v>
      </c>
      <c r="B5" s="189">
        <v>387473</v>
      </c>
    </row>
    <row r="6" spans="1:2" ht="30.6" customHeight="1">
      <c r="A6" s="246"/>
      <c r="B6" s="189"/>
    </row>
    <row r="7" spans="1:2" ht="30.6" customHeight="1">
      <c r="A7" s="246"/>
      <c r="B7" s="189"/>
    </row>
    <row r="8" spans="1:2" ht="30.6" customHeight="1">
      <c r="A8" s="246"/>
      <c r="B8" s="189"/>
    </row>
    <row r="9" spans="1:2" ht="30.6" customHeight="1">
      <c r="A9" s="246"/>
      <c r="B9" s="189"/>
    </row>
    <row r="10" spans="1:2" ht="30.6" customHeight="1">
      <c r="A10" s="247" t="s">
        <v>373</v>
      </c>
      <c r="B10" s="190">
        <f>SUM(B5:B9)</f>
        <v>387473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D14"/>
  <sheetViews>
    <sheetView showZeros="0" workbookViewId="0">
      <selection activeCell="D4" sqref="D4"/>
    </sheetView>
  </sheetViews>
  <sheetFormatPr defaultColWidth="9" defaultRowHeight="13.5"/>
  <cols>
    <col min="1" max="1" width="27.875" style="310" customWidth="1"/>
    <col min="2" max="2" width="15.25" style="310" customWidth="1"/>
    <col min="3" max="3" width="27.875" style="310" customWidth="1"/>
    <col min="4" max="4" width="15.25" style="310" customWidth="1"/>
    <col min="5" max="16384" width="9" style="310"/>
  </cols>
  <sheetData>
    <row r="1" spans="1:4" s="309" customFormat="1" ht="18.75">
      <c r="A1" s="239" t="s">
        <v>839</v>
      </c>
    </row>
    <row r="2" spans="1:4" ht="41.25" customHeight="1">
      <c r="A2" s="349" t="s">
        <v>838</v>
      </c>
      <c r="B2" s="349"/>
      <c r="C2" s="349"/>
      <c r="D2" s="349"/>
    </row>
    <row r="3" spans="1:4" ht="24" customHeight="1">
      <c r="A3" s="311"/>
      <c r="B3" s="312"/>
      <c r="C3" s="313"/>
      <c r="D3" s="314" t="s">
        <v>207</v>
      </c>
    </row>
    <row r="4" spans="1:4" ht="49.5" customHeight="1">
      <c r="A4" s="315" t="s">
        <v>208</v>
      </c>
      <c r="B4" s="316" t="s">
        <v>840</v>
      </c>
      <c r="C4" s="317" t="s">
        <v>208</v>
      </c>
      <c r="D4" s="316" t="s">
        <v>840</v>
      </c>
    </row>
    <row r="5" spans="1:4" ht="35.1" customHeight="1">
      <c r="A5" s="318" t="s">
        <v>822</v>
      </c>
      <c r="B5" s="319">
        <v>800</v>
      </c>
      <c r="C5" s="320" t="s">
        <v>823</v>
      </c>
      <c r="D5" s="317"/>
    </row>
    <row r="6" spans="1:4" ht="35.1" customHeight="1">
      <c r="A6" s="318" t="s">
        <v>824</v>
      </c>
      <c r="B6" s="321"/>
      <c r="C6" s="320" t="s">
        <v>825</v>
      </c>
      <c r="D6" s="322"/>
    </row>
    <row r="7" spans="1:4" ht="35.1" customHeight="1">
      <c r="A7" s="318" t="s">
        <v>826</v>
      </c>
      <c r="B7" s="321"/>
      <c r="C7" s="323" t="s">
        <v>827</v>
      </c>
      <c r="D7" s="322"/>
    </row>
    <row r="8" spans="1:4" ht="35.1" customHeight="1">
      <c r="A8" s="318" t="s">
        <v>828</v>
      </c>
      <c r="B8" s="321"/>
      <c r="C8" s="323" t="s">
        <v>829</v>
      </c>
      <c r="D8" s="324"/>
    </row>
    <row r="9" spans="1:4" ht="35.1" customHeight="1">
      <c r="A9" s="325" t="s">
        <v>830</v>
      </c>
      <c r="B9" s="321"/>
      <c r="C9" s="326" t="s">
        <v>831</v>
      </c>
      <c r="D9" s="324"/>
    </row>
    <row r="10" spans="1:4" ht="35.1" customHeight="1">
      <c r="A10" s="327"/>
      <c r="B10" s="324"/>
      <c r="C10" s="328"/>
      <c r="D10" s="324"/>
    </row>
    <row r="11" spans="1:4" ht="35.1" customHeight="1">
      <c r="A11" s="329" t="s">
        <v>832</v>
      </c>
      <c r="B11" s="319">
        <f>SUM(B5:B9)</f>
        <v>800</v>
      </c>
      <c r="C11" s="330" t="s">
        <v>833</v>
      </c>
      <c r="D11" s="319">
        <f>SUM(D5:D9)</f>
        <v>0</v>
      </c>
    </row>
    <row r="12" spans="1:4" ht="35.1" customHeight="1">
      <c r="A12" s="331" t="s">
        <v>834</v>
      </c>
      <c r="B12" s="321"/>
      <c r="C12" s="331" t="s">
        <v>835</v>
      </c>
      <c r="D12" s="319">
        <v>800</v>
      </c>
    </row>
    <row r="13" spans="1:4" ht="35.1" customHeight="1">
      <c r="A13" s="332" t="s">
        <v>836</v>
      </c>
      <c r="B13" s="319">
        <f>SUM(B11:B12)</f>
        <v>800</v>
      </c>
      <c r="C13" s="332" t="s">
        <v>837</v>
      </c>
      <c r="D13" s="319">
        <f>SUM(D11:D12)</f>
        <v>800</v>
      </c>
    </row>
    <row r="14" spans="1:4" ht="33.75" customHeight="1">
      <c r="A14" s="350"/>
      <c r="B14" s="350"/>
      <c r="C14" s="350"/>
      <c r="D14" s="350"/>
    </row>
  </sheetData>
  <mergeCells count="2">
    <mergeCell ref="A2:D2"/>
    <mergeCell ref="A14:D14"/>
  </mergeCells>
  <phoneticPr fontId="80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587"/>
  <sheetViews>
    <sheetView topLeftCell="B1" workbookViewId="0">
      <pane ySplit="4" topLeftCell="A251" activePane="bottomLeft" state="frozen"/>
      <selection activeCell="A4" sqref="A4"/>
      <selection pane="bottomLeft" activeCell="B1" sqref="B1"/>
    </sheetView>
  </sheetViews>
  <sheetFormatPr defaultRowHeight="13.5"/>
  <cols>
    <col min="1" max="1" width="7.625" style="165" hidden="1" customWidth="1"/>
    <col min="2" max="2" width="39.5" style="166" customWidth="1"/>
    <col min="3" max="5" width="13.25" style="167" customWidth="1"/>
    <col min="6" max="6" width="12.875" style="168" customWidth="1"/>
    <col min="7" max="7" width="3.75" style="132" customWidth="1"/>
    <col min="8" max="8" width="9.625" style="132" hidden="1" customWidth="1"/>
    <col min="9" max="9" width="18.125" style="132" hidden="1" customWidth="1"/>
    <col min="10" max="10" width="9" style="132" hidden="1" customWidth="1"/>
    <col min="11" max="11" width="9" style="150" hidden="1" customWidth="1"/>
    <col min="12" max="14" width="0" style="132" hidden="1" customWidth="1"/>
    <col min="15" max="15" width="10" style="132" hidden="1" customWidth="1"/>
    <col min="16" max="16" width="0" style="132" hidden="1" customWidth="1"/>
    <col min="17" max="16384" width="9" style="132"/>
  </cols>
  <sheetData>
    <row r="1" spans="1:15" s="130" customFormat="1" ht="26.25" customHeight="1">
      <c r="A1" s="126"/>
      <c r="B1" s="127" t="s">
        <v>354</v>
      </c>
      <c r="C1" s="128"/>
      <c r="D1" s="128"/>
      <c r="E1" s="128"/>
      <c r="F1" s="129"/>
    </row>
    <row r="2" spans="1:15" ht="22.5">
      <c r="A2" s="131"/>
      <c r="B2" s="334" t="s">
        <v>402</v>
      </c>
      <c r="C2" s="334"/>
      <c r="D2" s="334"/>
      <c r="E2" s="334"/>
      <c r="F2" s="334"/>
    </row>
    <row r="3" spans="1:15" ht="18.75">
      <c r="A3" s="131"/>
      <c r="B3" s="133"/>
      <c r="C3" s="134"/>
      <c r="D3" s="134"/>
      <c r="E3" s="134"/>
      <c r="F3" s="135" t="s">
        <v>232</v>
      </c>
      <c r="L3" s="132" t="s">
        <v>546</v>
      </c>
    </row>
    <row r="4" spans="1:15" ht="39" customHeight="1">
      <c r="A4" s="136"/>
      <c r="B4" s="137" t="s">
        <v>265</v>
      </c>
      <c r="C4" s="138" t="s">
        <v>360</v>
      </c>
      <c r="D4" s="138" t="s">
        <v>361</v>
      </c>
      <c r="E4" s="138" t="s">
        <v>362</v>
      </c>
      <c r="F4" s="139" t="s">
        <v>549</v>
      </c>
      <c r="I4" s="132" t="s">
        <v>547</v>
      </c>
      <c r="L4" s="169"/>
      <c r="M4" s="212" t="s">
        <v>3</v>
      </c>
      <c r="N4" s="213">
        <v>184831</v>
      </c>
    </row>
    <row r="5" spans="1:15" s="144" customFormat="1" ht="19.5" customHeight="1">
      <c r="A5" s="140">
        <v>201</v>
      </c>
      <c r="B5" s="141" t="s">
        <v>285</v>
      </c>
      <c r="C5" s="142">
        <v>23595</v>
      </c>
      <c r="D5" s="142">
        <v>23880</v>
      </c>
      <c r="E5" s="142">
        <v>22626</v>
      </c>
      <c r="F5" s="143">
        <f t="shared" ref="F5:F69" si="0">E5/D5*100</f>
        <v>94.748743718592962</v>
      </c>
      <c r="H5" s="144">
        <v>201</v>
      </c>
      <c r="I5" s="144" t="s">
        <v>492</v>
      </c>
      <c r="J5" s="144">
        <v>23595</v>
      </c>
      <c r="K5" s="144">
        <f>A5-H5</f>
        <v>0</v>
      </c>
      <c r="L5" s="169">
        <v>201</v>
      </c>
      <c r="M5" s="170" t="s">
        <v>285</v>
      </c>
      <c r="N5" s="213">
        <v>23880</v>
      </c>
      <c r="O5" s="144">
        <f t="shared" ref="O5:O68" si="1">A5-L5</f>
        <v>0</v>
      </c>
    </row>
    <row r="6" spans="1:15" s="144" customFormat="1" ht="19.5" customHeight="1">
      <c r="A6" s="140">
        <v>20101</v>
      </c>
      <c r="B6" s="141" t="s">
        <v>234</v>
      </c>
      <c r="C6" s="145">
        <v>1488</v>
      </c>
      <c r="D6" s="145">
        <v>1077</v>
      </c>
      <c r="E6" s="145">
        <v>1067</v>
      </c>
      <c r="F6" s="143">
        <f t="shared" si="0"/>
        <v>99.07149489322191</v>
      </c>
      <c r="H6" s="144">
        <v>20101</v>
      </c>
      <c r="I6" s="144" t="s">
        <v>234</v>
      </c>
      <c r="J6" s="144">
        <v>1488</v>
      </c>
      <c r="K6" s="144">
        <f t="shared" ref="K6:K69" si="2">A6-H6</f>
        <v>0</v>
      </c>
      <c r="L6" s="169">
        <v>20101</v>
      </c>
      <c r="M6" s="170" t="s">
        <v>234</v>
      </c>
      <c r="N6" s="213">
        <v>1077</v>
      </c>
      <c r="O6" s="144">
        <f t="shared" si="1"/>
        <v>0</v>
      </c>
    </row>
    <row r="7" spans="1:15" s="150" customFormat="1" ht="19.5" customHeight="1">
      <c r="A7" s="146">
        <v>2010101</v>
      </c>
      <c r="B7" s="147" t="s">
        <v>4</v>
      </c>
      <c r="C7" s="148">
        <v>1205</v>
      </c>
      <c r="D7" s="148">
        <v>797</v>
      </c>
      <c r="E7" s="148">
        <v>797</v>
      </c>
      <c r="F7" s="149">
        <f t="shared" si="0"/>
        <v>100</v>
      </c>
      <c r="H7" s="150">
        <v>2010101</v>
      </c>
      <c r="I7" s="150" t="s">
        <v>4</v>
      </c>
      <c r="J7" s="150">
        <v>1205</v>
      </c>
      <c r="K7" s="150">
        <f t="shared" si="2"/>
        <v>0</v>
      </c>
      <c r="L7" s="169">
        <v>2010101</v>
      </c>
      <c r="M7" s="169" t="s">
        <v>4</v>
      </c>
      <c r="N7" s="214">
        <v>797</v>
      </c>
      <c r="O7" s="144">
        <f t="shared" si="1"/>
        <v>0</v>
      </c>
    </row>
    <row r="8" spans="1:15" s="150" customFormat="1" ht="19.5" customHeight="1">
      <c r="A8" s="146">
        <v>2010102</v>
      </c>
      <c r="B8" s="147" t="s">
        <v>5</v>
      </c>
      <c r="C8" s="148">
        <v>65</v>
      </c>
      <c r="D8" s="148">
        <v>47</v>
      </c>
      <c r="E8" s="148">
        <v>47</v>
      </c>
      <c r="F8" s="149">
        <f t="shared" si="0"/>
        <v>100</v>
      </c>
      <c r="H8" s="150">
        <v>2010102</v>
      </c>
      <c r="I8" s="150" t="s">
        <v>5</v>
      </c>
      <c r="J8" s="150">
        <v>65</v>
      </c>
      <c r="K8" s="150">
        <f t="shared" si="2"/>
        <v>0</v>
      </c>
      <c r="L8" s="169">
        <v>2010102</v>
      </c>
      <c r="M8" s="169" t="s">
        <v>5</v>
      </c>
      <c r="N8" s="214">
        <v>47</v>
      </c>
      <c r="O8" s="144">
        <f t="shared" si="1"/>
        <v>0</v>
      </c>
    </row>
    <row r="9" spans="1:15" s="150" customFormat="1" ht="19.5" customHeight="1">
      <c r="A9" s="146">
        <v>2010104</v>
      </c>
      <c r="B9" s="147" t="s">
        <v>235</v>
      </c>
      <c r="C9" s="148">
        <v>139</v>
      </c>
      <c r="D9" s="148">
        <v>140</v>
      </c>
      <c r="E9" s="148">
        <v>140</v>
      </c>
      <c r="F9" s="149">
        <f t="shared" si="0"/>
        <v>100</v>
      </c>
      <c r="H9" s="150">
        <v>2010104</v>
      </c>
      <c r="I9" s="150" t="s">
        <v>235</v>
      </c>
      <c r="J9" s="150">
        <v>139</v>
      </c>
      <c r="K9" s="150">
        <f t="shared" si="2"/>
        <v>0</v>
      </c>
      <c r="L9" s="169">
        <v>2010104</v>
      </c>
      <c r="M9" s="169" t="s">
        <v>235</v>
      </c>
      <c r="N9" s="214">
        <v>140</v>
      </c>
      <c r="O9" s="144">
        <f t="shared" si="1"/>
        <v>0</v>
      </c>
    </row>
    <row r="10" spans="1:15" s="150" customFormat="1" ht="19.5" customHeight="1">
      <c r="A10" s="146">
        <v>2010105</v>
      </c>
      <c r="B10" s="147" t="s">
        <v>403</v>
      </c>
      <c r="C10" s="148"/>
      <c r="D10" s="148">
        <v>1</v>
      </c>
      <c r="E10" s="148">
        <v>1</v>
      </c>
      <c r="F10" s="149">
        <f t="shared" si="0"/>
        <v>100</v>
      </c>
      <c r="K10" s="150">
        <f t="shared" si="2"/>
        <v>2010105</v>
      </c>
      <c r="L10" s="169">
        <v>2010105</v>
      </c>
      <c r="M10" s="169" t="s">
        <v>403</v>
      </c>
      <c r="N10" s="214">
        <v>1</v>
      </c>
      <c r="O10" s="144">
        <f t="shared" si="1"/>
        <v>0</v>
      </c>
    </row>
    <row r="11" spans="1:15" s="150" customFormat="1" ht="19.5" customHeight="1">
      <c r="A11" s="146">
        <v>2010107</v>
      </c>
      <c r="B11" s="147" t="s">
        <v>404</v>
      </c>
      <c r="C11" s="148">
        <v>26</v>
      </c>
      <c r="D11" s="148">
        <v>24</v>
      </c>
      <c r="E11" s="148">
        <v>24</v>
      </c>
      <c r="F11" s="149">
        <f t="shared" si="0"/>
        <v>100</v>
      </c>
      <c r="H11" s="150">
        <v>2010107</v>
      </c>
      <c r="I11" s="150" t="s">
        <v>404</v>
      </c>
      <c r="J11" s="150">
        <v>26</v>
      </c>
      <c r="K11" s="150">
        <f t="shared" si="2"/>
        <v>0</v>
      </c>
      <c r="L11" s="169">
        <v>2010107</v>
      </c>
      <c r="M11" s="169" t="s">
        <v>404</v>
      </c>
      <c r="N11" s="214">
        <v>24</v>
      </c>
      <c r="O11" s="144">
        <f t="shared" si="1"/>
        <v>0</v>
      </c>
    </row>
    <row r="12" spans="1:15" s="150" customFormat="1" ht="19.5" customHeight="1">
      <c r="A12" s="146">
        <v>2010108</v>
      </c>
      <c r="B12" s="147" t="s">
        <v>236</v>
      </c>
      <c r="C12" s="148">
        <v>33</v>
      </c>
      <c r="D12" s="148">
        <v>30</v>
      </c>
      <c r="E12" s="148">
        <v>30</v>
      </c>
      <c r="F12" s="149">
        <f t="shared" si="0"/>
        <v>100</v>
      </c>
      <c r="H12" s="150">
        <v>2010108</v>
      </c>
      <c r="I12" s="150" t="s">
        <v>236</v>
      </c>
      <c r="J12" s="150">
        <v>33</v>
      </c>
      <c r="K12" s="150">
        <f t="shared" si="2"/>
        <v>0</v>
      </c>
      <c r="L12" s="169">
        <v>2010108</v>
      </c>
      <c r="M12" s="169" t="s">
        <v>236</v>
      </c>
      <c r="N12" s="214">
        <v>30</v>
      </c>
      <c r="O12" s="144">
        <f t="shared" si="1"/>
        <v>0</v>
      </c>
    </row>
    <row r="13" spans="1:15" s="150" customFormat="1" ht="19.5" customHeight="1">
      <c r="A13" s="146">
        <v>2010150</v>
      </c>
      <c r="B13" s="147" t="s">
        <v>7</v>
      </c>
      <c r="C13" s="148">
        <v>19</v>
      </c>
      <c r="D13" s="148">
        <v>17</v>
      </c>
      <c r="E13" s="148">
        <v>17</v>
      </c>
      <c r="F13" s="149">
        <f t="shared" si="0"/>
        <v>100</v>
      </c>
      <c r="H13" s="150">
        <v>2010150</v>
      </c>
      <c r="I13" s="150" t="s">
        <v>7</v>
      </c>
      <c r="J13" s="150">
        <v>19</v>
      </c>
      <c r="K13" s="150">
        <f t="shared" si="2"/>
        <v>0</v>
      </c>
      <c r="L13" s="169">
        <v>2010150</v>
      </c>
      <c r="M13" s="169" t="s">
        <v>7</v>
      </c>
      <c r="N13" s="214">
        <v>17</v>
      </c>
      <c r="O13" s="144">
        <f t="shared" si="1"/>
        <v>0</v>
      </c>
    </row>
    <row r="14" spans="1:15" s="150" customFormat="1" ht="19.5" customHeight="1">
      <c r="A14" s="146">
        <v>2010199</v>
      </c>
      <c r="B14" s="147" t="s">
        <v>405</v>
      </c>
      <c r="C14" s="148">
        <v>1</v>
      </c>
      <c r="D14" s="148">
        <v>21</v>
      </c>
      <c r="E14" s="148">
        <v>11</v>
      </c>
      <c r="F14" s="149">
        <f t="shared" si="0"/>
        <v>52.380952380952387</v>
      </c>
      <c r="H14" s="150">
        <v>2010199</v>
      </c>
      <c r="I14" s="150" t="s">
        <v>405</v>
      </c>
      <c r="J14" s="150">
        <v>1</v>
      </c>
      <c r="K14" s="150">
        <f t="shared" si="2"/>
        <v>0</v>
      </c>
      <c r="L14" s="169">
        <v>2010199</v>
      </c>
      <c r="M14" s="169" t="s">
        <v>405</v>
      </c>
      <c r="N14" s="214">
        <v>21</v>
      </c>
      <c r="O14" s="144">
        <f t="shared" si="1"/>
        <v>0</v>
      </c>
    </row>
    <row r="15" spans="1:15" s="144" customFormat="1" ht="19.5" customHeight="1">
      <c r="A15" s="140">
        <v>20102</v>
      </c>
      <c r="B15" s="141" t="s">
        <v>8</v>
      </c>
      <c r="C15" s="145">
        <v>492</v>
      </c>
      <c r="D15" s="145">
        <v>499</v>
      </c>
      <c r="E15" s="145">
        <v>489</v>
      </c>
      <c r="F15" s="143">
        <f t="shared" si="0"/>
        <v>97.99599198396794</v>
      </c>
      <c r="H15" s="144">
        <v>20102</v>
      </c>
      <c r="I15" s="144" t="s">
        <v>8</v>
      </c>
      <c r="J15" s="144">
        <v>492</v>
      </c>
      <c r="K15" s="144">
        <f t="shared" si="2"/>
        <v>0</v>
      </c>
      <c r="L15" s="169">
        <v>20102</v>
      </c>
      <c r="M15" s="170" t="s">
        <v>8</v>
      </c>
      <c r="N15" s="213">
        <v>499</v>
      </c>
      <c r="O15" s="144">
        <f t="shared" si="1"/>
        <v>0</v>
      </c>
    </row>
    <row r="16" spans="1:15" s="150" customFormat="1" ht="19.5" customHeight="1">
      <c r="A16" s="146">
        <v>2010201</v>
      </c>
      <c r="B16" s="147" t="s">
        <v>4</v>
      </c>
      <c r="C16" s="148">
        <v>378</v>
      </c>
      <c r="D16" s="148">
        <v>381</v>
      </c>
      <c r="E16" s="148">
        <v>381</v>
      </c>
      <c r="F16" s="149">
        <f t="shared" si="0"/>
        <v>100</v>
      </c>
      <c r="H16" s="150">
        <v>2010201</v>
      </c>
      <c r="I16" s="150" t="s">
        <v>4</v>
      </c>
      <c r="J16" s="150">
        <v>378</v>
      </c>
      <c r="K16" s="150">
        <f t="shared" si="2"/>
        <v>0</v>
      </c>
      <c r="L16" s="169">
        <v>2010201</v>
      </c>
      <c r="M16" s="169" t="s">
        <v>4</v>
      </c>
      <c r="N16" s="214">
        <v>381</v>
      </c>
      <c r="O16" s="144">
        <f t="shared" si="1"/>
        <v>0</v>
      </c>
    </row>
    <row r="17" spans="1:15" s="150" customFormat="1" ht="19.5" customHeight="1">
      <c r="A17" s="146">
        <v>2010202</v>
      </c>
      <c r="B17" s="147" t="s">
        <v>5</v>
      </c>
      <c r="C17" s="148">
        <v>42</v>
      </c>
      <c r="D17" s="148">
        <v>40</v>
      </c>
      <c r="E17" s="148">
        <v>40</v>
      </c>
      <c r="F17" s="149">
        <f t="shared" si="0"/>
        <v>100</v>
      </c>
      <c r="H17" s="150">
        <v>2010202</v>
      </c>
      <c r="I17" s="150" t="s">
        <v>5</v>
      </c>
      <c r="J17" s="150">
        <v>42</v>
      </c>
      <c r="K17" s="150">
        <f t="shared" si="2"/>
        <v>0</v>
      </c>
      <c r="L17" s="169">
        <v>2010202</v>
      </c>
      <c r="M17" s="169" t="s">
        <v>5</v>
      </c>
      <c r="N17" s="214">
        <v>40</v>
      </c>
      <c r="O17" s="144">
        <f t="shared" si="1"/>
        <v>0</v>
      </c>
    </row>
    <row r="18" spans="1:15" s="150" customFormat="1" ht="19.5" customHeight="1">
      <c r="A18" s="146">
        <v>2010204</v>
      </c>
      <c r="B18" s="147" t="s">
        <v>237</v>
      </c>
      <c r="C18" s="148">
        <v>50</v>
      </c>
      <c r="D18" s="148">
        <v>36</v>
      </c>
      <c r="E18" s="148">
        <v>36</v>
      </c>
      <c r="F18" s="149">
        <f t="shared" si="0"/>
        <v>100</v>
      </c>
      <c r="H18" s="150">
        <v>2010204</v>
      </c>
      <c r="I18" s="150" t="s">
        <v>237</v>
      </c>
      <c r="J18" s="150">
        <v>50</v>
      </c>
      <c r="K18" s="150">
        <f t="shared" si="2"/>
        <v>0</v>
      </c>
      <c r="L18" s="169">
        <v>2010204</v>
      </c>
      <c r="M18" s="169" t="s">
        <v>237</v>
      </c>
      <c r="N18" s="214">
        <v>36</v>
      </c>
      <c r="O18" s="144">
        <f t="shared" si="1"/>
        <v>0</v>
      </c>
    </row>
    <row r="19" spans="1:15" s="150" customFormat="1" ht="19.5" customHeight="1">
      <c r="A19" s="146">
        <v>2010205</v>
      </c>
      <c r="B19" s="147" t="s">
        <v>238</v>
      </c>
      <c r="C19" s="148">
        <v>22</v>
      </c>
      <c r="D19" s="148">
        <v>22</v>
      </c>
      <c r="E19" s="148">
        <v>22</v>
      </c>
      <c r="F19" s="149">
        <f t="shared" si="0"/>
        <v>100</v>
      </c>
      <c r="H19" s="150">
        <v>2010205</v>
      </c>
      <c r="I19" s="150" t="s">
        <v>238</v>
      </c>
      <c r="J19" s="150">
        <v>22</v>
      </c>
      <c r="K19" s="150">
        <f t="shared" si="2"/>
        <v>0</v>
      </c>
      <c r="L19" s="169">
        <v>2010205</v>
      </c>
      <c r="M19" s="169" t="s">
        <v>238</v>
      </c>
      <c r="N19" s="214">
        <v>22</v>
      </c>
      <c r="O19" s="144">
        <f t="shared" si="1"/>
        <v>0</v>
      </c>
    </row>
    <row r="20" spans="1:15" s="150" customFormat="1" ht="19.5" customHeight="1">
      <c r="A20" s="146">
        <v>2010299</v>
      </c>
      <c r="B20" s="147" t="s">
        <v>406</v>
      </c>
      <c r="C20" s="148"/>
      <c r="D20" s="148">
        <v>20</v>
      </c>
      <c r="E20" s="148">
        <v>10</v>
      </c>
      <c r="F20" s="149">
        <f t="shared" si="0"/>
        <v>50</v>
      </c>
      <c r="K20" s="150">
        <f t="shared" si="2"/>
        <v>2010299</v>
      </c>
      <c r="L20" s="169">
        <v>2010299</v>
      </c>
      <c r="M20" s="169" t="s">
        <v>406</v>
      </c>
      <c r="N20" s="214">
        <v>20</v>
      </c>
      <c r="O20" s="144">
        <f t="shared" si="1"/>
        <v>0</v>
      </c>
    </row>
    <row r="21" spans="1:15" s="144" customFormat="1" ht="19.5" customHeight="1">
      <c r="A21" s="140">
        <v>20103</v>
      </c>
      <c r="B21" s="141" t="s">
        <v>9</v>
      </c>
      <c r="C21" s="145">
        <v>7526</v>
      </c>
      <c r="D21" s="145">
        <v>8605</v>
      </c>
      <c r="E21" s="145">
        <v>8605</v>
      </c>
      <c r="F21" s="143">
        <f t="shared" si="0"/>
        <v>100</v>
      </c>
      <c r="H21" s="144">
        <v>20103</v>
      </c>
      <c r="I21" s="144" t="s">
        <v>493</v>
      </c>
      <c r="J21" s="144">
        <v>7526</v>
      </c>
      <c r="K21" s="144">
        <f t="shared" si="2"/>
        <v>0</v>
      </c>
      <c r="L21" s="169">
        <v>20103</v>
      </c>
      <c r="M21" s="170" t="s">
        <v>9</v>
      </c>
      <c r="N21" s="213">
        <v>8605</v>
      </c>
      <c r="O21" s="144">
        <f t="shared" si="1"/>
        <v>0</v>
      </c>
    </row>
    <row r="22" spans="1:15" s="150" customFormat="1" ht="19.5" customHeight="1">
      <c r="A22" s="146">
        <v>2010301</v>
      </c>
      <c r="B22" s="147" t="s">
        <v>4</v>
      </c>
      <c r="C22" s="148">
        <v>3600</v>
      </c>
      <c r="D22" s="148">
        <v>4001</v>
      </c>
      <c r="E22" s="148">
        <v>4001</v>
      </c>
      <c r="F22" s="149">
        <f t="shared" si="0"/>
        <v>100</v>
      </c>
      <c r="H22" s="150">
        <v>2010301</v>
      </c>
      <c r="I22" s="150" t="s">
        <v>4</v>
      </c>
      <c r="J22" s="150">
        <v>3600</v>
      </c>
      <c r="K22" s="150">
        <f t="shared" si="2"/>
        <v>0</v>
      </c>
      <c r="L22" s="169">
        <v>2010301</v>
      </c>
      <c r="M22" s="169" t="s">
        <v>4</v>
      </c>
      <c r="N22" s="214">
        <v>4001</v>
      </c>
      <c r="O22" s="144">
        <f t="shared" si="1"/>
        <v>0</v>
      </c>
    </row>
    <row r="23" spans="1:15" s="150" customFormat="1" ht="19.5" customHeight="1">
      <c r="A23" s="146">
        <v>2010302</v>
      </c>
      <c r="B23" s="147" t="s">
        <v>5</v>
      </c>
      <c r="C23" s="148">
        <v>931</v>
      </c>
      <c r="D23" s="148">
        <v>932</v>
      </c>
      <c r="E23" s="148">
        <v>932</v>
      </c>
      <c r="F23" s="149">
        <f t="shared" si="0"/>
        <v>100</v>
      </c>
      <c r="H23" s="150">
        <v>2010302</v>
      </c>
      <c r="I23" s="150" t="s">
        <v>5</v>
      </c>
      <c r="J23" s="150">
        <v>931</v>
      </c>
      <c r="K23" s="150">
        <f t="shared" si="2"/>
        <v>0</v>
      </c>
      <c r="L23" s="169">
        <v>2010302</v>
      </c>
      <c r="M23" s="169" t="s">
        <v>5</v>
      </c>
      <c r="N23" s="214">
        <v>932</v>
      </c>
      <c r="O23" s="144">
        <f t="shared" si="1"/>
        <v>0</v>
      </c>
    </row>
    <row r="24" spans="1:15" s="150" customFormat="1" ht="19.5" customHeight="1">
      <c r="A24" s="146">
        <v>2010303</v>
      </c>
      <c r="B24" s="147" t="s">
        <v>6</v>
      </c>
      <c r="C24" s="148">
        <v>780</v>
      </c>
      <c r="D24" s="148">
        <v>831</v>
      </c>
      <c r="E24" s="148">
        <v>831</v>
      </c>
      <c r="F24" s="149">
        <f t="shared" si="0"/>
        <v>100</v>
      </c>
      <c r="H24" s="150">
        <v>2010303</v>
      </c>
      <c r="I24" s="150" t="s">
        <v>6</v>
      </c>
      <c r="J24" s="150">
        <v>780</v>
      </c>
      <c r="K24" s="150">
        <f t="shared" si="2"/>
        <v>0</v>
      </c>
      <c r="L24" s="169">
        <v>2010303</v>
      </c>
      <c r="M24" s="169" t="s">
        <v>6</v>
      </c>
      <c r="N24" s="214">
        <v>831</v>
      </c>
      <c r="O24" s="144">
        <f t="shared" si="1"/>
        <v>0</v>
      </c>
    </row>
    <row r="25" spans="1:15" s="150" customFormat="1" ht="19.5" customHeight="1">
      <c r="A25" s="146">
        <v>2010304</v>
      </c>
      <c r="B25" s="147" t="s">
        <v>407</v>
      </c>
      <c r="C25" s="148">
        <v>8</v>
      </c>
      <c r="D25" s="148">
        <v>2</v>
      </c>
      <c r="E25" s="148">
        <v>2</v>
      </c>
      <c r="F25" s="149">
        <f t="shared" si="0"/>
        <v>100</v>
      </c>
      <c r="H25" s="150">
        <v>2010304</v>
      </c>
      <c r="I25" s="150" t="s">
        <v>407</v>
      </c>
      <c r="J25" s="150">
        <v>8</v>
      </c>
      <c r="K25" s="150">
        <f t="shared" si="2"/>
        <v>0</v>
      </c>
      <c r="L25" s="169">
        <v>2010304</v>
      </c>
      <c r="M25" s="169" t="s">
        <v>407</v>
      </c>
      <c r="N25" s="214">
        <v>2</v>
      </c>
      <c r="O25" s="144">
        <f t="shared" si="1"/>
        <v>0</v>
      </c>
    </row>
    <row r="26" spans="1:15" s="150" customFormat="1" ht="19.5" customHeight="1">
      <c r="A26" s="146">
        <v>2010305</v>
      </c>
      <c r="B26" s="147" t="s">
        <v>286</v>
      </c>
      <c r="C26" s="148">
        <v>68</v>
      </c>
      <c r="D26" s="148">
        <v>51</v>
      </c>
      <c r="E26" s="148">
        <v>51</v>
      </c>
      <c r="F26" s="149">
        <f t="shared" si="0"/>
        <v>100</v>
      </c>
      <c r="H26" s="150">
        <v>2010305</v>
      </c>
      <c r="I26" s="150" t="s">
        <v>286</v>
      </c>
      <c r="J26" s="150">
        <v>68</v>
      </c>
      <c r="K26" s="150">
        <f t="shared" si="2"/>
        <v>0</v>
      </c>
      <c r="L26" s="169">
        <v>2010305</v>
      </c>
      <c r="M26" s="169" t="s">
        <v>286</v>
      </c>
      <c r="N26" s="214">
        <v>51</v>
      </c>
      <c r="O26" s="144">
        <f t="shared" si="1"/>
        <v>0</v>
      </c>
    </row>
    <row r="27" spans="1:15" s="150" customFormat="1" ht="19.5" customHeight="1">
      <c r="A27" s="146">
        <v>2010306</v>
      </c>
      <c r="B27" s="147" t="s">
        <v>10</v>
      </c>
      <c r="C27" s="148">
        <v>241</v>
      </c>
      <c r="D27" s="148">
        <v>209</v>
      </c>
      <c r="E27" s="148">
        <v>209</v>
      </c>
      <c r="F27" s="149">
        <f t="shared" si="0"/>
        <v>100</v>
      </c>
      <c r="H27" s="150">
        <v>2010306</v>
      </c>
      <c r="I27" s="150" t="s">
        <v>10</v>
      </c>
      <c r="J27" s="150">
        <v>241</v>
      </c>
      <c r="K27" s="150">
        <f t="shared" si="2"/>
        <v>0</v>
      </c>
      <c r="L27" s="169">
        <v>2010306</v>
      </c>
      <c r="M27" s="169" t="s">
        <v>10</v>
      </c>
      <c r="N27" s="214">
        <v>209</v>
      </c>
      <c r="O27" s="144">
        <f t="shared" si="1"/>
        <v>0</v>
      </c>
    </row>
    <row r="28" spans="1:15" s="150" customFormat="1" ht="19.5" customHeight="1">
      <c r="A28" s="146">
        <v>2010308</v>
      </c>
      <c r="B28" s="147" t="s">
        <v>11</v>
      </c>
      <c r="C28" s="148">
        <v>264</v>
      </c>
      <c r="D28" s="148">
        <v>309</v>
      </c>
      <c r="E28" s="148">
        <v>309</v>
      </c>
      <c r="F28" s="149">
        <f t="shared" si="0"/>
        <v>100</v>
      </c>
      <c r="H28" s="150">
        <v>2010308</v>
      </c>
      <c r="I28" s="150" t="s">
        <v>11</v>
      </c>
      <c r="J28" s="150">
        <v>264</v>
      </c>
      <c r="K28" s="150">
        <f t="shared" si="2"/>
        <v>0</v>
      </c>
      <c r="L28" s="169">
        <v>2010308</v>
      </c>
      <c r="M28" s="169" t="s">
        <v>11</v>
      </c>
      <c r="N28" s="214">
        <v>309</v>
      </c>
      <c r="O28" s="144">
        <f t="shared" si="1"/>
        <v>0</v>
      </c>
    </row>
    <row r="29" spans="1:15" s="150" customFormat="1" ht="19.5" customHeight="1">
      <c r="A29" s="146">
        <v>2010350</v>
      </c>
      <c r="B29" s="147" t="s">
        <v>7</v>
      </c>
      <c r="C29" s="148">
        <v>907</v>
      </c>
      <c r="D29" s="148">
        <v>916</v>
      </c>
      <c r="E29" s="148">
        <v>916</v>
      </c>
      <c r="F29" s="149">
        <f t="shared" si="0"/>
        <v>100</v>
      </c>
      <c r="H29" s="150">
        <v>2010350</v>
      </c>
      <c r="I29" s="150" t="s">
        <v>7</v>
      </c>
      <c r="J29" s="150">
        <v>907</v>
      </c>
      <c r="K29" s="150">
        <f t="shared" si="2"/>
        <v>0</v>
      </c>
      <c r="L29" s="169">
        <v>2010350</v>
      </c>
      <c r="M29" s="169" t="s">
        <v>7</v>
      </c>
      <c r="N29" s="214">
        <v>916</v>
      </c>
      <c r="O29" s="144">
        <f t="shared" si="1"/>
        <v>0</v>
      </c>
    </row>
    <row r="30" spans="1:15" s="150" customFormat="1" ht="19.5" customHeight="1">
      <c r="A30" s="146">
        <v>2010399</v>
      </c>
      <c r="B30" s="147" t="s">
        <v>12</v>
      </c>
      <c r="C30" s="148">
        <v>727</v>
      </c>
      <c r="D30" s="148">
        <v>1354</v>
      </c>
      <c r="E30" s="148">
        <v>1354</v>
      </c>
      <c r="F30" s="149">
        <f t="shared" si="0"/>
        <v>100</v>
      </c>
      <c r="H30" s="150">
        <v>2010399</v>
      </c>
      <c r="I30" s="150" t="s">
        <v>494</v>
      </c>
      <c r="J30" s="150">
        <v>727</v>
      </c>
      <c r="K30" s="150">
        <f t="shared" si="2"/>
        <v>0</v>
      </c>
      <c r="L30" s="169">
        <v>2010399</v>
      </c>
      <c r="M30" s="169" t="s">
        <v>12</v>
      </c>
      <c r="N30" s="214">
        <v>1354</v>
      </c>
      <c r="O30" s="144">
        <f t="shared" si="1"/>
        <v>0</v>
      </c>
    </row>
    <row r="31" spans="1:15" s="144" customFormat="1" ht="19.5" customHeight="1">
      <c r="A31" s="140">
        <v>20104</v>
      </c>
      <c r="B31" s="141" t="s">
        <v>13</v>
      </c>
      <c r="C31" s="145">
        <v>384</v>
      </c>
      <c r="D31" s="145">
        <v>524</v>
      </c>
      <c r="E31" s="145">
        <v>522</v>
      </c>
      <c r="F31" s="143">
        <f t="shared" si="0"/>
        <v>99.618320610687022</v>
      </c>
      <c r="H31" s="144">
        <v>20104</v>
      </c>
      <c r="I31" s="144" t="s">
        <v>13</v>
      </c>
      <c r="J31" s="144">
        <v>384</v>
      </c>
      <c r="K31" s="144">
        <f t="shared" si="2"/>
        <v>0</v>
      </c>
      <c r="L31" s="169">
        <v>20104</v>
      </c>
      <c r="M31" s="170" t="s">
        <v>13</v>
      </c>
      <c r="N31" s="213">
        <v>524</v>
      </c>
      <c r="O31" s="144">
        <f t="shared" si="1"/>
        <v>0</v>
      </c>
    </row>
    <row r="32" spans="1:15" s="150" customFormat="1" ht="19.5" customHeight="1">
      <c r="A32" s="146">
        <v>2010401</v>
      </c>
      <c r="B32" s="147" t="s">
        <v>4</v>
      </c>
      <c r="C32" s="148">
        <v>228</v>
      </c>
      <c r="D32" s="148">
        <v>289</v>
      </c>
      <c r="E32" s="148">
        <v>289</v>
      </c>
      <c r="F32" s="149">
        <f t="shared" si="0"/>
        <v>100</v>
      </c>
      <c r="H32" s="150">
        <v>2010401</v>
      </c>
      <c r="I32" s="150" t="s">
        <v>4</v>
      </c>
      <c r="J32" s="150">
        <v>228</v>
      </c>
      <c r="K32" s="150">
        <f t="shared" si="2"/>
        <v>0</v>
      </c>
      <c r="L32" s="169">
        <v>2010401</v>
      </c>
      <c r="M32" s="169" t="s">
        <v>4</v>
      </c>
      <c r="N32" s="214">
        <v>289</v>
      </c>
      <c r="O32" s="144">
        <f t="shared" si="1"/>
        <v>0</v>
      </c>
    </row>
    <row r="33" spans="1:15" s="150" customFormat="1" ht="19.5" customHeight="1">
      <c r="A33" s="146">
        <v>2010402</v>
      </c>
      <c r="B33" s="147" t="s">
        <v>5</v>
      </c>
      <c r="C33" s="151">
        <v>30</v>
      </c>
      <c r="D33" s="148">
        <v>39</v>
      </c>
      <c r="E33" s="151">
        <v>39</v>
      </c>
      <c r="F33" s="149">
        <f t="shared" si="0"/>
        <v>100</v>
      </c>
      <c r="H33" s="150">
        <v>2010402</v>
      </c>
      <c r="I33" s="150" t="s">
        <v>5</v>
      </c>
      <c r="J33" s="150">
        <v>30</v>
      </c>
      <c r="K33" s="150">
        <f t="shared" si="2"/>
        <v>0</v>
      </c>
      <c r="L33" s="169">
        <v>2010402</v>
      </c>
      <c r="M33" s="169" t="s">
        <v>5</v>
      </c>
      <c r="N33" s="214">
        <v>39</v>
      </c>
      <c r="O33" s="144">
        <f t="shared" si="1"/>
        <v>0</v>
      </c>
    </row>
    <row r="34" spans="1:15" s="150" customFormat="1" ht="19.5" customHeight="1">
      <c r="A34" s="146">
        <v>2010450</v>
      </c>
      <c r="B34" s="147" t="s">
        <v>7</v>
      </c>
      <c r="C34" s="151">
        <v>126</v>
      </c>
      <c r="D34" s="148">
        <v>129</v>
      </c>
      <c r="E34" s="151">
        <v>129</v>
      </c>
      <c r="F34" s="149">
        <f t="shared" si="0"/>
        <v>100</v>
      </c>
      <c r="H34" s="150">
        <v>2010450</v>
      </c>
      <c r="I34" s="150" t="s">
        <v>7</v>
      </c>
      <c r="J34" s="150">
        <v>126</v>
      </c>
      <c r="K34" s="150">
        <f t="shared" si="2"/>
        <v>0</v>
      </c>
      <c r="L34" s="169">
        <v>2010450</v>
      </c>
      <c r="M34" s="169" t="s">
        <v>7</v>
      </c>
      <c r="N34" s="214">
        <v>129</v>
      </c>
      <c r="O34" s="144">
        <f t="shared" si="1"/>
        <v>0</v>
      </c>
    </row>
    <row r="35" spans="1:15" s="150" customFormat="1" ht="19.5" customHeight="1">
      <c r="A35" s="146">
        <v>2010499</v>
      </c>
      <c r="B35" s="147" t="s">
        <v>408</v>
      </c>
      <c r="C35" s="151"/>
      <c r="D35" s="148">
        <v>67</v>
      </c>
      <c r="E35" s="151">
        <v>65</v>
      </c>
      <c r="F35" s="149">
        <f t="shared" si="0"/>
        <v>97.014925373134332</v>
      </c>
      <c r="K35" s="150">
        <f t="shared" si="2"/>
        <v>2010499</v>
      </c>
      <c r="L35" s="169">
        <v>2010499</v>
      </c>
      <c r="M35" s="169" t="s">
        <v>408</v>
      </c>
      <c r="N35" s="214">
        <v>67</v>
      </c>
      <c r="O35" s="144">
        <f t="shared" si="1"/>
        <v>0</v>
      </c>
    </row>
    <row r="36" spans="1:15" s="144" customFormat="1" ht="19.5" customHeight="1">
      <c r="A36" s="140">
        <v>20105</v>
      </c>
      <c r="B36" s="141" t="s">
        <v>239</v>
      </c>
      <c r="C36" s="145">
        <v>388</v>
      </c>
      <c r="D36" s="145">
        <v>403</v>
      </c>
      <c r="E36" s="142">
        <v>403</v>
      </c>
      <c r="F36" s="143">
        <f t="shared" si="0"/>
        <v>100</v>
      </c>
      <c r="H36" s="144">
        <v>20105</v>
      </c>
      <c r="I36" s="144" t="s">
        <v>239</v>
      </c>
      <c r="J36" s="144">
        <v>388</v>
      </c>
      <c r="K36" s="144">
        <f t="shared" si="2"/>
        <v>0</v>
      </c>
      <c r="L36" s="169">
        <v>20105</v>
      </c>
      <c r="M36" s="170" t="s">
        <v>239</v>
      </c>
      <c r="N36" s="213">
        <v>403</v>
      </c>
      <c r="O36" s="144">
        <f t="shared" si="1"/>
        <v>0</v>
      </c>
    </row>
    <row r="37" spans="1:15" s="150" customFormat="1" ht="19.5" customHeight="1">
      <c r="A37" s="146">
        <v>2010501</v>
      </c>
      <c r="B37" s="147" t="s">
        <v>4</v>
      </c>
      <c r="C37" s="148">
        <v>162</v>
      </c>
      <c r="D37" s="148">
        <v>169</v>
      </c>
      <c r="E37" s="148">
        <v>169</v>
      </c>
      <c r="F37" s="149">
        <f t="shared" si="0"/>
        <v>100</v>
      </c>
      <c r="H37" s="150">
        <v>2010501</v>
      </c>
      <c r="I37" s="150" t="s">
        <v>4</v>
      </c>
      <c r="J37" s="150">
        <v>162</v>
      </c>
      <c r="K37" s="150">
        <f t="shared" si="2"/>
        <v>0</v>
      </c>
      <c r="L37" s="169">
        <v>2010501</v>
      </c>
      <c r="M37" s="169" t="s">
        <v>4</v>
      </c>
      <c r="N37" s="214">
        <v>169</v>
      </c>
      <c r="O37" s="144">
        <f t="shared" si="1"/>
        <v>0</v>
      </c>
    </row>
    <row r="38" spans="1:15" s="150" customFormat="1" ht="19.5" customHeight="1">
      <c r="A38" s="146">
        <v>2010502</v>
      </c>
      <c r="B38" s="147" t="s">
        <v>5</v>
      </c>
      <c r="C38" s="151"/>
      <c r="D38" s="148">
        <v>1</v>
      </c>
      <c r="E38" s="151">
        <v>1</v>
      </c>
      <c r="F38" s="149">
        <f t="shared" si="0"/>
        <v>100</v>
      </c>
      <c r="K38" s="150">
        <f t="shared" si="2"/>
        <v>2010502</v>
      </c>
      <c r="L38" s="169">
        <v>2010502</v>
      </c>
      <c r="M38" s="169" t="s">
        <v>5</v>
      </c>
      <c r="N38" s="214">
        <v>1</v>
      </c>
      <c r="O38" s="144">
        <f t="shared" si="1"/>
        <v>0</v>
      </c>
    </row>
    <row r="39" spans="1:15" s="150" customFormat="1" ht="19.5" customHeight="1">
      <c r="A39" s="146">
        <v>2010505</v>
      </c>
      <c r="B39" s="147" t="s">
        <v>14</v>
      </c>
      <c r="C39" s="151">
        <v>45</v>
      </c>
      <c r="D39" s="148">
        <v>43</v>
      </c>
      <c r="E39" s="151">
        <v>43</v>
      </c>
      <c r="F39" s="149">
        <f t="shared" si="0"/>
        <v>100</v>
      </c>
      <c r="H39" s="150">
        <v>2010505</v>
      </c>
      <c r="I39" s="150" t="s">
        <v>14</v>
      </c>
      <c r="J39" s="150">
        <v>45</v>
      </c>
      <c r="K39" s="150">
        <f t="shared" si="2"/>
        <v>0</v>
      </c>
      <c r="L39" s="169">
        <v>2010505</v>
      </c>
      <c r="M39" s="169" t="s">
        <v>14</v>
      </c>
      <c r="N39" s="214">
        <v>43</v>
      </c>
      <c r="O39" s="144">
        <f t="shared" si="1"/>
        <v>0</v>
      </c>
    </row>
    <row r="40" spans="1:15" s="150" customFormat="1" ht="19.5" customHeight="1">
      <c r="A40" s="146">
        <v>2010507</v>
      </c>
      <c r="B40" s="147" t="s">
        <v>15</v>
      </c>
      <c r="C40" s="151">
        <v>46</v>
      </c>
      <c r="D40" s="148">
        <v>41</v>
      </c>
      <c r="E40" s="151">
        <v>41</v>
      </c>
      <c r="F40" s="149">
        <f t="shared" si="0"/>
        <v>100</v>
      </c>
      <c r="H40" s="150">
        <v>2010507</v>
      </c>
      <c r="I40" s="150" t="s">
        <v>15</v>
      </c>
      <c r="J40" s="150">
        <v>46</v>
      </c>
      <c r="K40" s="150">
        <f t="shared" si="2"/>
        <v>0</v>
      </c>
      <c r="L40" s="169">
        <v>2010507</v>
      </c>
      <c r="M40" s="169" t="s">
        <v>15</v>
      </c>
      <c r="N40" s="214">
        <v>41</v>
      </c>
      <c r="O40" s="144">
        <f t="shared" si="1"/>
        <v>0</v>
      </c>
    </row>
    <row r="41" spans="1:15" s="150" customFormat="1" ht="19.5" customHeight="1">
      <c r="A41" s="146">
        <v>2010508</v>
      </c>
      <c r="B41" s="147" t="s">
        <v>409</v>
      </c>
      <c r="C41" s="151">
        <v>5</v>
      </c>
      <c r="D41" s="148">
        <v>9</v>
      </c>
      <c r="E41" s="151">
        <v>9</v>
      </c>
      <c r="F41" s="149">
        <f t="shared" si="0"/>
        <v>100</v>
      </c>
      <c r="H41" s="150">
        <v>2010508</v>
      </c>
      <c r="I41" s="150" t="s">
        <v>409</v>
      </c>
      <c r="J41" s="150">
        <v>5</v>
      </c>
      <c r="K41" s="150">
        <f t="shared" si="2"/>
        <v>0</v>
      </c>
      <c r="L41" s="169">
        <v>2010508</v>
      </c>
      <c r="M41" s="169" t="s">
        <v>409</v>
      </c>
      <c r="N41" s="214">
        <v>9</v>
      </c>
      <c r="O41" s="144">
        <f t="shared" si="1"/>
        <v>0</v>
      </c>
    </row>
    <row r="42" spans="1:15" s="150" customFormat="1" ht="19.5" customHeight="1">
      <c r="A42" s="146">
        <v>2010550</v>
      </c>
      <c r="B42" s="147" t="s">
        <v>7</v>
      </c>
      <c r="C42" s="148">
        <v>130</v>
      </c>
      <c r="D42" s="148">
        <v>140</v>
      </c>
      <c r="E42" s="151">
        <v>140</v>
      </c>
      <c r="F42" s="149">
        <f t="shared" si="0"/>
        <v>100</v>
      </c>
      <c r="H42" s="150">
        <v>2010550</v>
      </c>
      <c r="I42" s="150" t="s">
        <v>7</v>
      </c>
      <c r="J42" s="150">
        <v>130</v>
      </c>
      <c r="K42" s="150">
        <f t="shared" si="2"/>
        <v>0</v>
      </c>
      <c r="L42" s="169">
        <v>2010550</v>
      </c>
      <c r="M42" s="169" t="s">
        <v>7</v>
      </c>
      <c r="N42" s="214">
        <v>140</v>
      </c>
      <c r="O42" s="144">
        <f t="shared" si="1"/>
        <v>0</v>
      </c>
    </row>
    <row r="43" spans="1:15" s="144" customFormat="1" ht="19.5" customHeight="1">
      <c r="A43" s="140">
        <v>20106</v>
      </c>
      <c r="B43" s="141" t="s">
        <v>240</v>
      </c>
      <c r="C43" s="142">
        <v>1679</v>
      </c>
      <c r="D43" s="145">
        <v>1962</v>
      </c>
      <c r="E43" s="142">
        <v>1912</v>
      </c>
      <c r="F43" s="143">
        <f t="shared" si="0"/>
        <v>97.451580020387368</v>
      </c>
      <c r="H43" s="144">
        <v>20106</v>
      </c>
      <c r="I43" s="144" t="s">
        <v>240</v>
      </c>
      <c r="J43" s="144">
        <v>1679</v>
      </c>
      <c r="K43" s="144">
        <f t="shared" si="2"/>
        <v>0</v>
      </c>
      <c r="L43" s="169">
        <v>20106</v>
      </c>
      <c r="M43" s="170" t="s">
        <v>240</v>
      </c>
      <c r="N43" s="213">
        <v>1962</v>
      </c>
      <c r="O43" s="144">
        <f t="shared" si="1"/>
        <v>0</v>
      </c>
    </row>
    <row r="44" spans="1:15" s="150" customFormat="1" ht="19.5" customHeight="1">
      <c r="A44" s="146">
        <v>2010601</v>
      </c>
      <c r="B44" s="147" t="s">
        <v>4</v>
      </c>
      <c r="C44" s="148">
        <v>573</v>
      </c>
      <c r="D44" s="148">
        <v>619</v>
      </c>
      <c r="E44" s="148">
        <v>619</v>
      </c>
      <c r="F44" s="149">
        <f t="shared" si="0"/>
        <v>100</v>
      </c>
      <c r="H44" s="150">
        <v>2010601</v>
      </c>
      <c r="I44" s="150" t="s">
        <v>4</v>
      </c>
      <c r="J44" s="150">
        <v>573</v>
      </c>
      <c r="K44" s="150">
        <f t="shared" si="2"/>
        <v>0</v>
      </c>
      <c r="L44" s="169">
        <v>2010601</v>
      </c>
      <c r="M44" s="169" t="s">
        <v>4</v>
      </c>
      <c r="N44" s="214">
        <v>619</v>
      </c>
      <c r="O44" s="144">
        <f t="shared" si="1"/>
        <v>0</v>
      </c>
    </row>
    <row r="45" spans="1:15" s="150" customFormat="1" ht="19.5" customHeight="1">
      <c r="A45" s="146">
        <v>2010602</v>
      </c>
      <c r="B45" s="147" t="s">
        <v>5</v>
      </c>
      <c r="C45" s="151">
        <v>22</v>
      </c>
      <c r="D45" s="148">
        <v>210</v>
      </c>
      <c r="E45" s="151">
        <v>160</v>
      </c>
      <c r="F45" s="149">
        <f t="shared" si="0"/>
        <v>76.19047619047619</v>
      </c>
      <c r="H45" s="150">
        <v>2010602</v>
      </c>
      <c r="I45" s="150" t="s">
        <v>5</v>
      </c>
      <c r="J45" s="150">
        <v>22</v>
      </c>
      <c r="K45" s="150">
        <f t="shared" si="2"/>
        <v>0</v>
      </c>
      <c r="L45" s="169">
        <v>2010602</v>
      </c>
      <c r="M45" s="169" t="s">
        <v>5</v>
      </c>
      <c r="N45" s="214">
        <v>210</v>
      </c>
      <c r="O45" s="144">
        <f t="shared" si="1"/>
        <v>0</v>
      </c>
    </row>
    <row r="46" spans="1:15" s="150" customFormat="1" ht="19.5" customHeight="1">
      <c r="A46" s="146">
        <v>2010607</v>
      </c>
      <c r="B46" s="147" t="s">
        <v>16</v>
      </c>
      <c r="C46" s="151">
        <v>232</v>
      </c>
      <c r="D46" s="148">
        <v>123</v>
      </c>
      <c r="E46" s="151">
        <v>123</v>
      </c>
      <c r="F46" s="149">
        <f t="shared" si="0"/>
        <v>100</v>
      </c>
      <c r="H46" s="150">
        <v>2010607</v>
      </c>
      <c r="I46" s="150" t="s">
        <v>16</v>
      </c>
      <c r="J46" s="150">
        <v>232</v>
      </c>
      <c r="K46" s="150">
        <f t="shared" si="2"/>
        <v>0</v>
      </c>
      <c r="L46" s="169">
        <v>2010607</v>
      </c>
      <c r="M46" s="169" t="s">
        <v>16</v>
      </c>
      <c r="N46" s="214">
        <v>123</v>
      </c>
      <c r="O46" s="144">
        <f t="shared" si="1"/>
        <v>0</v>
      </c>
    </row>
    <row r="47" spans="1:15" s="150" customFormat="1" ht="19.5" customHeight="1">
      <c r="A47" s="146">
        <v>2010608</v>
      </c>
      <c r="B47" s="147" t="s">
        <v>363</v>
      </c>
      <c r="C47" s="151">
        <v>373</v>
      </c>
      <c r="D47" s="148">
        <v>455</v>
      </c>
      <c r="E47" s="151">
        <v>455</v>
      </c>
      <c r="F47" s="149">
        <f t="shared" si="0"/>
        <v>100</v>
      </c>
      <c r="H47" s="150">
        <v>2010608</v>
      </c>
      <c r="I47" s="150" t="s">
        <v>363</v>
      </c>
      <c r="J47" s="150">
        <v>373</v>
      </c>
      <c r="K47" s="150">
        <f t="shared" si="2"/>
        <v>0</v>
      </c>
      <c r="L47" s="169">
        <v>2010608</v>
      </c>
      <c r="M47" s="169" t="s">
        <v>363</v>
      </c>
      <c r="N47" s="214">
        <v>455</v>
      </c>
      <c r="O47" s="144">
        <f t="shared" si="1"/>
        <v>0</v>
      </c>
    </row>
    <row r="48" spans="1:15" s="150" customFormat="1" ht="19.5" customHeight="1">
      <c r="A48" s="146">
        <v>2010650</v>
      </c>
      <c r="B48" s="147" t="s">
        <v>7</v>
      </c>
      <c r="C48" s="151">
        <v>475</v>
      </c>
      <c r="D48" s="148">
        <v>434</v>
      </c>
      <c r="E48" s="151">
        <v>434</v>
      </c>
      <c r="F48" s="149">
        <f t="shared" si="0"/>
        <v>100</v>
      </c>
      <c r="H48" s="150">
        <v>2010650</v>
      </c>
      <c r="I48" s="150" t="s">
        <v>7</v>
      </c>
      <c r="J48" s="150">
        <v>475</v>
      </c>
      <c r="K48" s="150">
        <f t="shared" si="2"/>
        <v>0</v>
      </c>
      <c r="L48" s="169">
        <v>2010650</v>
      </c>
      <c r="M48" s="169" t="s">
        <v>7</v>
      </c>
      <c r="N48" s="214">
        <v>434</v>
      </c>
      <c r="O48" s="144">
        <f t="shared" si="1"/>
        <v>0</v>
      </c>
    </row>
    <row r="49" spans="1:15" s="150" customFormat="1" ht="19.5" customHeight="1">
      <c r="A49" s="146">
        <v>2010699</v>
      </c>
      <c r="B49" s="147" t="s">
        <v>410</v>
      </c>
      <c r="C49" s="148">
        <v>4</v>
      </c>
      <c r="D49" s="148">
        <v>121</v>
      </c>
      <c r="E49" s="148">
        <v>121</v>
      </c>
      <c r="F49" s="149">
        <f t="shared" si="0"/>
        <v>100</v>
      </c>
      <c r="H49" s="150">
        <v>2010699</v>
      </c>
      <c r="I49" s="150" t="s">
        <v>410</v>
      </c>
      <c r="J49" s="150">
        <v>4</v>
      </c>
      <c r="K49" s="150">
        <f t="shared" si="2"/>
        <v>0</v>
      </c>
      <c r="L49" s="169">
        <v>2010699</v>
      </c>
      <c r="M49" s="169" t="s">
        <v>410</v>
      </c>
      <c r="N49" s="214">
        <v>121</v>
      </c>
      <c r="O49" s="144">
        <f t="shared" si="1"/>
        <v>0</v>
      </c>
    </row>
    <row r="50" spans="1:15" s="144" customFormat="1" ht="19.5" customHeight="1">
      <c r="A50" s="140">
        <v>20107</v>
      </c>
      <c r="B50" s="141" t="s">
        <v>17</v>
      </c>
      <c r="C50" s="142"/>
      <c r="D50" s="145">
        <v>823</v>
      </c>
      <c r="E50" s="142">
        <v>823</v>
      </c>
      <c r="F50" s="143">
        <f t="shared" si="0"/>
        <v>100</v>
      </c>
      <c r="K50" s="144">
        <f t="shared" si="2"/>
        <v>20107</v>
      </c>
      <c r="L50" s="169">
        <v>20107</v>
      </c>
      <c r="M50" s="170" t="s">
        <v>17</v>
      </c>
      <c r="N50" s="213">
        <v>823</v>
      </c>
      <c r="O50" s="144">
        <f t="shared" si="1"/>
        <v>0</v>
      </c>
    </row>
    <row r="51" spans="1:15" s="150" customFormat="1" ht="19.5" customHeight="1">
      <c r="A51" s="146">
        <v>2010799</v>
      </c>
      <c r="B51" s="147" t="s">
        <v>18</v>
      </c>
      <c r="C51" s="151"/>
      <c r="D51" s="148">
        <v>823</v>
      </c>
      <c r="E51" s="151">
        <v>823</v>
      </c>
      <c r="F51" s="149">
        <f t="shared" si="0"/>
        <v>100</v>
      </c>
      <c r="K51" s="150">
        <f t="shared" si="2"/>
        <v>2010799</v>
      </c>
      <c r="L51" s="169">
        <v>2010799</v>
      </c>
      <c r="M51" s="169" t="s">
        <v>18</v>
      </c>
      <c r="N51" s="214">
        <v>823</v>
      </c>
      <c r="O51" s="144">
        <f t="shared" si="1"/>
        <v>0</v>
      </c>
    </row>
    <row r="52" spans="1:15" s="144" customFormat="1" ht="19.5" customHeight="1">
      <c r="A52" s="140">
        <v>20108</v>
      </c>
      <c r="B52" s="141" t="s">
        <v>19</v>
      </c>
      <c r="C52" s="145">
        <v>278</v>
      </c>
      <c r="D52" s="145">
        <v>331</v>
      </c>
      <c r="E52" s="142">
        <v>331</v>
      </c>
      <c r="F52" s="143">
        <f t="shared" si="0"/>
        <v>100</v>
      </c>
      <c r="H52" s="144">
        <v>20108</v>
      </c>
      <c r="I52" s="144" t="s">
        <v>19</v>
      </c>
      <c r="J52" s="144">
        <v>278</v>
      </c>
      <c r="K52" s="144">
        <f t="shared" si="2"/>
        <v>0</v>
      </c>
      <c r="L52" s="169">
        <v>20108</v>
      </c>
      <c r="M52" s="170" t="s">
        <v>19</v>
      </c>
      <c r="N52" s="213">
        <v>331</v>
      </c>
      <c r="O52" s="144">
        <f t="shared" si="1"/>
        <v>0</v>
      </c>
    </row>
    <row r="53" spans="1:15" s="150" customFormat="1" ht="19.5" customHeight="1">
      <c r="A53" s="146">
        <v>2010801</v>
      </c>
      <c r="B53" s="147" t="s">
        <v>4</v>
      </c>
      <c r="C53" s="148">
        <v>180</v>
      </c>
      <c r="D53" s="148">
        <v>195</v>
      </c>
      <c r="E53" s="151">
        <v>195</v>
      </c>
      <c r="F53" s="149">
        <f t="shared" si="0"/>
        <v>100</v>
      </c>
      <c r="H53" s="150">
        <v>2010801</v>
      </c>
      <c r="I53" s="150" t="s">
        <v>4</v>
      </c>
      <c r="J53" s="150">
        <v>180</v>
      </c>
      <c r="K53" s="150">
        <f t="shared" si="2"/>
        <v>0</v>
      </c>
      <c r="L53" s="169">
        <v>2010801</v>
      </c>
      <c r="M53" s="169" t="s">
        <v>4</v>
      </c>
      <c r="N53" s="214">
        <v>195</v>
      </c>
      <c r="O53" s="144">
        <f t="shared" si="1"/>
        <v>0</v>
      </c>
    </row>
    <row r="54" spans="1:15" s="150" customFormat="1" ht="19.5" customHeight="1">
      <c r="A54" s="146">
        <v>2010802</v>
      </c>
      <c r="B54" s="147" t="s">
        <v>5</v>
      </c>
      <c r="C54" s="151"/>
      <c r="D54" s="148">
        <v>13</v>
      </c>
      <c r="E54" s="151">
        <v>13</v>
      </c>
      <c r="F54" s="149">
        <f t="shared" si="0"/>
        <v>100</v>
      </c>
      <c r="K54" s="150">
        <f t="shared" si="2"/>
        <v>2010802</v>
      </c>
      <c r="L54" s="169">
        <v>2010802</v>
      </c>
      <c r="M54" s="169" t="s">
        <v>5</v>
      </c>
      <c r="N54" s="214">
        <v>13</v>
      </c>
      <c r="O54" s="144">
        <f t="shared" si="1"/>
        <v>0</v>
      </c>
    </row>
    <row r="55" spans="1:15" s="150" customFormat="1" ht="19.5" customHeight="1">
      <c r="A55" s="146">
        <v>2010804</v>
      </c>
      <c r="B55" s="147" t="s">
        <v>20</v>
      </c>
      <c r="C55" s="151">
        <v>75</v>
      </c>
      <c r="D55" s="148">
        <v>96</v>
      </c>
      <c r="E55" s="151">
        <v>96</v>
      </c>
      <c r="F55" s="149">
        <f t="shared" si="0"/>
        <v>100</v>
      </c>
      <c r="H55" s="150">
        <v>2010804</v>
      </c>
      <c r="I55" s="150" t="s">
        <v>20</v>
      </c>
      <c r="J55" s="150">
        <v>75</v>
      </c>
      <c r="K55" s="150">
        <f t="shared" si="2"/>
        <v>0</v>
      </c>
      <c r="L55" s="169">
        <v>2010804</v>
      </c>
      <c r="M55" s="169" t="s">
        <v>20</v>
      </c>
      <c r="N55" s="214">
        <v>96</v>
      </c>
      <c r="O55" s="144">
        <f t="shared" si="1"/>
        <v>0</v>
      </c>
    </row>
    <row r="56" spans="1:15" s="150" customFormat="1" ht="19.5" customHeight="1">
      <c r="A56" s="146">
        <v>2010850</v>
      </c>
      <c r="B56" s="147" t="s">
        <v>7</v>
      </c>
      <c r="C56" s="151">
        <v>23</v>
      </c>
      <c r="D56" s="148">
        <v>27</v>
      </c>
      <c r="E56" s="151">
        <v>27</v>
      </c>
      <c r="F56" s="149">
        <f t="shared" si="0"/>
        <v>100</v>
      </c>
      <c r="H56" s="150">
        <v>2010850</v>
      </c>
      <c r="I56" s="150" t="s">
        <v>7</v>
      </c>
      <c r="J56" s="150">
        <v>23</v>
      </c>
      <c r="K56" s="150">
        <f t="shared" si="2"/>
        <v>0</v>
      </c>
      <c r="L56" s="169">
        <v>2010850</v>
      </c>
      <c r="M56" s="169" t="s">
        <v>7</v>
      </c>
      <c r="N56" s="214">
        <v>27</v>
      </c>
      <c r="O56" s="144">
        <f t="shared" si="1"/>
        <v>0</v>
      </c>
    </row>
    <row r="57" spans="1:15" s="144" customFormat="1" ht="19.5" customHeight="1">
      <c r="A57" s="140">
        <v>20110</v>
      </c>
      <c r="B57" s="141" t="s">
        <v>21</v>
      </c>
      <c r="C57" s="142">
        <v>27</v>
      </c>
      <c r="D57" s="145">
        <v>86</v>
      </c>
      <c r="E57" s="142">
        <v>80</v>
      </c>
      <c r="F57" s="143">
        <f t="shared" si="0"/>
        <v>93.023255813953483</v>
      </c>
      <c r="H57" s="144">
        <v>20110</v>
      </c>
      <c r="I57" s="144" t="s">
        <v>21</v>
      </c>
      <c r="J57" s="144">
        <v>27</v>
      </c>
      <c r="K57" s="144">
        <f t="shared" si="2"/>
        <v>0</v>
      </c>
      <c r="L57" s="169">
        <v>20110</v>
      </c>
      <c r="M57" s="170" t="s">
        <v>21</v>
      </c>
      <c r="N57" s="213">
        <v>86</v>
      </c>
      <c r="O57" s="144">
        <f t="shared" si="1"/>
        <v>0</v>
      </c>
    </row>
    <row r="58" spans="1:15" s="150" customFormat="1" ht="19.5" customHeight="1">
      <c r="A58" s="146">
        <v>2011002</v>
      </c>
      <c r="B58" s="147" t="s">
        <v>5</v>
      </c>
      <c r="C58" s="148">
        <v>25</v>
      </c>
      <c r="D58" s="148">
        <v>25</v>
      </c>
      <c r="E58" s="151">
        <v>25</v>
      </c>
      <c r="F58" s="149">
        <f t="shared" si="0"/>
        <v>100</v>
      </c>
      <c r="H58" s="150">
        <v>2011002</v>
      </c>
      <c r="I58" s="150" t="s">
        <v>5</v>
      </c>
      <c r="J58" s="150">
        <v>25</v>
      </c>
      <c r="K58" s="150">
        <f t="shared" si="2"/>
        <v>0</v>
      </c>
      <c r="L58" s="169">
        <v>2011002</v>
      </c>
      <c r="M58" s="169" t="s">
        <v>5</v>
      </c>
      <c r="N58" s="214">
        <v>25</v>
      </c>
      <c r="O58" s="144">
        <f t="shared" si="1"/>
        <v>0</v>
      </c>
    </row>
    <row r="59" spans="1:15" s="150" customFormat="1" ht="19.5" customHeight="1">
      <c r="A59" s="146">
        <v>2011099</v>
      </c>
      <c r="B59" s="147" t="s">
        <v>411</v>
      </c>
      <c r="C59" s="151">
        <v>2</v>
      </c>
      <c r="D59" s="148">
        <v>61</v>
      </c>
      <c r="E59" s="151">
        <v>55</v>
      </c>
      <c r="F59" s="149">
        <f t="shared" si="0"/>
        <v>90.163934426229503</v>
      </c>
      <c r="H59" s="150">
        <v>2011099</v>
      </c>
      <c r="I59" s="150" t="s">
        <v>411</v>
      </c>
      <c r="J59" s="150">
        <v>2</v>
      </c>
      <c r="K59" s="150">
        <f t="shared" si="2"/>
        <v>0</v>
      </c>
      <c r="L59" s="169">
        <v>2011099</v>
      </c>
      <c r="M59" s="169" t="s">
        <v>411</v>
      </c>
      <c r="N59" s="214">
        <v>61</v>
      </c>
      <c r="O59" s="144">
        <f t="shared" si="1"/>
        <v>0</v>
      </c>
    </row>
    <row r="60" spans="1:15" s="144" customFormat="1" ht="19.5" customHeight="1">
      <c r="A60" s="140">
        <v>20111</v>
      </c>
      <c r="B60" s="141" t="s">
        <v>22</v>
      </c>
      <c r="C60" s="142">
        <v>664</v>
      </c>
      <c r="D60" s="145">
        <v>1533</v>
      </c>
      <c r="E60" s="142">
        <v>1533</v>
      </c>
      <c r="F60" s="143">
        <f t="shared" si="0"/>
        <v>100</v>
      </c>
      <c r="H60" s="144">
        <v>20111</v>
      </c>
      <c r="I60" s="144" t="s">
        <v>22</v>
      </c>
      <c r="J60" s="144">
        <v>664</v>
      </c>
      <c r="K60" s="144">
        <f t="shared" si="2"/>
        <v>0</v>
      </c>
      <c r="L60" s="169">
        <v>20111</v>
      </c>
      <c r="M60" s="170" t="s">
        <v>22</v>
      </c>
      <c r="N60" s="213">
        <v>1533</v>
      </c>
      <c r="O60" s="144">
        <f t="shared" si="1"/>
        <v>0</v>
      </c>
    </row>
    <row r="61" spans="1:15" s="150" customFormat="1" ht="19.5" customHeight="1">
      <c r="A61" s="146">
        <v>2011101</v>
      </c>
      <c r="B61" s="147" t="s">
        <v>4</v>
      </c>
      <c r="C61" s="151">
        <v>431</v>
      </c>
      <c r="D61" s="148">
        <v>627</v>
      </c>
      <c r="E61" s="151">
        <v>627</v>
      </c>
      <c r="F61" s="149">
        <f t="shared" si="0"/>
        <v>100</v>
      </c>
      <c r="H61" s="150">
        <v>2011101</v>
      </c>
      <c r="I61" s="150" t="s">
        <v>4</v>
      </c>
      <c r="J61" s="150">
        <v>431</v>
      </c>
      <c r="K61" s="150">
        <f t="shared" si="2"/>
        <v>0</v>
      </c>
      <c r="L61" s="169">
        <v>2011101</v>
      </c>
      <c r="M61" s="169" t="s">
        <v>4</v>
      </c>
      <c r="N61" s="214">
        <v>627</v>
      </c>
      <c r="O61" s="144">
        <f t="shared" si="1"/>
        <v>0</v>
      </c>
    </row>
    <row r="62" spans="1:15" s="150" customFormat="1" ht="19.5" customHeight="1">
      <c r="A62" s="146">
        <v>2011102</v>
      </c>
      <c r="B62" s="147" t="s">
        <v>5</v>
      </c>
      <c r="C62" s="151">
        <v>154</v>
      </c>
      <c r="D62" s="148">
        <v>823</v>
      </c>
      <c r="E62" s="151">
        <v>823</v>
      </c>
      <c r="F62" s="149">
        <f t="shared" si="0"/>
        <v>100</v>
      </c>
      <c r="H62" s="150">
        <v>2011102</v>
      </c>
      <c r="I62" s="150" t="s">
        <v>5</v>
      </c>
      <c r="J62" s="150">
        <v>154</v>
      </c>
      <c r="K62" s="150">
        <f t="shared" si="2"/>
        <v>0</v>
      </c>
      <c r="L62" s="169">
        <v>2011102</v>
      </c>
      <c r="M62" s="169" t="s">
        <v>5</v>
      </c>
      <c r="N62" s="214">
        <v>823</v>
      </c>
      <c r="O62" s="144">
        <f t="shared" si="1"/>
        <v>0</v>
      </c>
    </row>
    <row r="63" spans="1:15" s="150" customFormat="1" ht="19.5" customHeight="1">
      <c r="A63" s="146">
        <v>2011150</v>
      </c>
      <c r="B63" s="147" t="s">
        <v>7</v>
      </c>
      <c r="C63" s="148">
        <v>52</v>
      </c>
      <c r="D63" s="148">
        <v>53</v>
      </c>
      <c r="E63" s="151">
        <v>53</v>
      </c>
      <c r="F63" s="149">
        <f t="shared" si="0"/>
        <v>100</v>
      </c>
      <c r="H63" s="150">
        <v>2011150</v>
      </c>
      <c r="I63" s="150" t="s">
        <v>7</v>
      </c>
      <c r="J63" s="150">
        <v>52</v>
      </c>
      <c r="K63" s="150">
        <f t="shared" si="2"/>
        <v>0</v>
      </c>
      <c r="L63" s="169">
        <v>2011150</v>
      </c>
      <c r="M63" s="169" t="s">
        <v>7</v>
      </c>
      <c r="N63" s="214">
        <v>53</v>
      </c>
      <c r="O63" s="144">
        <f t="shared" si="1"/>
        <v>0</v>
      </c>
    </row>
    <row r="64" spans="1:15" s="150" customFormat="1" ht="19.5" customHeight="1">
      <c r="A64" s="146">
        <v>2011199</v>
      </c>
      <c r="B64" s="147" t="s">
        <v>287</v>
      </c>
      <c r="C64" s="151">
        <v>27</v>
      </c>
      <c r="D64" s="148">
        <v>30</v>
      </c>
      <c r="E64" s="151">
        <v>30</v>
      </c>
      <c r="F64" s="149">
        <f t="shared" si="0"/>
        <v>100</v>
      </c>
      <c r="H64" s="150">
        <v>2011199</v>
      </c>
      <c r="I64" s="150" t="s">
        <v>287</v>
      </c>
      <c r="J64" s="150">
        <v>27</v>
      </c>
      <c r="K64" s="150">
        <f t="shared" si="2"/>
        <v>0</v>
      </c>
      <c r="L64" s="169">
        <v>2011199</v>
      </c>
      <c r="M64" s="169" t="s">
        <v>287</v>
      </c>
      <c r="N64" s="214">
        <v>30</v>
      </c>
      <c r="O64" s="144">
        <f t="shared" si="1"/>
        <v>0</v>
      </c>
    </row>
    <row r="65" spans="1:15" s="144" customFormat="1" ht="19.5" customHeight="1">
      <c r="A65" s="140">
        <v>20113</v>
      </c>
      <c r="B65" s="141" t="s">
        <v>23</v>
      </c>
      <c r="C65" s="145">
        <v>583</v>
      </c>
      <c r="D65" s="145">
        <v>837</v>
      </c>
      <c r="E65" s="142">
        <v>837</v>
      </c>
      <c r="F65" s="143">
        <f t="shared" si="0"/>
        <v>100</v>
      </c>
      <c r="H65" s="144">
        <v>20113</v>
      </c>
      <c r="I65" s="144" t="s">
        <v>23</v>
      </c>
      <c r="J65" s="144">
        <v>583</v>
      </c>
      <c r="K65" s="144">
        <f t="shared" si="2"/>
        <v>0</v>
      </c>
      <c r="L65" s="169">
        <v>20113</v>
      </c>
      <c r="M65" s="170" t="s">
        <v>23</v>
      </c>
      <c r="N65" s="213">
        <v>837</v>
      </c>
      <c r="O65" s="144">
        <f t="shared" si="1"/>
        <v>0</v>
      </c>
    </row>
    <row r="66" spans="1:15" s="150" customFormat="1" ht="19.5" customHeight="1">
      <c r="A66" s="146">
        <v>2011301</v>
      </c>
      <c r="B66" s="147" t="s">
        <v>4</v>
      </c>
      <c r="C66" s="151">
        <v>283</v>
      </c>
      <c r="D66" s="148">
        <v>373</v>
      </c>
      <c r="E66" s="151">
        <v>373</v>
      </c>
      <c r="F66" s="149">
        <f t="shared" si="0"/>
        <v>100</v>
      </c>
      <c r="H66" s="150">
        <v>2011301</v>
      </c>
      <c r="I66" s="150" t="s">
        <v>4</v>
      </c>
      <c r="J66" s="150">
        <v>283</v>
      </c>
      <c r="K66" s="150">
        <f t="shared" si="2"/>
        <v>0</v>
      </c>
      <c r="L66" s="169">
        <v>2011301</v>
      </c>
      <c r="M66" s="169" t="s">
        <v>4</v>
      </c>
      <c r="N66" s="214">
        <v>373</v>
      </c>
      <c r="O66" s="144">
        <f t="shared" si="1"/>
        <v>0</v>
      </c>
    </row>
    <row r="67" spans="1:15" s="150" customFormat="1" ht="19.5" customHeight="1">
      <c r="A67" s="146">
        <v>2011302</v>
      </c>
      <c r="B67" s="147" t="s">
        <v>5</v>
      </c>
      <c r="C67" s="151"/>
      <c r="D67" s="148">
        <v>63</v>
      </c>
      <c r="E67" s="151">
        <v>63</v>
      </c>
      <c r="F67" s="149">
        <f t="shared" si="0"/>
        <v>100</v>
      </c>
      <c r="K67" s="150">
        <f t="shared" si="2"/>
        <v>2011302</v>
      </c>
      <c r="L67" s="169">
        <v>2011302</v>
      </c>
      <c r="M67" s="169" t="s">
        <v>5</v>
      </c>
      <c r="N67" s="214">
        <v>63</v>
      </c>
      <c r="O67" s="144">
        <f t="shared" si="1"/>
        <v>0</v>
      </c>
    </row>
    <row r="68" spans="1:15" s="150" customFormat="1" ht="19.5" customHeight="1">
      <c r="A68" s="146">
        <v>2011308</v>
      </c>
      <c r="B68" s="147" t="s">
        <v>24</v>
      </c>
      <c r="C68" s="151">
        <v>100</v>
      </c>
      <c r="D68" s="148">
        <v>176</v>
      </c>
      <c r="E68" s="151">
        <v>176</v>
      </c>
      <c r="F68" s="149">
        <f t="shared" si="0"/>
        <v>100</v>
      </c>
      <c r="H68" s="150">
        <v>2011308</v>
      </c>
      <c r="I68" s="150" t="s">
        <v>24</v>
      </c>
      <c r="J68" s="150">
        <v>100</v>
      </c>
      <c r="K68" s="150">
        <f t="shared" si="2"/>
        <v>0</v>
      </c>
      <c r="L68" s="169">
        <v>2011308</v>
      </c>
      <c r="M68" s="169" t="s">
        <v>24</v>
      </c>
      <c r="N68" s="214">
        <v>176</v>
      </c>
      <c r="O68" s="144">
        <f t="shared" si="1"/>
        <v>0</v>
      </c>
    </row>
    <row r="69" spans="1:15" s="150" customFormat="1" ht="19.5" customHeight="1">
      <c r="A69" s="146">
        <v>2011350</v>
      </c>
      <c r="B69" s="147" t="s">
        <v>7</v>
      </c>
      <c r="C69" s="151">
        <v>200</v>
      </c>
      <c r="D69" s="148">
        <v>225</v>
      </c>
      <c r="E69" s="151">
        <v>225</v>
      </c>
      <c r="F69" s="149">
        <f t="shared" si="0"/>
        <v>100</v>
      </c>
      <c r="H69" s="150">
        <v>2011350</v>
      </c>
      <c r="I69" s="150" t="s">
        <v>7</v>
      </c>
      <c r="J69" s="150">
        <v>200</v>
      </c>
      <c r="K69" s="150">
        <f t="shared" si="2"/>
        <v>0</v>
      </c>
      <c r="L69" s="169">
        <v>2011350</v>
      </c>
      <c r="M69" s="169" t="s">
        <v>7</v>
      </c>
      <c r="N69" s="214">
        <v>225</v>
      </c>
      <c r="O69" s="144">
        <f t="shared" ref="O69:O132" si="3">A69-L69</f>
        <v>0</v>
      </c>
    </row>
    <row r="70" spans="1:15" s="144" customFormat="1" ht="19.5" customHeight="1">
      <c r="A70" s="140">
        <v>20114</v>
      </c>
      <c r="B70" s="141" t="s">
        <v>241</v>
      </c>
      <c r="C70" s="145"/>
      <c r="D70" s="145">
        <v>20</v>
      </c>
      <c r="E70" s="142">
        <v>20</v>
      </c>
      <c r="F70" s="143">
        <f t="shared" ref="F70:F133" si="4">E70/D70*100</f>
        <v>100</v>
      </c>
      <c r="K70" s="144">
        <f t="shared" ref="K70:K135" si="5">A70-H70</f>
        <v>20114</v>
      </c>
      <c r="L70" s="169">
        <v>20114</v>
      </c>
      <c r="M70" s="170" t="s">
        <v>241</v>
      </c>
      <c r="N70" s="213">
        <v>20</v>
      </c>
      <c r="O70" s="144">
        <f t="shared" si="3"/>
        <v>0</v>
      </c>
    </row>
    <row r="71" spans="1:15" s="150" customFormat="1" ht="19.5" customHeight="1">
      <c r="A71" s="146">
        <v>2011406</v>
      </c>
      <c r="B71" s="147" t="s">
        <v>242</v>
      </c>
      <c r="C71" s="151"/>
      <c r="D71" s="148">
        <v>20</v>
      </c>
      <c r="E71" s="151">
        <v>20</v>
      </c>
      <c r="F71" s="149">
        <f t="shared" si="4"/>
        <v>100</v>
      </c>
      <c r="K71" s="150">
        <f t="shared" si="5"/>
        <v>2011406</v>
      </c>
      <c r="L71" s="169">
        <v>2011406</v>
      </c>
      <c r="M71" s="169" t="s">
        <v>242</v>
      </c>
      <c r="N71" s="214">
        <v>20</v>
      </c>
      <c r="O71" s="144">
        <f t="shared" si="3"/>
        <v>0</v>
      </c>
    </row>
    <row r="72" spans="1:15" s="144" customFormat="1" ht="19.5" customHeight="1">
      <c r="A72" s="140">
        <v>20123</v>
      </c>
      <c r="B72" s="141" t="s">
        <v>25</v>
      </c>
      <c r="C72" s="145">
        <v>434</v>
      </c>
      <c r="D72" s="145">
        <v>677</v>
      </c>
      <c r="E72" s="142">
        <v>677</v>
      </c>
      <c r="F72" s="143">
        <f t="shared" si="4"/>
        <v>100</v>
      </c>
      <c r="H72" s="144">
        <v>20123</v>
      </c>
      <c r="I72" s="144" t="s">
        <v>25</v>
      </c>
      <c r="J72" s="144">
        <v>434</v>
      </c>
      <c r="K72" s="144">
        <f t="shared" si="5"/>
        <v>0</v>
      </c>
      <c r="L72" s="169">
        <v>20123</v>
      </c>
      <c r="M72" s="170" t="s">
        <v>25</v>
      </c>
      <c r="N72" s="213">
        <v>677</v>
      </c>
      <c r="O72" s="144">
        <f t="shared" si="3"/>
        <v>0</v>
      </c>
    </row>
    <row r="73" spans="1:15" s="150" customFormat="1" ht="19.5" customHeight="1">
      <c r="A73" s="146">
        <v>2012301</v>
      </c>
      <c r="B73" s="147" t="s">
        <v>4</v>
      </c>
      <c r="C73" s="151">
        <v>97</v>
      </c>
      <c r="D73" s="148">
        <v>120</v>
      </c>
      <c r="E73" s="151">
        <v>120</v>
      </c>
      <c r="F73" s="149">
        <f t="shared" si="4"/>
        <v>100</v>
      </c>
      <c r="H73" s="150">
        <v>2012301</v>
      </c>
      <c r="I73" s="150" t="s">
        <v>4</v>
      </c>
      <c r="J73" s="150">
        <v>97</v>
      </c>
      <c r="K73" s="150">
        <f t="shared" si="5"/>
        <v>0</v>
      </c>
      <c r="L73" s="169">
        <v>2012301</v>
      </c>
      <c r="M73" s="169" t="s">
        <v>4</v>
      </c>
      <c r="N73" s="214">
        <v>120</v>
      </c>
      <c r="O73" s="144">
        <f t="shared" si="3"/>
        <v>0</v>
      </c>
    </row>
    <row r="74" spans="1:15" s="150" customFormat="1" ht="19.5" customHeight="1">
      <c r="A74" s="146">
        <v>2012302</v>
      </c>
      <c r="B74" s="147" t="s">
        <v>5</v>
      </c>
      <c r="C74" s="151"/>
      <c r="D74" s="148">
        <v>6</v>
      </c>
      <c r="E74" s="151">
        <v>6</v>
      </c>
      <c r="F74" s="149">
        <f t="shared" si="4"/>
        <v>100</v>
      </c>
      <c r="K74" s="150">
        <f t="shared" si="5"/>
        <v>2012302</v>
      </c>
      <c r="L74" s="169">
        <v>2012302</v>
      </c>
      <c r="M74" s="169" t="s">
        <v>5</v>
      </c>
      <c r="N74" s="214">
        <v>6</v>
      </c>
      <c r="O74" s="144">
        <f t="shared" si="3"/>
        <v>0</v>
      </c>
    </row>
    <row r="75" spans="1:15" s="150" customFormat="1" ht="19.5" customHeight="1">
      <c r="A75" s="146">
        <v>2012304</v>
      </c>
      <c r="B75" s="147" t="s">
        <v>26</v>
      </c>
      <c r="C75" s="151">
        <v>310</v>
      </c>
      <c r="D75" s="148">
        <v>468</v>
      </c>
      <c r="E75" s="151">
        <v>468</v>
      </c>
      <c r="F75" s="149">
        <f t="shared" si="4"/>
        <v>100</v>
      </c>
      <c r="H75" s="150">
        <v>2012304</v>
      </c>
      <c r="I75" s="150" t="s">
        <v>26</v>
      </c>
      <c r="J75" s="150">
        <v>310</v>
      </c>
      <c r="K75" s="150">
        <f t="shared" si="5"/>
        <v>0</v>
      </c>
      <c r="L75" s="169">
        <v>2012304</v>
      </c>
      <c r="M75" s="169" t="s">
        <v>26</v>
      </c>
      <c r="N75" s="214">
        <v>468</v>
      </c>
      <c r="O75" s="144">
        <f t="shared" si="3"/>
        <v>0</v>
      </c>
    </row>
    <row r="76" spans="1:15" s="150" customFormat="1" ht="19.5" customHeight="1">
      <c r="A76" s="146">
        <v>2012350</v>
      </c>
      <c r="B76" s="147" t="s">
        <v>7</v>
      </c>
      <c r="C76" s="151">
        <v>27</v>
      </c>
      <c r="D76" s="148">
        <v>25</v>
      </c>
      <c r="E76" s="151">
        <v>25</v>
      </c>
      <c r="F76" s="149">
        <f t="shared" si="4"/>
        <v>100</v>
      </c>
      <c r="H76" s="150">
        <v>2012350</v>
      </c>
      <c r="I76" s="150" t="s">
        <v>7</v>
      </c>
      <c r="J76" s="150">
        <v>27</v>
      </c>
      <c r="K76" s="150">
        <f t="shared" si="5"/>
        <v>0</v>
      </c>
      <c r="L76" s="169">
        <v>2012350</v>
      </c>
      <c r="M76" s="169" t="s">
        <v>7</v>
      </c>
      <c r="N76" s="214">
        <v>25</v>
      </c>
      <c r="O76" s="144">
        <f t="shared" si="3"/>
        <v>0</v>
      </c>
    </row>
    <row r="77" spans="1:15" s="150" customFormat="1" ht="19.5" customHeight="1">
      <c r="A77" s="146">
        <v>2012399</v>
      </c>
      <c r="B77" s="147" t="s">
        <v>27</v>
      </c>
      <c r="C77" s="148"/>
      <c r="D77" s="148">
        <v>58</v>
      </c>
      <c r="E77" s="151">
        <v>58</v>
      </c>
      <c r="F77" s="149">
        <f t="shared" si="4"/>
        <v>100</v>
      </c>
      <c r="K77" s="150">
        <f t="shared" si="5"/>
        <v>2012399</v>
      </c>
      <c r="L77" s="169">
        <v>2012399</v>
      </c>
      <c r="M77" s="169" t="s">
        <v>27</v>
      </c>
      <c r="N77" s="214">
        <v>58</v>
      </c>
      <c r="O77" s="144">
        <f t="shared" si="3"/>
        <v>0</v>
      </c>
    </row>
    <row r="78" spans="1:15" s="144" customFormat="1" ht="19.5" customHeight="1">
      <c r="A78" s="140">
        <v>20126</v>
      </c>
      <c r="B78" s="141" t="s">
        <v>28</v>
      </c>
      <c r="C78" s="142">
        <v>102</v>
      </c>
      <c r="D78" s="145">
        <v>106</v>
      </c>
      <c r="E78" s="142">
        <v>106</v>
      </c>
      <c r="F78" s="143">
        <f t="shared" si="4"/>
        <v>100</v>
      </c>
      <c r="H78" s="144">
        <v>20126</v>
      </c>
      <c r="I78" s="144" t="s">
        <v>28</v>
      </c>
      <c r="J78" s="144">
        <v>102</v>
      </c>
      <c r="K78" s="144">
        <f t="shared" si="5"/>
        <v>0</v>
      </c>
      <c r="L78" s="169">
        <v>20126</v>
      </c>
      <c r="M78" s="170" t="s">
        <v>28</v>
      </c>
      <c r="N78" s="213">
        <v>106</v>
      </c>
      <c r="O78" s="144">
        <f t="shared" si="3"/>
        <v>0</v>
      </c>
    </row>
    <row r="79" spans="1:15" s="150" customFormat="1" ht="19.5" customHeight="1">
      <c r="A79" s="146">
        <v>2012601</v>
      </c>
      <c r="B79" s="147" t="s">
        <v>4</v>
      </c>
      <c r="C79" s="151">
        <v>79</v>
      </c>
      <c r="D79" s="148">
        <v>86</v>
      </c>
      <c r="E79" s="151">
        <v>86</v>
      </c>
      <c r="F79" s="149">
        <f t="shared" si="4"/>
        <v>100</v>
      </c>
      <c r="H79" s="150">
        <v>2012601</v>
      </c>
      <c r="I79" s="150" t="s">
        <v>4</v>
      </c>
      <c r="J79" s="150">
        <v>79</v>
      </c>
      <c r="K79" s="150">
        <f t="shared" si="5"/>
        <v>0</v>
      </c>
      <c r="L79" s="169">
        <v>2012601</v>
      </c>
      <c r="M79" s="169" t="s">
        <v>4</v>
      </c>
      <c r="N79" s="214">
        <v>86</v>
      </c>
      <c r="O79" s="144">
        <f t="shared" si="3"/>
        <v>0</v>
      </c>
    </row>
    <row r="80" spans="1:15" s="150" customFormat="1" ht="19.5" customHeight="1">
      <c r="A80" s="146">
        <v>2012604</v>
      </c>
      <c r="B80" s="147" t="s">
        <v>29</v>
      </c>
      <c r="C80" s="148">
        <v>23</v>
      </c>
      <c r="D80" s="148">
        <v>20</v>
      </c>
      <c r="E80" s="151">
        <v>20</v>
      </c>
      <c r="F80" s="149">
        <f t="shared" si="4"/>
        <v>100</v>
      </c>
      <c r="H80" s="150">
        <v>2012604</v>
      </c>
      <c r="I80" s="150" t="s">
        <v>29</v>
      </c>
      <c r="J80" s="150">
        <v>23</v>
      </c>
      <c r="K80" s="150">
        <f t="shared" si="5"/>
        <v>0</v>
      </c>
      <c r="L80" s="169">
        <v>2012604</v>
      </c>
      <c r="M80" s="169" t="s">
        <v>29</v>
      </c>
      <c r="N80" s="214">
        <v>20</v>
      </c>
      <c r="O80" s="144">
        <f t="shared" si="3"/>
        <v>0</v>
      </c>
    </row>
    <row r="81" spans="1:15" s="144" customFormat="1" ht="19.5" customHeight="1">
      <c r="A81" s="140">
        <v>20128</v>
      </c>
      <c r="B81" s="141" t="s">
        <v>30</v>
      </c>
      <c r="C81" s="142">
        <v>70</v>
      </c>
      <c r="D81" s="145">
        <v>69</v>
      </c>
      <c r="E81" s="142">
        <v>69</v>
      </c>
      <c r="F81" s="143">
        <f t="shared" si="4"/>
        <v>100</v>
      </c>
      <c r="H81" s="144">
        <v>20128</v>
      </c>
      <c r="I81" s="144" t="s">
        <v>30</v>
      </c>
      <c r="J81" s="144">
        <v>70</v>
      </c>
      <c r="K81" s="144">
        <f t="shared" si="5"/>
        <v>0</v>
      </c>
      <c r="L81" s="169">
        <v>20128</v>
      </c>
      <c r="M81" s="170" t="s">
        <v>30</v>
      </c>
      <c r="N81" s="213">
        <v>69</v>
      </c>
      <c r="O81" s="144">
        <f t="shared" si="3"/>
        <v>0</v>
      </c>
    </row>
    <row r="82" spans="1:15" s="150" customFormat="1" ht="19.5" customHeight="1">
      <c r="A82" s="146">
        <v>2012801</v>
      </c>
      <c r="B82" s="147" t="s">
        <v>4</v>
      </c>
      <c r="C82" s="151">
        <v>64</v>
      </c>
      <c r="D82" s="148">
        <v>69</v>
      </c>
      <c r="E82" s="151">
        <v>69</v>
      </c>
      <c r="F82" s="149">
        <f t="shared" si="4"/>
        <v>100</v>
      </c>
      <c r="H82" s="150">
        <v>2012801</v>
      </c>
      <c r="I82" s="150" t="s">
        <v>4</v>
      </c>
      <c r="J82" s="150">
        <v>64</v>
      </c>
      <c r="K82" s="150">
        <f t="shared" si="5"/>
        <v>0</v>
      </c>
      <c r="L82" s="169">
        <v>2012801</v>
      </c>
      <c r="M82" s="169" t="s">
        <v>4</v>
      </c>
      <c r="N82" s="214">
        <v>69</v>
      </c>
      <c r="O82" s="144">
        <f t="shared" si="3"/>
        <v>0</v>
      </c>
    </row>
    <row r="83" spans="1:15" s="150" customFormat="1" ht="19.5" customHeight="1">
      <c r="A83" s="146">
        <v>2012802</v>
      </c>
      <c r="B83" s="147" t="s">
        <v>5</v>
      </c>
      <c r="C83" s="151">
        <v>6</v>
      </c>
      <c r="D83" s="148"/>
      <c r="E83" s="151"/>
      <c r="F83" s="149" t="e">
        <f t="shared" si="4"/>
        <v>#DIV/0!</v>
      </c>
      <c r="H83" s="150">
        <v>2012802</v>
      </c>
      <c r="I83" s="150" t="s">
        <v>5</v>
      </c>
      <c r="J83" s="150">
        <v>6</v>
      </c>
      <c r="K83" s="150">
        <f t="shared" si="5"/>
        <v>0</v>
      </c>
      <c r="L83" s="169"/>
      <c r="M83" s="169"/>
      <c r="N83" s="214"/>
      <c r="O83" s="144">
        <f t="shared" si="3"/>
        <v>2012802</v>
      </c>
    </row>
    <row r="84" spans="1:15" s="144" customFormat="1" ht="19.5" customHeight="1">
      <c r="A84" s="140">
        <v>20129</v>
      </c>
      <c r="B84" s="141" t="s">
        <v>31</v>
      </c>
      <c r="C84" s="145">
        <v>284</v>
      </c>
      <c r="D84" s="145">
        <v>325</v>
      </c>
      <c r="E84" s="142">
        <v>325</v>
      </c>
      <c r="F84" s="143">
        <f t="shared" si="4"/>
        <v>100</v>
      </c>
      <c r="H84" s="144">
        <v>20129</v>
      </c>
      <c r="I84" s="144" t="s">
        <v>31</v>
      </c>
      <c r="J84" s="144">
        <v>284</v>
      </c>
      <c r="K84" s="144">
        <f t="shared" si="5"/>
        <v>0</v>
      </c>
      <c r="L84" s="169">
        <v>20129</v>
      </c>
      <c r="M84" s="170" t="s">
        <v>31</v>
      </c>
      <c r="N84" s="213">
        <v>325</v>
      </c>
      <c r="O84" s="144">
        <f t="shared" si="3"/>
        <v>0</v>
      </c>
    </row>
    <row r="85" spans="1:15" s="150" customFormat="1" ht="19.5" customHeight="1">
      <c r="A85" s="146">
        <v>2012901</v>
      </c>
      <c r="B85" s="147" t="s">
        <v>4</v>
      </c>
      <c r="C85" s="151">
        <v>195</v>
      </c>
      <c r="D85" s="148">
        <v>196</v>
      </c>
      <c r="E85" s="151">
        <v>196</v>
      </c>
      <c r="F85" s="149">
        <f t="shared" si="4"/>
        <v>100</v>
      </c>
      <c r="H85" s="150">
        <v>2012901</v>
      </c>
      <c r="I85" s="150" t="s">
        <v>4</v>
      </c>
      <c r="J85" s="150">
        <v>195</v>
      </c>
      <c r="K85" s="150">
        <f t="shared" si="5"/>
        <v>0</v>
      </c>
      <c r="L85" s="169">
        <v>2012901</v>
      </c>
      <c r="M85" s="169" t="s">
        <v>4</v>
      </c>
      <c r="N85" s="214">
        <v>196</v>
      </c>
      <c r="O85" s="144">
        <f t="shared" si="3"/>
        <v>0</v>
      </c>
    </row>
    <row r="86" spans="1:15" s="150" customFormat="1" ht="19.5" customHeight="1">
      <c r="A86" s="146">
        <v>2012902</v>
      </c>
      <c r="B86" s="147" t="s">
        <v>5</v>
      </c>
      <c r="C86" s="151">
        <v>54</v>
      </c>
      <c r="D86" s="148">
        <v>75</v>
      </c>
      <c r="E86" s="151">
        <v>75</v>
      </c>
      <c r="F86" s="149">
        <f t="shared" si="4"/>
        <v>100</v>
      </c>
      <c r="H86" s="150">
        <v>2012902</v>
      </c>
      <c r="I86" s="150" t="s">
        <v>5</v>
      </c>
      <c r="J86" s="150">
        <v>54</v>
      </c>
      <c r="K86" s="150">
        <f t="shared" si="5"/>
        <v>0</v>
      </c>
      <c r="L86" s="169">
        <v>2012902</v>
      </c>
      <c r="M86" s="169" t="s">
        <v>5</v>
      </c>
      <c r="N86" s="214">
        <v>75</v>
      </c>
      <c r="O86" s="144">
        <f t="shared" si="3"/>
        <v>0</v>
      </c>
    </row>
    <row r="87" spans="1:15" s="150" customFormat="1" ht="19.5" customHeight="1">
      <c r="A87" s="146">
        <v>2012999</v>
      </c>
      <c r="B87" s="147" t="s">
        <v>32</v>
      </c>
      <c r="C87" s="151">
        <v>35</v>
      </c>
      <c r="D87" s="148">
        <v>54</v>
      </c>
      <c r="E87" s="151">
        <v>54</v>
      </c>
      <c r="F87" s="149">
        <f t="shared" si="4"/>
        <v>100</v>
      </c>
      <c r="H87" s="150">
        <v>2012999</v>
      </c>
      <c r="I87" s="150" t="s">
        <v>32</v>
      </c>
      <c r="J87" s="150">
        <v>35</v>
      </c>
      <c r="K87" s="150">
        <f t="shared" si="5"/>
        <v>0</v>
      </c>
      <c r="L87" s="169">
        <v>2012999</v>
      </c>
      <c r="M87" s="169" t="s">
        <v>32</v>
      </c>
      <c r="N87" s="214">
        <v>54</v>
      </c>
      <c r="O87" s="144">
        <f t="shared" si="3"/>
        <v>0</v>
      </c>
    </row>
    <row r="88" spans="1:15" s="144" customFormat="1" ht="19.5" customHeight="1">
      <c r="A88" s="140">
        <v>20131</v>
      </c>
      <c r="B88" s="141" t="s">
        <v>33</v>
      </c>
      <c r="C88" s="145">
        <v>2048</v>
      </c>
      <c r="D88" s="145">
        <v>1871</v>
      </c>
      <c r="E88" s="142">
        <v>1871</v>
      </c>
      <c r="F88" s="143">
        <f t="shared" si="4"/>
        <v>100</v>
      </c>
      <c r="H88" s="144">
        <v>20131</v>
      </c>
      <c r="I88" s="144" t="s">
        <v>495</v>
      </c>
      <c r="J88" s="144">
        <v>2048</v>
      </c>
      <c r="K88" s="144">
        <f t="shared" si="5"/>
        <v>0</v>
      </c>
      <c r="L88" s="169">
        <v>20131</v>
      </c>
      <c r="M88" s="170" t="s">
        <v>33</v>
      </c>
      <c r="N88" s="213">
        <v>1871</v>
      </c>
      <c r="O88" s="144">
        <f t="shared" si="3"/>
        <v>0</v>
      </c>
    </row>
    <row r="89" spans="1:15" s="150" customFormat="1" ht="19.5" customHeight="1">
      <c r="A89" s="146">
        <v>2013101</v>
      </c>
      <c r="B89" s="147" t="s">
        <v>4</v>
      </c>
      <c r="C89" s="151">
        <v>1352</v>
      </c>
      <c r="D89" s="148">
        <v>1335</v>
      </c>
      <c r="E89" s="151">
        <v>1335</v>
      </c>
      <c r="F89" s="149">
        <f t="shared" si="4"/>
        <v>100</v>
      </c>
      <c r="H89" s="150">
        <v>2013101</v>
      </c>
      <c r="I89" s="150" t="s">
        <v>4</v>
      </c>
      <c r="J89" s="150">
        <v>1352</v>
      </c>
      <c r="K89" s="150">
        <f t="shared" si="5"/>
        <v>0</v>
      </c>
      <c r="L89" s="169">
        <v>2013101</v>
      </c>
      <c r="M89" s="169" t="s">
        <v>4</v>
      </c>
      <c r="N89" s="214">
        <v>1335</v>
      </c>
      <c r="O89" s="144">
        <f t="shared" si="3"/>
        <v>0</v>
      </c>
    </row>
    <row r="90" spans="1:15" s="150" customFormat="1" ht="19.5" customHeight="1">
      <c r="A90" s="146">
        <v>2013102</v>
      </c>
      <c r="B90" s="147" t="s">
        <v>5</v>
      </c>
      <c r="C90" s="151">
        <v>526</v>
      </c>
      <c r="D90" s="148">
        <v>363</v>
      </c>
      <c r="E90" s="151">
        <v>363</v>
      </c>
      <c r="F90" s="149">
        <f t="shared" si="4"/>
        <v>100</v>
      </c>
      <c r="H90" s="150">
        <v>2013102</v>
      </c>
      <c r="I90" s="150" t="s">
        <v>5</v>
      </c>
      <c r="J90" s="150">
        <v>526</v>
      </c>
      <c r="K90" s="150">
        <f t="shared" si="5"/>
        <v>0</v>
      </c>
      <c r="L90" s="169">
        <v>2013102</v>
      </c>
      <c r="M90" s="169" t="s">
        <v>5</v>
      </c>
      <c r="N90" s="214">
        <v>363</v>
      </c>
      <c r="O90" s="144">
        <f t="shared" si="3"/>
        <v>0</v>
      </c>
    </row>
    <row r="91" spans="1:15" s="150" customFormat="1" ht="19.5" customHeight="1">
      <c r="A91" s="146">
        <v>2013105</v>
      </c>
      <c r="B91" s="147" t="s">
        <v>412</v>
      </c>
      <c r="C91" s="151">
        <v>1</v>
      </c>
      <c r="D91" s="148">
        <v>1</v>
      </c>
      <c r="E91" s="151">
        <v>1</v>
      </c>
      <c r="F91" s="149">
        <f t="shared" si="4"/>
        <v>100</v>
      </c>
      <c r="H91" s="150">
        <v>2013105</v>
      </c>
      <c r="I91" s="150" t="s">
        <v>412</v>
      </c>
      <c r="J91" s="150">
        <v>1</v>
      </c>
      <c r="K91" s="150">
        <f t="shared" si="5"/>
        <v>0</v>
      </c>
      <c r="L91" s="169">
        <v>2013105</v>
      </c>
      <c r="M91" s="169" t="s">
        <v>412</v>
      </c>
      <c r="N91" s="214">
        <v>1</v>
      </c>
      <c r="O91" s="144">
        <f t="shared" si="3"/>
        <v>0</v>
      </c>
    </row>
    <row r="92" spans="1:15" s="150" customFormat="1" ht="19.5" customHeight="1">
      <c r="A92" s="146">
        <v>2013150</v>
      </c>
      <c r="B92" s="147" t="s">
        <v>7</v>
      </c>
      <c r="C92" s="151">
        <v>169</v>
      </c>
      <c r="D92" s="148">
        <v>172</v>
      </c>
      <c r="E92" s="151">
        <v>172</v>
      </c>
      <c r="F92" s="149">
        <f t="shared" si="4"/>
        <v>100</v>
      </c>
      <c r="H92" s="150">
        <v>2013150</v>
      </c>
      <c r="I92" s="150" t="s">
        <v>7</v>
      </c>
      <c r="J92" s="150">
        <v>169</v>
      </c>
      <c r="K92" s="150">
        <f t="shared" si="5"/>
        <v>0</v>
      </c>
      <c r="L92" s="169">
        <v>2013150</v>
      </c>
      <c r="M92" s="169" t="s">
        <v>7</v>
      </c>
      <c r="N92" s="214">
        <v>172</v>
      </c>
      <c r="O92" s="144">
        <f t="shared" si="3"/>
        <v>0</v>
      </c>
    </row>
    <row r="93" spans="1:15" s="144" customFormat="1" ht="19.5" customHeight="1">
      <c r="A93" s="140">
        <v>20132</v>
      </c>
      <c r="B93" s="141" t="s">
        <v>34</v>
      </c>
      <c r="C93" s="145">
        <v>456</v>
      </c>
      <c r="D93" s="145">
        <v>464</v>
      </c>
      <c r="E93" s="142">
        <v>464</v>
      </c>
      <c r="F93" s="143">
        <f t="shared" si="4"/>
        <v>100</v>
      </c>
      <c r="H93" s="144">
        <v>20132</v>
      </c>
      <c r="I93" s="144" t="s">
        <v>34</v>
      </c>
      <c r="J93" s="144">
        <v>456</v>
      </c>
      <c r="K93" s="144">
        <f t="shared" si="5"/>
        <v>0</v>
      </c>
      <c r="L93" s="169">
        <v>20132</v>
      </c>
      <c r="M93" s="170" t="s">
        <v>34</v>
      </c>
      <c r="N93" s="213">
        <v>464</v>
      </c>
      <c r="O93" s="144">
        <f t="shared" si="3"/>
        <v>0</v>
      </c>
    </row>
    <row r="94" spans="1:15" s="150" customFormat="1" ht="19.5" customHeight="1">
      <c r="A94" s="146">
        <v>2013201</v>
      </c>
      <c r="B94" s="147" t="s">
        <v>4</v>
      </c>
      <c r="C94" s="151">
        <v>227</v>
      </c>
      <c r="D94" s="148">
        <v>252</v>
      </c>
      <c r="E94" s="151">
        <v>252</v>
      </c>
      <c r="F94" s="149">
        <f t="shared" si="4"/>
        <v>100</v>
      </c>
      <c r="H94" s="150">
        <v>2013201</v>
      </c>
      <c r="I94" s="150" t="s">
        <v>4</v>
      </c>
      <c r="J94" s="150">
        <v>227</v>
      </c>
      <c r="K94" s="150">
        <f t="shared" si="5"/>
        <v>0</v>
      </c>
      <c r="L94" s="169">
        <v>2013201</v>
      </c>
      <c r="M94" s="169" t="s">
        <v>4</v>
      </c>
      <c r="N94" s="214">
        <v>252</v>
      </c>
      <c r="O94" s="144">
        <f t="shared" si="3"/>
        <v>0</v>
      </c>
    </row>
    <row r="95" spans="1:15" s="150" customFormat="1" ht="19.5" customHeight="1">
      <c r="A95" s="146">
        <v>2013202</v>
      </c>
      <c r="B95" s="147" t="s">
        <v>5</v>
      </c>
      <c r="C95" s="151">
        <v>197</v>
      </c>
      <c r="D95" s="148">
        <v>182</v>
      </c>
      <c r="E95" s="151">
        <v>182</v>
      </c>
      <c r="F95" s="149">
        <f t="shared" si="4"/>
        <v>100</v>
      </c>
      <c r="H95" s="150">
        <v>2013202</v>
      </c>
      <c r="I95" s="150" t="s">
        <v>5</v>
      </c>
      <c r="J95" s="150">
        <v>197</v>
      </c>
      <c r="K95" s="150">
        <f t="shared" si="5"/>
        <v>0</v>
      </c>
      <c r="L95" s="169">
        <v>2013202</v>
      </c>
      <c r="M95" s="169" t="s">
        <v>5</v>
      </c>
      <c r="N95" s="214">
        <v>182</v>
      </c>
      <c r="O95" s="144">
        <f t="shared" si="3"/>
        <v>0</v>
      </c>
    </row>
    <row r="96" spans="1:15" s="150" customFormat="1" ht="19.5" customHeight="1">
      <c r="A96" s="146">
        <v>2013250</v>
      </c>
      <c r="B96" s="147" t="s">
        <v>7</v>
      </c>
      <c r="C96" s="151">
        <v>32</v>
      </c>
      <c r="D96" s="148">
        <v>27</v>
      </c>
      <c r="E96" s="151">
        <v>27</v>
      </c>
      <c r="F96" s="149">
        <f t="shared" si="4"/>
        <v>100</v>
      </c>
      <c r="H96" s="150">
        <v>2013250</v>
      </c>
      <c r="I96" s="150" t="s">
        <v>7</v>
      </c>
      <c r="J96" s="150">
        <v>32</v>
      </c>
      <c r="K96" s="150">
        <f t="shared" si="5"/>
        <v>0</v>
      </c>
      <c r="L96" s="169">
        <v>2013250</v>
      </c>
      <c r="M96" s="169" t="s">
        <v>7</v>
      </c>
      <c r="N96" s="214">
        <v>27</v>
      </c>
      <c r="O96" s="144">
        <f t="shared" si="3"/>
        <v>0</v>
      </c>
    </row>
    <row r="97" spans="1:15" s="150" customFormat="1" ht="19.5" customHeight="1">
      <c r="A97" s="146">
        <v>2013299</v>
      </c>
      <c r="B97" s="147" t="s">
        <v>413</v>
      </c>
      <c r="C97" s="148"/>
      <c r="D97" s="148">
        <v>3</v>
      </c>
      <c r="E97" s="153">
        <v>3</v>
      </c>
      <c r="F97" s="149">
        <f t="shared" si="4"/>
        <v>100</v>
      </c>
      <c r="K97" s="150">
        <f t="shared" si="5"/>
        <v>2013299</v>
      </c>
      <c r="L97" s="169">
        <v>2013299</v>
      </c>
      <c r="M97" s="169" t="s">
        <v>413</v>
      </c>
      <c r="N97" s="214">
        <v>3</v>
      </c>
      <c r="O97" s="144">
        <f t="shared" si="3"/>
        <v>0</v>
      </c>
    </row>
    <row r="98" spans="1:15" s="144" customFormat="1" ht="19.5" customHeight="1">
      <c r="A98" s="140">
        <v>20133</v>
      </c>
      <c r="B98" s="141" t="s">
        <v>35</v>
      </c>
      <c r="C98" s="152">
        <v>485</v>
      </c>
      <c r="D98" s="145">
        <v>1031</v>
      </c>
      <c r="E98" s="152">
        <v>1031</v>
      </c>
      <c r="F98" s="143">
        <f t="shared" si="4"/>
        <v>100</v>
      </c>
      <c r="H98" s="144">
        <v>20133</v>
      </c>
      <c r="I98" s="144" t="s">
        <v>35</v>
      </c>
      <c r="J98" s="144">
        <v>485</v>
      </c>
      <c r="K98" s="144">
        <f t="shared" si="5"/>
        <v>0</v>
      </c>
      <c r="L98" s="169">
        <v>20133</v>
      </c>
      <c r="M98" s="170" t="s">
        <v>35</v>
      </c>
      <c r="N98" s="213">
        <v>1031</v>
      </c>
      <c r="O98" s="144">
        <f t="shared" si="3"/>
        <v>0</v>
      </c>
    </row>
    <row r="99" spans="1:15" s="150" customFormat="1" ht="19.5" customHeight="1">
      <c r="A99" s="146">
        <v>2013301</v>
      </c>
      <c r="B99" s="147" t="s">
        <v>4</v>
      </c>
      <c r="C99" s="153">
        <v>156</v>
      </c>
      <c r="D99" s="148">
        <v>146</v>
      </c>
      <c r="E99" s="153">
        <v>146</v>
      </c>
      <c r="F99" s="149">
        <f t="shared" si="4"/>
        <v>100</v>
      </c>
      <c r="H99" s="150">
        <v>2013301</v>
      </c>
      <c r="I99" s="150" t="s">
        <v>4</v>
      </c>
      <c r="J99" s="150">
        <v>156</v>
      </c>
      <c r="K99" s="150">
        <f t="shared" si="5"/>
        <v>0</v>
      </c>
      <c r="L99" s="169">
        <v>2013301</v>
      </c>
      <c r="M99" s="169" t="s">
        <v>4</v>
      </c>
      <c r="N99" s="214">
        <v>146</v>
      </c>
      <c r="O99" s="144">
        <f t="shared" si="3"/>
        <v>0</v>
      </c>
    </row>
    <row r="100" spans="1:15" s="150" customFormat="1" ht="19.5" customHeight="1">
      <c r="A100" s="146">
        <v>2013302</v>
      </c>
      <c r="B100" s="147" t="s">
        <v>5</v>
      </c>
      <c r="C100" s="153"/>
      <c r="D100" s="148">
        <v>47</v>
      </c>
      <c r="E100" s="153">
        <v>47</v>
      </c>
      <c r="F100" s="149">
        <f t="shared" si="4"/>
        <v>100</v>
      </c>
      <c r="K100" s="150">
        <f t="shared" si="5"/>
        <v>2013302</v>
      </c>
      <c r="L100" s="169">
        <v>2013302</v>
      </c>
      <c r="M100" s="169" t="s">
        <v>5</v>
      </c>
      <c r="N100" s="214">
        <v>47</v>
      </c>
      <c r="O100" s="144">
        <f t="shared" si="3"/>
        <v>0</v>
      </c>
    </row>
    <row r="101" spans="1:15" s="150" customFormat="1" ht="19.5" customHeight="1">
      <c r="A101" s="146">
        <v>2013350</v>
      </c>
      <c r="B101" s="147" t="s">
        <v>7</v>
      </c>
      <c r="C101" s="148">
        <v>42</v>
      </c>
      <c r="D101" s="148">
        <v>86</v>
      </c>
      <c r="E101" s="153">
        <v>86</v>
      </c>
      <c r="F101" s="149">
        <f t="shared" si="4"/>
        <v>100</v>
      </c>
      <c r="H101" s="150">
        <v>2013350</v>
      </c>
      <c r="I101" s="150" t="s">
        <v>7</v>
      </c>
      <c r="J101" s="150">
        <v>42</v>
      </c>
      <c r="K101" s="150">
        <f t="shared" si="5"/>
        <v>0</v>
      </c>
      <c r="L101" s="169">
        <v>2013350</v>
      </c>
      <c r="M101" s="169" t="s">
        <v>7</v>
      </c>
      <c r="N101" s="214">
        <v>86</v>
      </c>
      <c r="O101" s="144">
        <f t="shared" si="3"/>
        <v>0</v>
      </c>
    </row>
    <row r="102" spans="1:15" s="150" customFormat="1" ht="19.5" customHeight="1">
      <c r="A102" s="146">
        <v>2013399</v>
      </c>
      <c r="B102" s="147" t="s">
        <v>414</v>
      </c>
      <c r="C102" s="153">
        <v>287</v>
      </c>
      <c r="D102" s="148">
        <v>752</v>
      </c>
      <c r="E102" s="153">
        <v>752</v>
      </c>
      <c r="F102" s="149">
        <f t="shared" si="4"/>
        <v>100</v>
      </c>
      <c r="H102" s="150">
        <v>2013399</v>
      </c>
      <c r="I102" s="150" t="s">
        <v>414</v>
      </c>
      <c r="J102" s="150">
        <v>287</v>
      </c>
      <c r="K102" s="150">
        <f t="shared" si="5"/>
        <v>0</v>
      </c>
      <c r="L102" s="169">
        <v>2013399</v>
      </c>
      <c r="M102" s="169" t="s">
        <v>414</v>
      </c>
      <c r="N102" s="214">
        <v>752</v>
      </c>
      <c r="O102" s="144">
        <f t="shared" si="3"/>
        <v>0</v>
      </c>
    </row>
    <row r="103" spans="1:15" s="144" customFormat="1" ht="19.5" customHeight="1">
      <c r="A103" s="140">
        <v>20134</v>
      </c>
      <c r="B103" s="141" t="s">
        <v>36</v>
      </c>
      <c r="C103" s="152">
        <v>139</v>
      </c>
      <c r="D103" s="145">
        <v>116</v>
      </c>
      <c r="E103" s="152">
        <v>116</v>
      </c>
      <c r="F103" s="143">
        <f t="shared" si="4"/>
        <v>100</v>
      </c>
      <c r="H103" s="144">
        <v>20134</v>
      </c>
      <c r="I103" s="144" t="s">
        <v>36</v>
      </c>
      <c r="J103" s="144">
        <v>139</v>
      </c>
      <c r="K103" s="144">
        <f t="shared" si="5"/>
        <v>0</v>
      </c>
      <c r="L103" s="169">
        <v>20134</v>
      </c>
      <c r="M103" s="170" t="s">
        <v>36</v>
      </c>
      <c r="N103" s="213">
        <v>116</v>
      </c>
      <c r="O103" s="144">
        <f t="shared" si="3"/>
        <v>0</v>
      </c>
    </row>
    <row r="104" spans="1:15" s="150" customFormat="1" ht="19.5" customHeight="1">
      <c r="A104" s="146">
        <v>2013401</v>
      </c>
      <c r="B104" s="147" t="s">
        <v>4</v>
      </c>
      <c r="C104" s="148">
        <v>87</v>
      </c>
      <c r="D104" s="148">
        <v>61</v>
      </c>
      <c r="E104" s="153">
        <v>61</v>
      </c>
      <c r="F104" s="149">
        <f t="shared" si="4"/>
        <v>100</v>
      </c>
      <c r="H104" s="150">
        <v>2013401</v>
      </c>
      <c r="I104" s="150" t="s">
        <v>4</v>
      </c>
      <c r="J104" s="150">
        <v>87</v>
      </c>
      <c r="K104" s="150">
        <f t="shared" si="5"/>
        <v>0</v>
      </c>
      <c r="L104" s="169">
        <v>2013401</v>
      </c>
      <c r="M104" s="169" t="s">
        <v>4</v>
      </c>
      <c r="N104" s="214">
        <v>61</v>
      </c>
      <c r="O104" s="144">
        <f t="shared" si="3"/>
        <v>0</v>
      </c>
    </row>
    <row r="105" spans="1:15" s="150" customFormat="1" ht="19.5" customHeight="1">
      <c r="A105" s="146">
        <v>2013402</v>
      </c>
      <c r="B105" s="147" t="s">
        <v>5</v>
      </c>
      <c r="C105" s="153">
        <v>42</v>
      </c>
      <c r="D105" s="148">
        <v>41</v>
      </c>
      <c r="E105" s="153">
        <v>41</v>
      </c>
      <c r="F105" s="149">
        <f t="shared" si="4"/>
        <v>100</v>
      </c>
      <c r="H105" s="150">
        <v>2013402</v>
      </c>
      <c r="I105" s="150" t="s">
        <v>5</v>
      </c>
      <c r="J105" s="150">
        <v>42</v>
      </c>
      <c r="K105" s="150">
        <f t="shared" si="5"/>
        <v>0</v>
      </c>
      <c r="L105" s="169">
        <v>2013402</v>
      </c>
      <c r="M105" s="169" t="s">
        <v>5</v>
      </c>
      <c r="N105" s="214">
        <v>41</v>
      </c>
      <c r="O105" s="144">
        <f t="shared" si="3"/>
        <v>0</v>
      </c>
    </row>
    <row r="106" spans="1:15" s="150" customFormat="1" ht="19.5" customHeight="1">
      <c r="A106" s="146">
        <v>2013404</v>
      </c>
      <c r="B106" s="147" t="s">
        <v>415</v>
      </c>
      <c r="C106" s="153">
        <v>5</v>
      </c>
      <c r="D106" s="148">
        <v>3</v>
      </c>
      <c r="E106" s="153">
        <v>3</v>
      </c>
      <c r="F106" s="149">
        <f t="shared" si="4"/>
        <v>100</v>
      </c>
      <c r="H106" s="150">
        <v>2013404</v>
      </c>
      <c r="I106" s="150" t="s">
        <v>415</v>
      </c>
      <c r="J106" s="150">
        <v>5</v>
      </c>
      <c r="K106" s="150">
        <f t="shared" si="5"/>
        <v>0</v>
      </c>
      <c r="L106" s="169">
        <v>2013404</v>
      </c>
      <c r="M106" s="169" t="s">
        <v>415</v>
      </c>
      <c r="N106" s="214">
        <v>3</v>
      </c>
      <c r="O106" s="144">
        <f t="shared" si="3"/>
        <v>0</v>
      </c>
    </row>
    <row r="107" spans="1:15" s="150" customFormat="1" ht="19.5" customHeight="1">
      <c r="A107" s="146">
        <v>2013450</v>
      </c>
      <c r="B107" s="147" t="s">
        <v>7</v>
      </c>
      <c r="C107" s="148">
        <v>5</v>
      </c>
      <c r="D107" s="148">
        <v>11</v>
      </c>
      <c r="E107" s="153">
        <v>11</v>
      </c>
      <c r="F107" s="149">
        <f t="shared" si="4"/>
        <v>100</v>
      </c>
      <c r="H107" s="150">
        <v>2013450</v>
      </c>
      <c r="I107" s="150" t="s">
        <v>7</v>
      </c>
      <c r="J107" s="150">
        <v>5</v>
      </c>
      <c r="K107" s="150">
        <f t="shared" si="5"/>
        <v>0</v>
      </c>
      <c r="L107" s="169">
        <v>2013450</v>
      </c>
      <c r="M107" s="169" t="s">
        <v>7</v>
      </c>
      <c r="N107" s="214">
        <v>11</v>
      </c>
      <c r="O107" s="144">
        <f t="shared" si="3"/>
        <v>0</v>
      </c>
    </row>
    <row r="108" spans="1:15" s="144" customFormat="1" ht="19.5" customHeight="1">
      <c r="A108" s="140">
        <v>20138</v>
      </c>
      <c r="B108" s="141" t="s">
        <v>416</v>
      </c>
      <c r="C108" s="152">
        <v>1058</v>
      </c>
      <c r="D108" s="145">
        <v>1223</v>
      </c>
      <c r="E108" s="152">
        <v>1223</v>
      </c>
      <c r="F108" s="143">
        <f t="shared" si="4"/>
        <v>100</v>
      </c>
      <c r="H108" s="144">
        <v>20138</v>
      </c>
      <c r="I108" s="144" t="s">
        <v>416</v>
      </c>
      <c r="J108" s="144">
        <v>1058</v>
      </c>
      <c r="K108" s="144">
        <f t="shared" si="5"/>
        <v>0</v>
      </c>
      <c r="L108" s="169">
        <v>20138</v>
      </c>
      <c r="M108" s="170" t="s">
        <v>416</v>
      </c>
      <c r="N108" s="213">
        <v>1223</v>
      </c>
      <c r="O108" s="144">
        <f t="shared" si="3"/>
        <v>0</v>
      </c>
    </row>
    <row r="109" spans="1:15" s="150" customFormat="1" ht="19.5" customHeight="1">
      <c r="A109" s="146">
        <v>2013801</v>
      </c>
      <c r="B109" s="147" t="s">
        <v>4</v>
      </c>
      <c r="C109" s="151">
        <v>967</v>
      </c>
      <c r="D109" s="148">
        <v>1062</v>
      </c>
      <c r="E109" s="151">
        <v>1062</v>
      </c>
      <c r="F109" s="149">
        <f t="shared" si="4"/>
        <v>100</v>
      </c>
      <c r="H109" s="150">
        <v>2013801</v>
      </c>
      <c r="I109" s="150" t="s">
        <v>4</v>
      </c>
      <c r="J109" s="150">
        <v>967</v>
      </c>
      <c r="K109" s="150">
        <f t="shared" si="5"/>
        <v>0</v>
      </c>
      <c r="L109" s="169">
        <v>2013801</v>
      </c>
      <c r="M109" s="169" t="s">
        <v>4</v>
      </c>
      <c r="N109" s="214">
        <v>1062</v>
      </c>
      <c r="O109" s="144">
        <f t="shared" si="3"/>
        <v>0</v>
      </c>
    </row>
    <row r="110" spans="1:15" s="150" customFormat="1" ht="19.5" customHeight="1">
      <c r="A110" s="146">
        <v>2013802</v>
      </c>
      <c r="B110" s="147" t="s">
        <v>5</v>
      </c>
      <c r="C110" s="151"/>
      <c r="D110" s="151">
        <v>29</v>
      </c>
      <c r="E110" s="151">
        <v>29</v>
      </c>
      <c r="F110" s="149">
        <f t="shared" si="4"/>
        <v>100</v>
      </c>
      <c r="K110" s="150">
        <f t="shared" si="5"/>
        <v>2013802</v>
      </c>
      <c r="L110" s="169">
        <v>2013802</v>
      </c>
      <c r="M110" s="169" t="s">
        <v>5</v>
      </c>
      <c r="N110" s="214">
        <v>29</v>
      </c>
      <c r="O110" s="144">
        <f t="shared" si="3"/>
        <v>0</v>
      </c>
    </row>
    <row r="111" spans="1:15" s="150" customFormat="1" ht="19.5" customHeight="1">
      <c r="A111" s="146">
        <v>2013804</v>
      </c>
      <c r="B111" s="147" t="s">
        <v>417</v>
      </c>
      <c r="C111" s="148">
        <v>29</v>
      </c>
      <c r="D111" s="148">
        <v>65</v>
      </c>
      <c r="E111" s="151">
        <v>65</v>
      </c>
      <c r="F111" s="149">
        <f t="shared" si="4"/>
        <v>100</v>
      </c>
      <c r="H111" s="150">
        <v>2013804</v>
      </c>
      <c r="I111" s="150" t="s">
        <v>417</v>
      </c>
      <c r="J111" s="150">
        <v>29</v>
      </c>
      <c r="K111" s="150">
        <f t="shared" si="5"/>
        <v>0</v>
      </c>
      <c r="L111" s="169">
        <v>2013804</v>
      </c>
      <c r="M111" s="169" t="s">
        <v>417</v>
      </c>
      <c r="N111" s="214">
        <v>65</v>
      </c>
      <c r="O111" s="144">
        <f t="shared" si="3"/>
        <v>0</v>
      </c>
    </row>
    <row r="112" spans="1:15" s="150" customFormat="1" ht="19.5" customHeight="1">
      <c r="A112" s="146">
        <v>2013805</v>
      </c>
      <c r="B112" s="147" t="s">
        <v>418</v>
      </c>
      <c r="C112" s="151"/>
      <c r="D112" s="148">
        <v>8</v>
      </c>
      <c r="E112" s="151">
        <v>8</v>
      </c>
      <c r="F112" s="149">
        <f t="shared" si="4"/>
        <v>100</v>
      </c>
      <c r="K112" s="150">
        <f t="shared" si="5"/>
        <v>2013805</v>
      </c>
      <c r="L112" s="169">
        <v>2013805</v>
      </c>
      <c r="M112" s="169" t="s">
        <v>418</v>
      </c>
      <c r="N112" s="214">
        <v>8</v>
      </c>
      <c r="O112" s="144">
        <f t="shared" si="3"/>
        <v>0</v>
      </c>
    </row>
    <row r="113" spans="1:15" s="150" customFormat="1" ht="19.5" customHeight="1">
      <c r="A113" s="146">
        <v>2013812</v>
      </c>
      <c r="B113" s="147" t="s">
        <v>419</v>
      </c>
      <c r="C113" s="151"/>
      <c r="D113" s="148">
        <v>8</v>
      </c>
      <c r="E113" s="151">
        <v>8</v>
      </c>
      <c r="F113" s="149">
        <f t="shared" si="4"/>
        <v>100</v>
      </c>
      <c r="K113" s="150">
        <f t="shared" si="5"/>
        <v>2013812</v>
      </c>
      <c r="L113" s="169">
        <v>2013812</v>
      </c>
      <c r="M113" s="169" t="s">
        <v>419</v>
      </c>
      <c r="N113" s="214">
        <v>8</v>
      </c>
      <c r="O113" s="144">
        <f t="shared" si="3"/>
        <v>0</v>
      </c>
    </row>
    <row r="114" spans="1:15" s="150" customFormat="1" ht="19.5" customHeight="1">
      <c r="A114" s="146">
        <v>2013850</v>
      </c>
      <c r="B114" s="147" t="s">
        <v>7</v>
      </c>
      <c r="C114" s="151">
        <v>52</v>
      </c>
      <c r="D114" s="148">
        <v>51</v>
      </c>
      <c r="E114" s="151">
        <v>51</v>
      </c>
      <c r="F114" s="149">
        <f t="shared" si="4"/>
        <v>100</v>
      </c>
      <c r="H114" s="150">
        <v>2013850</v>
      </c>
      <c r="I114" s="150" t="s">
        <v>7</v>
      </c>
      <c r="J114" s="150">
        <v>52</v>
      </c>
      <c r="K114" s="150">
        <f t="shared" si="5"/>
        <v>0</v>
      </c>
      <c r="L114" s="169">
        <v>2013850</v>
      </c>
      <c r="M114" s="169" t="s">
        <v>7</v>
      </c>
      <c r="N114" s="214">
        <v>51</v>
      </c>
      <c r="O114" s="144">
        <f t="shared" si="3"/>
        <v>0</v>
      </c>
    </row>
    <row r="115" spans="1:15" s="150" customFormat="1" ht="19.5" customHeight="1">
      <c r="A115" s="146">
        <v>2013899</v>
      </c>
      <c r="B115" s="147" t="s">
        <v>496</v>
      </c>
      <c r="C115" s="148">
        <v>10</v>
      </c>
      <c r="D115" s="148"/>
      <c r="E115" s="148"/>
      <c r="F115" s="149" t="e">
        <f t="shared" si="4"/>
        <v>#DIV/0!</v>
      </c>
      <c r="H115" s="150">
        <v>2013899</v>
      </c>
      <c r="I115" s="150" t="s">
        <v>496</v>
      </c>
      <c r="J115" s="150">
        <v>10</v>
      </c>
      <c r="K115" s="150">
        <f t="shared" si="5"/>
        <v>0</v>
      </c>
      <c r="L115" s="169"/>
      <c r="M115" s="169"/>
      <c r="N115" s="214"/>
      <c r="O115" s="144">
        <f t="shared" si="3"/>
        <v>2013899</v>
      </c>
    </row>
    <row r="116" spans="1:15" s="144" customFormat="1" ht="19.5" customHeight="1">
      <c r="A116" s="140">
        <v>20199</v>
      </c>
      <c r="B116" s="141" t="s">
        <v>37</v>
      </c>
      <c r="C116" s="145">
        <v>5010</v>
      </c>
      <c r="D116" s="145">
        <v>1298</v>
      </c>
      <c r="E116" s="142">
        <v>122</v>
      </c>
      <c r="F116" s="143">
        <f t="shared" si="4"/>
        <v>9.399075500770417</v>
      </c>
      <c r="H116" s="144">
        <v>20199</v>
      </c>
      <c r="I116" s="144" t="s">
        <v>497</v>
      </c>
      <c r="J116" s="144">
        <v>5010</v>
      </c>
      <c r="K116" s="144">
        <f t="shared" si="5"/>
        <v>0</v>
      </c>
      <c r="L116" s="169">
        <v>20199</v>
      </c>
      <c r="M116" s="170" t="s">
        <v>37</v>
      </c>
      <c r="N116" s="213">
        <v>1298</v>
      </c>
      <c r="O116" s="144">
        <f t="shared" si="3"/>
        <v>0</v>
      </c>
    </row>
    <row r="117" spans="1:15" s="150" customFormat="1" ht="19.5" customHeight="1">
      <c r="A117" s="146">
        <v>2019999</v>
      </c>
      <c r="B117" s="147" t="s">
        <v>38</v>
      </c>
      <c r="C117" s="151">
        <v>5010</v>
      </c>
      <c r="D117" s="148">
        <v>1298</v>
      </c>
      <c r="E117" s="151">
        <v>122</v>
      </c>
      <c r="F117" s="149">
        <f t="shared" si="4"/>
        <v>9.399075500770417</v>
      </c>
      <c r="H117" s="150">
        <v>2019999</v>
      </c>
      <c r="I117" s="150" t="s">
        <v>498</v>
      </c>
      <c r="J117" s="150">
        <v>5010</v>
      </c>
      <c r="K117" s="150">
        <f t="shared" si="5"/>
        <v>0</v>
      </c>
      <c r="L117" s="169">
        <v>2019999</v>
      </c>
      <c r="M117" s="169" t="s">
        <v>38</v>
      </c>
      <c r="N117" s="214">
        <v>1298</v>
      </c>
      <c r="O117" s="144">
        <f t="shared" si="3"/>
        <v>0</v>
      </c>
    </row>
    <row r="118" spans="1:15" s="144" customFormat="1" ht="19.5" customHeight="1">
      <c r="A118" s="140">
        <v>204</v>
      </c>
      <c r="B118" s="141" t="s">
        <v>288</v>
      </c>
      <c r="C118" s="145">
        <v>4123</v>
      </c>
      <c r="D118" s="145">
        <v>6412</v>
      </c>
      <c r="E118" s="145">
        <v>6412</v>
      </c>
      <c r="F118" s="143">
        <f t="shared" si="4"/>
        <v>100</v>
      </c>
      <c r="H118" s="144">
        <v>204</v>
      </c>
      <c r="I118" s="144" t="s">
        <v>499</v>
      </c>
      <c r="J118" s="144">
        <v>4123</v>
      </c>
      <c r="K118" s="144">
        <f t="shared" si="5"/>
        <v>0</v>
      </c>
      <c r="L118" s="169">
        <v>204</v>
      </c>
      <c r="M118" s="170" t="s">
        <v>288</v>
      </c>
      <c r="N118" s="213">
        <v>6412</v>
      </c>
      <c r="O118" s="144">
        <f t="shared" si="3"/>
        <v>0</v>
      </c>
    </row>
    <row r="119" spans="1:15" s="144" customFormat="1" ht="19.5" customHeight="1">
      <c r="A119" s="140">
        <v>20402</v>
      </c>
      <c r="B119" s="141" t="s">
        <v>39</v>
      </c>
      <c r="C119" s="145">
        <v>1745</v>
      </c>
      <c r="D119" s="145">
        <v>2844</v>
      </c>
      <c r="E119" s="145">
        <v>2844</v>
      </c>
      <c r="F119" s="143">
        <f t="shared" si="4"/>
        <v>100</v>
      </c>
      <c r="H119" s="144">
        <v>20402</v>
      </c>
      <c r="I119" s="144" t="s">
        <v>39</v>
      </c>
      <c r="J119" s="144">
        <v>1745</v>
      </c>
      <c r="K119" s="144">
        <f t="shared" si="5"/>
        <v>0</v>
      </c>
      <c r="L119" s="169">
        <v>20402</v>
      </c>
      <c r="M119" s="170" t="s">
        <v>39</v>
      </c>
      <c r="N119" s="213">
        <v>2844</v>
      </c>
      <c r="O119" s="144">
        <f t="shared" si="3"/>
        <v>0</v>
      </c>
    </row>
    <row r="120" spans="1:15" s="150" customFormat="1" ht="19.5" customHeight="1">
      <c r="A120" s="146">
        <v>2040202</v>
      </c>
      <c r="B120" s="147" t="s">
        <v>5</v>
      </c>
      <c r="C120" s="148">
        <v>1444</v>
      </c>
      <c r="D120" s="148">
        <v>1720</v>
      </c>
      <c r="E120" s="148">
        <v>1720</v>
      </c>
      <c r="F120" s="149">
        <f t="shared" si="4"/>
        <v>100</v>
      </c>
      <c r="H120" s="150">
        <v>2040202</v>
      </c>
      <c r="I120" s="150" t="s">
        <v>5</v>
      </c>
      <c r="J120" s="150">
        <v>1444</v>
      </c>
      <c r="K120" s="150">
        <f t="shared" si="5"/>
        <v>0</v>
      </c>
      <c r="L120" s="169">
        <v>2040202</v>
      </c>
      <c r="M120" s="169" t="s">
        <v>5</v>
      </c>
      <c r="N120" s="214">
        <v>1720</v>
      </c>
      <c r="O120" s="144">
        <f t="shared" si="3"/>
        <v>0</v>
      </c>
    </row>
    <row r="121" spans="1:15" s="150" customFormat="1" ht="19.5" customHeight="1">
      <c r="A121" s="146">
        <v>2040219</v>
      </c>
      <c r="B121" s="147" t="s">
        <v>16</v>
      </c>
      <c r="C121" s="148">
        <v>171</v>
      </c>
      <c r="D121" s="148">
        <v>171</v>
      </c>
      <c r="E121" s="151">
        <v>171</v>
      </c>
      <c r="F121" s="149">
        <f t="shared" si="4"/>
        <v>100</v>
      </c>
      <c r="H121" s="150">
        <v>2040219</v>
      </c>
      <c r="I121" s="150" t="s">
        <v>16</v>
      </c>
      <c r="J121" s="150">
        <v>171</v>
      </c>
      <c r="K121" s="150">
        <f t="shared" si="5"/>
        <v>0</v>
      </c>
      <c r="L121" s="169">
        <v>2040219</v>
      </c>
      <c r="M121" s="169" t="s">
        <v>16</v>
      </c>
      <c r="N121" s="214">
        <v>171</v>
      </c>
      <c r="O121" s="144">
        <f t="shared" si="3"/>
        <v>0</v>
      </c>
    </row>
    <row r="122" spans="1:15" s="150" customFormat="1" ht="19.5" customHeight="1">
      <c r="A122" s="146">
        <v>2040220</v>
      </c>
      <c r="B122" s="147" t="s">
        <v>500</v>
      </c>
      <c r="C122" s="148">
        <v>120</v>
      </c>
      <c r="D122" s="148"/>
      <c r="E122" s="151"/>
      <c r="F122" s="149" t="e">
        <f t="shared" si="4"/>
        <v>#DIV/0!</v>
      </c>
      <c r="H122" s="150">
        <v>2040220</v>
      </c>
      <c r="I122" s="150" t="s">
        <v>500</v>
      </c>
      <c r="J122" s="150">
        <v>120</v>
      </c>
      <c r="K122" s="150">
        <f t="shared" si="5"/>
        <v>0</v>
      </c>
      <c r="L122" s="169"/>
      <c r="M122" s="169"/>
      <c r="N122" s="214"/>
      <c r="O122" s="144">
        <f t="shared" si="3"/>
        <v>2040220</v>
      </c>
    </row>
    <row r="123" spans="1:15" s="150" customFormat="1" ht="19.5" customHeight="1">
      <c r="A123" s="146">
        <v>2040299</v>
      </c>
      <c r="B123" s="147" t="s">
        <v>420</v>
      </c>
      <c r="C123" s="151">
        <v>10</v>
      </c>
      <c r="D123" s="148">
        <v>953</v>
      </c>
      <c r="E123" s="151">
        <v>953</v>
      </c>
      <c r="F123" s="149">
        <f t="shared" si="4"/>
        <v>100</v>
      </c>
      <c r="H123" s="150">
        <v>2040299</v>
      </c>
      <c r="I123" s="150" t="s">
        <v>420</v>
      </c>
      <c r="J123" s="150">
        <v>10</v>
      </c>
      <c r="K123" s="150">
        <f t="shared" si="5"/>
        <v>0</v>
      </c>
      <c r="L123" s="169">
        <v>2040299</v>
      </c>
      <c r="M123" s="169" t="s">
        <v>420</v>
      </c>
      <c r="N123" s="214">
        <v>953</v>
      </c>
      <c r="O123" s="144">
        <f t="shared" si="3"/>
        <v>0</v>
      </c>
    </row>
    <row r="124" spans="1:15" s="144" customFormat="1" ht="19.5" customHeight="1">
      <c r="A124" s="140">
        <v>20404</v>
      </c>
      <c r="B124" s="141" t="s">
        <v>40</v>
      </c>
      <c r="C124" s="142">
        <v>746</v>
      </c>
      <c r="D124" s="145">
        <v>950</v>
      </c>
      <c r="E124" s="142">
        <v>950</v>
      </c>
      <c r="F124" s="143">
        <f t="shared" si="4"/>
        <v>100</v>
      </c>
      <c r="H124" s="144">
        <v>20404</v>
      </c>
      <c r="I124" s="144" t="s">
        <v>40</v>
      </c>
      <c r="J124" s="144">
        <v>746</v>
      </c>
      <c r="K124" s="144">
        <f t="shared" si="5"/>
        <v>0</v>
      </c>
      <c r="L124" s="169">
        <v>20404</v>
      </c>
      <c r="M124" s="170" t="s">
        <v>40</v>
      </c>
      <c r="N124" s="213">
        <v>950</v>
      </c>
      <c r="O124" s="144">
        <f t="shared" si="3"/>
        <v>0</v>
      </c>
    </row>
    <row r="125" spans="1:15" s="150" customFormat="1" ht="19.5" customHeight="1">
      <c r="A125" s="146">
        <v>2040401</v>
      </c>
      <c r="B125" s="147" t="s">
        <v>4</v>
      </c>
      <c r="C125" s="151">
        <v>723</v>
      </c>
      <c r="D125" s="148">
        <v>779</v>
      </c>
      <c r="E125" s="151">
        <v>779</v>
      </c>
      <c r="F125" s="149">
        <f t="shared" si="4"/>
        <v>100</v>
      </c>
      <c r="H125" s="150">
        <v>2040401</v>
      </c>
      <c r="I125" s="150" t="s">
        <v>4</v>
      </c>
      <c r="J125" s="150">
        <v>723</v>
      </c>
      <c r="K125" s="150">
        <f t="shared" si="5"/>
        <v>0</v>
      </c>
      <c r="L125" s="169">
        <v>2040401</v>
      </c>
      <c r="M125" s="169" t="s">
        <v>4</v>
      </c>
      <c r="N125" s="214">
        <v>779</v>
      </c>
      <c r="O125" s="144">
        <f t="shared" si="3"/>
        <v>0</v>
      </c>
    </row>
    <row r="126" spans="1:15" s="150" customFormat="1" ht="19.5" customHeight="1">
      <c r="A126" s="146">
        <v>2040402</v>
      </c>
      <c r="B126" s="147" t="s">
        <v>5</v>
      </c>
      <c r="C126" s="151">
        <v>23</v>
      </c>
      <c r="D126" s="148">
        <v>171</v>
      </c>
      <c r="E126" s="151">
        <v>171</v>
      </c>
      <c r="F126" s="149">
        <f t="shared" si="4"/>
        <v>100</v>
      </c>
      <c r="H126" s="150">
        <v>2040402</v>
      </c>
      <c r="I126" s="150" t="s">
        <v>5</v>
      </c>
      <c r="J126" s="150">
        <v>23</v>
      </c>
      <c r="K126" s="150">
        <f t="shared" si="5"/>
        <v>0</v>
      </c>
      <c r="L126" s="169">
        <v>2040402</v>
      </c>
      <c r="M126" s="169" t="s">
        <v>5</v>
      </c>
      <c r="N126" s="214">
        <v>171</v>
      </c>
      <c r="O126" s="144">
        <f t="shared" si="3"/>
        <v>0</v>
      </c>
    </row>
    <row r="127" spans="1:15" s="144" customFormat="1" ht="19.5" customHeight="1">
      <c r="A127" s="140">
        <v>20405</v>
      </c>
      <c r="B127" s="141" t="s">
        <v>41</v>
      </c>
      <c r="C127" s="145">
        <v>1074</v>
      </c>
      <c r="D127" s="145">
        <v>1890</v>
      </c>
      <c r="E127" s="142">
        <v>1890</v>
      </c>
      <c r="F127" s="143">
        <f t="shared" si="4"/>
        <v>100</v>
      </c>
      <c r="H127" s="144">
        <v>20405</v>
      </c>
      <c r="I127" s="144" t="s">
        <v>41</v>
      </c>
      <c r="J127" s="144">
        <v>1074</v>
      </c>
      <c r="K127" s="144">
        <f t="shared" si="5"/>
        <v>0</v>
      </c>
      <c r="L127" s="169">
        <v>20405</v>
      </c>
      <c r="M127" s="170" t="s">
        <v>41</v>
      </c>
      <c r="N127" s="213">
        <v>1890</v>
      </c>
      <c r="O127" s="144">
        <f t="shared" si="3"/>
        <v>0</v>
      </c>
    </row>
    <row r="128" spans="1:15" s="150" customFormat="1" ht="19.5" customHeight="1">
      <c r="A128" s="146">
        <v>2040501</v>
      </c>
      <c r="B128" s="147" t="s">
        <v>4</v>
      </c>
      <c r="C128" s="151">
        <v>945</v>
      </c>
      <c r="D128" s="148">
        <v>1112</v>
      </c>
      <c r="E128" s="151">
        <v>1112</v>
      </c>
      <c r="F128" s="149">
        <f t="shared" si="4"/>
        <v>100</v>
      </c>
      <c r="H128" s="150">
        <v>2040501</v>
      </c>
      <c r="I128" s="150" t="s">
        <v>4</v>
      </c>
      <c r="J128" s="150">
        <v>945</v>
      </c>
      <c r="K128" s="150">
        <f t="shared" si="5"/>
        <v>0</v>
      </c>
      <c r="L128" s="169">
        <v>2040501</v>
      </c>
      <c r="M128" s="169" t="s">
        <v>4</v>
      </c>
      <c r="N128" s="214">
        <v>1112</v>
      </c>
      <c r="O128" s="144">
        <f t="shared" si="3"/>
        <v>0</v>
      </c>
    </row>
    <row r="129" spans="1:15" s="150" customFormat="1" ht="19.5" customHeight="1">
      <c r="A129" s="146">
        <v>2040502</v>
      </c>
      <c r="B129" s="147" t="s">
        <v>5</v>
      </c>
      <c r="C129" s="151"/>
      <c r="D129" s="148">
        <v>669</v>
      </c>
      <c r="E129" s="151">
        <v>669</v>
      </c>
      <c r="F129" s="149">
        <f t="shared" si="4"/>
        <v>100</v>
      </c>
      <c r="K129" s="150">
        <f t="shared" si="5"/>
        <v>2040502</v>
      </c>
      <c r="L129" s="169">
        <v>2040502</v>
      </c>
      <c r="M129" s="169" t="s">
        <v>5</v>
      </c>
      <c r="N129" s="214">
        <v>669</v>
      </c>
      <c r="O129" s="144">
        <f t="shared" si="3"/>
        <v>0</v>
      </c>
    </row>
    <row r="130" spans="1:15" s="150" customFormat="1" ht="19.5" customHeight="1">
      <c r="A130" s="146">
        <v>2040504</v>
      </c>
      <c r="B130" s="147" t="s">
        <v>42</v>
      </c>
      <c r="C130" s="151">
        <v>97</v>
      </c>
      <c r="D130" s="148">
        <v>43</v>
      </c>
      <c r="E130" s="151">
        <v>43</v>
      </c>
      <c r="F130" s="149">
        <f t="shared" si="4"/>
        <v>100</v>
      </c>
      <c r="H130" s="150">
        <v>2040504</v>
      </c>
      <c r="I130" s="150" t="s">
        <v>42</v>
      </c>
      <c r="J130" s="150">
        <v>97</v>
      </c>
      <c r="K130" s="150">
        <f t="shared" si="5"/>
        <v>0</v>
      </c>
      <c r="L130" s="169">
        <v>2040504</v>
      </c>
      <c r="M130" s="169" t="s">
        <v>42</v>
      </c>
      <c r="N130" s="214">
        <v>43</v>
      </c>
      <c r="O130" s="144">
        <f t="shared" si="3"/>
        <v>0</v>
      </c>
    </row>
    <row r="131" spans="1:15" s="150" customFormat="1" ht="19.5" customHeight="1">
      <c r="A131" s="146">
        <v>2040550</v>
      </c>
      <c r="B131" s="147" t="s">
        <v>7</v>
      </c>
      <c r="C131" s="148">
        <v>32</v>
      </c>
      <c r="D131" s="148">
        <v>29</v>
      </c>
      <c r="E131" s="151">
        <v>29</v>
      </c>
      <c r="F131" s="149">
        <f t="shared" si="4"/>
        <v>100</v>
      </c>
      <c r="H131" s="150">
        <v>2040550</v>
      </c>
      <c r="I131" s="150" t="s">
        <v>7</v>
      </c>
      <c r="J131" s="150">
        <v>32</v>
      </c>
      <c r="K131" s="150">
        <f t="shared" si="5"/>
        <v>0</v>
      </c>
      <c r="L131" s="169">
        <v>2040550</v>
      </c>
      <c r="M131" s="169" t="s">
        <v>7</v>
      </c>
      <c r="N131" s="214">
        <v>29</v>
      </c>
      <c r="O131" s="144">
        <f t="shared" si="3"/>
        <v>0</v>
      </c>
    </row>
    <row r="132" spans="1:15" s="150" customFormat="1" ht="19.5" customHeight="1">
      <c r="A132" s="146">
        <v>2040599</v>
      </c>
      <c r="B132" s="147" t="s">
        <v>43</v>
      </c>
      <c r="C132" s="151"/>
      <c r="D132" s="148">
        <v>37</v>
      </c>
      <c r="E132" s="151">
        <v>37</v>
      </c>
      <c r="F132" s="149">
        <f t="shared" si="4"/>
        <v>100</v>
      </c>
      <c r="K132" s="150">
        <f t="shared" si="5"/>
        <v>2040599</v>
      </c>
      <c r="L132" s="169">
        <v>2040599</v>
      </c>
      <c r="M132" s="169" t="s">
        <v>43</v>
      </c>
      <c r="N132" s="214">
        <v>37</v>
      </c>
      <c r="O132" s="144">
        <f t="shared" si="3"/>
        <v>0</v>
      </c>
    </row>
    <row r="133" spans="1:15" s="144" customFormat="1" ht="19.5" customHeight="1">
      <c r="A133" s="140">
        <v>20406</v>
      </c>
      <c r="B133" s="141" t="s">
        <v>44</v>
      </c>
      <c r="C133" s="142">
        <v>508</v>
      </c>
      <c r="D133" s="145">
        <v>627</v>
      </c>
      <c r="E133" s="142">
        <v>627</v>
      </c>
      <c r="F133" s="143">
        <f t="shared" si="4"/>
        <v>100</v>
      </c>
      <c r="H133" s="144">
        <v>20406</v>
      </c>
      <c r="I133" s="144" t="s">
        <v>44</v>
      </c>
      <c r="J133" s="144">
        <v>508</v>
      </c>
      <c r="K133" s="144">
        <f t="shared" si="5"/>
        <v>0</v>
      </c>
      <c r="L133" s="169">
        <v>20406</v>
      </c>
      <c r="M133" s="170" t="s">
        <v>44</v>
      </c>
      <c r="N133" s="213">
        <v>627</v>
      </c>
      <c r="O133" s="144">
        <f t="shared" ref="O133:O196" si="6">A133-L133</f>
        <v>0</v>
      </c>
    </row>
    <row r="134" spans="1:15" s="150" customFormat="1" ht="19.5" customHeight="1">
      <c r="A134" s="146">
        <v>2040601</v>
      </c>
      <c r="B134" s="147" t="s">
        <v>4</v>
      </c>
      <c r="C134" s="148">
        <v>475</v>
      </c>
      <c r="D134" s="148">
        <v>505</v>
      </c>
      <c r="E134" s="151">
        <v>505</v>
      </c>
      <c r="F134" s="149">
        <f t="shared" ref="F134:F197" si="7">E134/D134*100</f>
        <v>100</v>
      </c>
      <c r="H134" s="150">
        <v>2040601</v>
      </c>
      <c r="I134" s="150" t="s">
        <v>4</v>
      </c>
      <c r="J134" s="150">
        <v>475</v>
      </c>
      <c r="K134" s="150">
        <f t="shared" ref="K134" si="8">A134-H134</f>
        <v>0</v>
      </c>
      <c r="L134" s="169">
        <v>2040601</v>
      </c>
      <c r="M134" s="169" t="s">
        <v>4</v>
      </c>
      <c r="N134" s="214">
        <v>505</v>
      </c>
      <c r="O134" s="144">
        <f t="shared" si="6"/>
        <v>0</v>
      </c>
    </row>
    <row r="135" spans="1:15" s="150" customFormat="1" ht="19.5" customHeight="1">
      <c r="A135" s="146">
        <v>2040602</v>
      </c>
      <c r="B135" s="147" t="s">
        <v>5</v>
      </c>
      <c r="C135" s="151">
        <v>23</v>
      </c>
      <c r="D135" s="148">
        <v>98</v>
      </c>
      <c r="E135" s="151">
        <v>98</v>
      </c>
      <c r="F135" s="149">
        <f t="shared" si="7"/>
        <v>100</v>
      </c>
      <c r="H135" s="150">
        <v>2040602</v>
      </c>
      <c r="I135" s="150" t="s">
        <v>5</v>
      </c>
      <c r="J135" s="150">
        <v>23</v>
      </c>
      <c r="K135" s="150">
        <f t="shared" si="5"/>
        <v>0</v>
      </c>
      <c r="L135" s="169">
        <v>2040602</v>
      </c>
      <c r="M135" s="169" t="s">
        <v>5</v>
      </c>
      <c r="N135" s="214">
        <v>98</v>
      </c>
      <c r="O135" s="144">
        <f t="shared" si="6"/>
        <v>0</v>
      </c>
    </row>
    <row r="136" spans="1:15" s="150" customFormat="1" ht="19.5" customHeight="1">
      <c r="A136" s="146">
        <v>2040607</v>
      </c>
      <c r="B136" s="147" t="s">
        <v>45</v>
      </c>
      <c r="C136" s="151">
        <v>4</v>
      </c>
      <c r="D136" s="148">
        <v>17</v>
      </c>
      <c r="E136" s="151">
        <v>17</v>
      </c>
      <c r="F136" s="149">
        <f t="shared" si="7"/>
        <v>100</v>
      </c>
      <c r="H136" s="150">
        <v>2040607</v>
      </c>
      <c r="I136" s="150" t="s">
        <v>45</v>
      </c>
      <c r="J136" s="150">
        <v>4</v>
      </c>
      <c r="K136" s="150">
        <f t="shared" ref="K136:K199" si="9">A136-H136</f>
        <v>0</v>
      </c>
      <c r="L136" s="169">
        <v>2040607</v>
      </c>
      <c r="M136" s="169" t="s">
        <v>45</v>
      </c>
      <c r="N136" s="214">
        <v>17</v>
      </c>
      <c r="O136" s="144">
        <f t="shared" si="6"/>
        <v>0</v>
      </c>
    </row>
    <row r="137" spans="1:15" s="150" customFormat="1" ht="19.5" customHeight="1">
      <c r="A137" s="146">
        <v>2040650</v>
      </c>
      <c r="B137" s="147" t="s">
        <v>7</v>
      </c>
      <c r="C137" s="151">
        <v>6</v>
      </c>
      <c r="D137" s="148">
        <v>7</v>
      </c>
      <c r="E137" s="151">
        <v>7</v>
      </c>
      <c r="F137" s="149">
        <f t="shared" si="7"/>
        <v>100</v>
      </c>
      <c r="H137" s="150">
        <v>2040650</v>
      </c>
      <c r="I137" s="150" t="s">
        <v>7</v>
      </c>
      <c r="J137" s="150">
        <v>6</v>
      </c>
      <c r="K137" s="150">
        <f t="shared" si="9"/>
        <v>0</v>
      </c>
      <c r="L137" s="169">
        <v>2040650</v>
      </c>
      <c r="M137" s="169" t="s">
        <v>7</v>
      </c>
      <c r="N137" s="214">
        <v>7</v>
      </c>
      <c r="O137" s="144">
        <f t="shared" si="6"/>
        <v>0</v>
      </c>
    </row>
    <row r="138" spans="1:15" s="144" customFormat="1" ht="19.5" customHeight="1">
      <c r="A138" s="140">
        <v>20499</v>
      </c>
      <c r="B138" s="141" t="s">
        <v>46</v>
      </c>
      <c r="C138" s="145">
        <v>50</v>
      </c>
      <c r="D138" s="145">
        <v>101</v>
      </c>
      <c r="E138" s="142">
        <v>101</v>
      </c>
      <c r="F138" s="143">
        <f t="shared" si="7"/>
        <v>100</v>
      </c>
      <c r="H138" s="144">
        <v>20499</v>
      </c>
      <c r="I138" s="144" t="s">
        <v>501</v>
      </c>
      <c r="J138" s="144">
        <v>50</v>
      </c>
      <c r="K138" s="144">
        <f t="shared" si="9"/>
        <v>0</v>
      </c>
      <c r="L138" s="169">
        <v>20499</v>
      </c>
      <c r="M138" s="170" t="s">
        <v>46</v>
      </c>
      <c r="N138" s="213">
        <v>101</v>
      </c>
      <c r="O138" s="144">
        <f t="shared" si="6"/>
        <v>0</v>
      </c>
    </row>
    <row r="139" spans="1:15" s="150" customFormat="1" ht="19.5" customHeight="1">
      <c r="A139" s="146">
        <v>2049901</v>
      </c>
      <c r="B139" s="147" t="s">
        <v>47</v>
      </c>
      <c r="C139" s="151">
        <v>50</v>
      </c>
      <c r="D139" s="151">
        <v>101</v>
      </c>
      <c r="E139" s="151">
        <v>101</v>
      </c>
      <c r="F139" s="149">
        <f t="shared" si="7"/>
        <v>100</v>
      </c>
      <c r="H139" s="150">
        <v>2049901</v>
      </c>
      <c r="I139" s="150" t="s">
        <v>502</v>
      </c>
      <c r="J139" s="150">
        <v>50</v>
      </c>
      <c r="K139" s="150">
        <f t="shared" si="9"/>
        <v>0</v>
      </c>
      <c r="L139" s="169">
        <v>2049901</v>
      </c>
      <c r="M139" s="169" t="s">
        <v>47</v>
      </c>
      <c r="N139" s="214">
        <v>101</v>
      </c>
      <c r="O139" s="144">
        <f t="shared" si="6"/>
        <v>0</v>
      </c>
    </row>
    <row r="140" spans="1:15" s="144" customFormat="1" ht="19.5" customHeight="1">
      <c r="A140" s="140">
        <v>205</v>
      </c>
      <c r="B140" s="141" t="s">
        <v>289</v>
      </c>
      <c r="C140" s="142">
        <v>22267</v>
      </c>
      <c r="D140" s="145">
        <v>31221</v>
      </c>
      <c r="E140" s="142">
        <v>31221</v>
      </c>
      <c r="F140" s="143">
        <f t="shared" si="7"/>
        <v>100</v>
      </c>
      <c r="H140" s="144">
        <v>205</v>
      </c>
      <c r="I140" s="144" t="s">
        <v>503</v>
      </c>
      <c r="J140" s="144">
        <v>22267</v>
      </c>
      <c r="K140" s="144">
        <f t="shared" si="9"/>
        <v>0</v>
      </c>
      <c r="L140" s="169">
        <v>205</v>
      </c>
      <c r="M140" s="170" t="s">
        <v>289</v>
      </c>
      <c r="N140" s="213">
        <v>31221</v>
      </c>
      <c r="O140" s="144">
        <f t="shared" si="6"/>
        <v>0</v>
      </c>
    </row>
    <row r="141" spans="1:15" s="144" customFormat="1" ht="19.5" customHeight="1">
      <c r="A141" s="140">
        <v>20501</v>
      </c>
      <c r="B141" s="141" t="s">
        <v>48</v>
      </c>
      <c r="C141" s="142">
        <v>463</v>
      </c>
      <c r="D141" s="145">
        <v>622</v>
      </c>
      <c r="E141" s="142">
        <v>622</v>
      </c>
      <c r="F141" s="143">
        <f t="shared" si="7"/>
        <v>100</v>
      </c>
      <c r="H141" s="144">
        <v>20501</v>
      </c>
      <c r="I141" s="144" t="s">
        <v>48</v>
      </c>
      <c r="J141" s="144">
        <v>463</v>
      </c>
      <c r="K141" s="144">
        <f t="shared" si="9"/>
        <v>0</v>
      </c>
      <c r="L141" s="169">
        <v>20501</v>
      </c>
      <c r="M141" s="170" t="s">
        <v>48</v>
      </c>
      <c r="N141" s="213">
        <v>622</v>
      </c>
      <c r="O141" s="144">
        <f t="shared" si="6"/>
        <v>0</v>
      </c>
    </row>
    <row r="142" spans="1:15" s="150" customFormat="1" ht="19.5" customHeight="1">
      <c r="A142" s="146">
        <v>2050101</v>
      </c>
      <c r="B142" s="147" t="s">
        <v>4</v>
      </c>
      <c r="C142" s="151">
        <v>120</v>
      </c>
      <c r="D142" s="148">
        <v>174</v>
      </c>
      <c r="E142" s="151">
        <v>174</v>
      </c>
      <c r="F142" s="149">
        <f t="shared" si="7"/>
        <v>100</v>
      </c>
      <c r="H142" s="150">
        <v>2050101</v>
      </c>
      <c r="I142" s="150" t="s">
        <v>4</v>
      </c>
      <c r="J142" s="150">
        <v>120</v>
      </c>
      <c r="K142" s="150">
        <f t="shared" si="9"/>
        <v>0</v>
      </c>
      <c r="L142" s="169">
        <v>2050101</v>
      </c>
      <c r="M142" s="169" t="s">
        <v>4</v>
      </c>
      <c r="N142" s="214">
        <v>174</v>
      </c>
      <c r="O142" s="144">
        <f t="shared" si="6"/>
        <v>0</v>
      </c>
    </row>
    <row r="143" spans="1:15" s="150" customFormat="1" ht="19.5" customHeight="1">
      <c r="A143" s="146">
        <v>2050102</v>
      </c>
      <c r="B143" s="147" t="s">
        <v>5</v>
      </c>
      <c r="C143" s="151"/>
      <c r="D143" s="148">
        <v>32</v>
      </c>
      <c r="E143" s="151">
        <v>32</v>
      </c>
      <c r="F143" s="149">
        <f t="shared" si="7"/>
        <v>100</v>
      </c>
      <c r="K143" s="150">
        <f t="shared" si="9"/>
        <v>2050102</v>
      </c>
      <c r="L143" s="169">
        <v>2050102</v>
      </c>
      <c r="M143" s="169" t="s">
        <v>5</v>
      </c>
      <c r="N143" s="214">
        <v>32</v>
      </c>
      <c r="O143" s="144">
        <f t="shared" si="6"/>
        <v>0</v>
      </c>
    </row>
    <row r="144" spans="1:15" s="150" customFormat="1" ht="19.5" customHeight="1">
      <c r="A144" s="146">
        <v>2050199</v>
      </c>
      <c r="B144" s="147" t="s">
        <v>49</v>
      </c>
      <c r="C144" s="151">
        <v>343</v>
      </c>
      <c r="D144" s="148">
        <v>416</v>
      </c>
      <c r="E144" s="151">
        <v>416</v>
      </c>
      <c r="F144" s="149">
        <f t="shared" si="7"/>
        <v>100</v>
      </c>
      <c r="H144" s="150">
        <v>2050199</v>
      </c>
      <c r="I144" s="150" t="s">
        <v>49</v>
      </c>
      <c r="J144" s="150">
        <v>343</v>
      </c>
      <c r="K144" s="150">
        <f t="shared" si="9"/>
        <v>0</v>
      </c>
      <c r="L144" s="169">
        <v>2050199</v>
      </c>
      <c r="M144" s="169" t="s">
        <v>49</v>
      </c>
      <c r="N144" s="214">
        <v>416</v>
      </c>
      <c r="O144" s="144">
        <f t="shared" si="6"/>
        <v>0</v>
      </c>
    </row>
    <row r="145" spans="1:15" s="144" customFormat="1" ht="19.5" customHeight="1">
      <c r="A145" s="140">
        <v>20502</v>
      </c>
      <c r="B145" s="141" t="s">
        <v>50</v>
      </c>
      <c r="C145" s="145">
        <v>19374</v>
      </c>
      <c r="D145" s="145">
        <v>28848</v>
      </c>
      <c r="E145" s="142">
        <v>28848</v>
      </c>
      <c r="F145" s="143">
        <f t="shared" si="7"/>
        <v>100</v>
      </c>
      <c r="H145" s="144">
        <v>20502</v>
      </c>
      <c r="I145" s="144" t="s">
        <v>50</v>
      </c>
      <c r="J145" s="144">
        <v>19374</v>
      </c>
      <c r="K145" s="144">
        <f t="shared" si="9"/>
        <v>0</v>
      </c>
      <c r="L145" s="169">
        <v>20502</v>
      </c>
      <c r="M145" s="170" t="s">
        <v>50</v>
      </c>
      <c r="N145" s="213">
        <v>28848</v>
      </c>
      <c r="O145" s="144">
        <f t="shared" si="6"/>
        <v>0</v>
      </c>
    </row>
    <row r="146" spans="1:15" s="150" customFormat="1" ht="19.5" customHeight="1">
      <c r="A146" s="146">
        <v>2050201</v>
      </c>
      <c r="B146" s="147" t="s">
        <v>51</v>
      </c>
      <c r="C146" s="151">
        <v>783</v>
      </c>
      <c r="D146" s="148">
        <v>2203</v>
      </c>
      <c r="E146" s="151">
        <v>2203</v>
      </c>
      <c r="F146" s="149">
        <f t="shared" si="7"/>
        <v>100</v>
      </c>
      <c r="H146" s="150">
        <v>2050201</v>
      </c>
      <c r="I146" s="150" t="s">
        <v>51</v>
      </c>
      <c r="J146" s="150">
        <v>783</v>
      </c>
      <c r="K146" s="150">
        <f t="shared" si="9"/>
        <v>0</v>
      </c>
      <c r="L146" s="169">
        <v>2050201</v>
      </c>
      <c r="M146" s="169" t="s">
        <v>51</v>
      </c>
      <c r="N146" s="214">
        <v>2203</v>
      </c>
      <c r="O146" s="144">
        <f t="shared" si="6"/>
        <v>0</v>
      </c>
    </row>
    <row r="147" spans="1:15" s="150" customFormat="1" ht="19.5" customHeight="1">
      <c r="A147" s="146">
        <v>2050202</v>
      </c>
      <c r="B147" s="147" t="s">
        <v>52</v>
      </c>
      <c r="C147" s="151">
        <v>9610</v>
      </c>
      <c r="D147" s="148">
        <v>13626</v>
      </c>
      <c r="E147" s="151">
        <v>13626</v>
      </c>
      <c r="F147" s="149">
        <f t="shared" si="7"/>
        <v>100</v>
      </c>
      <c r="H147" s="150">
        <v>2050202</v>
      </c>
      <c r="I147" s="150" t="s">
        <v>52</v>
      </c>
      <c r="J147" s="150">
        <v>9610</v>
      </c>
      <c r="K147" s="150">
        <f t="shared" si="9"/>
        <v>0</v>
      </c>
      <c r="L147" s="169">
        <v>2050202</v>
      </c>
      <c r="M147" s="169" t="s">
        <v>52</v>
      </c>
      <c r="N147" s="214">
        <v>13626</v>
      </c>
      <c r="O147" s="144">
        <f t="shared" si="6"/>
        <v>0</v>
      </c>
    </row>
    <row r="148" spans="1:15" s="150" customFormat="1" ht="19.5" customHeight="1">
      <c r="A148" s="146">
        <v>2050203</v>
      </c>
      <c r="B148" s="147" t="s">
        <v>53</v>
      </c>
      <c r="C148" s="148">
        <v>5614</v>
      </c>
      <c r="D148" s="148">
        <v>8973</v>
      </c>
      <c r="E148" s="151">
        <v>8973</v>
      </c>
      <c r="F148" s="149">
        <f t="shared" si="7"/>
        <v>100</v>
      </c>
      <c r="H148" s="150">
        <v>2050203</v>
      </c>
      <c r="I148" s="150" t="s">
        <v>53</v>
      </c>
      <c r="J148" s="150">
        <v>5614</v>
      </c>
      <c r="K148" s="150">
        <f t="shared" si="9"/>
        <v>0</v>
      </c>
      <c r="L148" s="169">
        <v>2050203</v>
      </c>
      <c r="M148" s="169" t="s">
        <v>53</v>
      </c>
      <c r="N148" s="214">
        <v>8973</v>
      </c>
      <c r="O148" s="144">
        <f t="shared" si="6"/>
        <v>0</v>
      </c>
    </row>
    <row r="149" spans="1:15" s="150" customFormat="1" ht="19.5" customHeight="1">
      <c r="A149" s="146">
        <v>2050204</v>
      </c>
      <c r="B149" s="147" t="s">
        <v>54</v>
      </c>
      <c r="C149" s="151">
        <v>3367</v>
      </c>
      <c r="D149" s="148">
        <v>3986</v>
      </c>
      <c r="E149" s="151">
        <v>3986</v>
      </c>
      <c r="F149" s="149">
        <f t="shared" si="7"/>
        <v>100</v>
      </c>
      <c r="H149" s="150">
        <v>2050204</v>
      </c>
      <c r="I149" s="150" t="s">
        <v>54</v>
      </c>
      <c r="J149" s="150">
        <v>3367</v>
      </c>
      <c r="K149" s="150">
        <f t="shared" si="9"/>
        <v>0</v>
      </c>
      <c r="L149" s="169">
        <v>2050204</v>
      </c>
      <c r="M149" s="169" t="s">
        <v>54</v>
      </c>
      <c r="N149" s="214">
        <v>3986</v>
      </c>
      <c r="O149" s="144">
        <f t="shared" si="6"/>
        <v>0</v>
      </c>
    </row>
    <row r="150" spans="1:15" s="150" customFormat="1" ht="19.5" customHeight="1">
      <c r="A150" s="146">
        <v>2050205</v>
      </c>
      <c r="B150" s="147" t="s">
        <v>55</v>
      </c>
      <c r="C150" s="148"/>
      <c r="D150" s="148">
        <v>44</v>
      </c>
      <c r="E150" s="151">
        <v>44</v>
      </c>
      <c r="F150" s="149">
        <f t="shared" si="7"/>
        <v>100</v>
      </c>
      <c r="K150" s="150">
        <f t="shared" si="9"/>
        <v>2050205</v>
      </c>
      <c r="L150" s="169">
        <v>2050205</v>
      </c>
      <c r="M150" s="169" t="s">
        <v>55</v>
      </c>
      <c r="N150" s="214">
        <v>44</v>
      </c>
      <c r="O150" s="144">
        <f t="shared" si="6"/>
        <v>0</v>
      </c>
    </row>
    <row r="151" spans="1:15" s="150" customFormat="1" ht="19.5" customHeight="1">
      <c r="A151" s="146">
        <v>2050299</v>
      </c>
      <c r="B151" s="147" t="s">
        <v>56</v>
      </c>
      <c r="C151" s="151"/>
      <c r="D151" s="148">
        <v>16</v>
      </c>
      <c r="E151" s="151">
        <v>16</v>
      </c>
      <c r="F151" s="149">
        <f t="shared" si="7"/>
        <v>100</v>
      </c>
      <c r="K151" s="150">
        <f t="shared" si="9"/>
        <v>2050299</v>
      </c>
      <c r="L151" s="169">
        <v>2050299</v>
      </c>
      <c r="M151" s="169" t="s">
        <v>56</v>
      </c>
      <c r="N151" s="214">
        <v>16</v>
      </c>
      <c r="O151" s="144">
        <f t="shared" si="6"/>
        <v>0</v>
      </c>
    </row>
    <row r="152" spans="1:15" s="144" customFormat="1" ht="19.5" customHeight="1">
      <c r="A152" s="140">
        <v>20503</v>
      </c>
      <c r="B152" s="141" t="s">
        <v>290</v>
      </c>
      <c r="C152" s="145"/>
      <c r="D152" s="145">
        <v>24</v>
      </c>
      <c r="E152" s="145">
        <v>24</v>
      </c>
      <c r="F152" s="143">
        <f t="shared" si="7"/>
        <v>100</v>
      </c>
      <c r="K152" s="144">
        <f t="shared" si="9"/>
        <v>20503</v>
      </c>
      <c r="L152" s="169">
        <v>20503</v>
      </c>
      <c r="M152" s="170" t="s">
        <v>290</v>
      </c>
      <c r="N152" s="213">
        <v>24</v>
      </c>
      <c r="O152" s="144">
        <f t="shared" si="6"/>
        <v>0</v>
      </c>
    </row>
    <row r="153" spans="1:15" s="150" customFormat="1" ht="19.5" customHeight="1">
      <c r="A153" s="146">
        <v>2050302</v>
      </c>
      <c r="B153" s="147" t="s">
        <v>291</v>
      </c>
      <c r="C153" s="148"/>
      <c r="D153" s="148">
        <v>22</v>
      </c>
      <c r="E153" s="148">
        <v>22</v>
      </c>
      <c r="F153" s="149">
        <f t="shared" si="7"/>
        <v>100</v>
      </c>
      <c r="K153" s="150">
        <f t="shared" si="9"/>
        <v>2050302</v>
      </c>
      <c r="L153" s="169">
        <v>2050302</v>
      </c>
      <c r="M153" s="169" t="s">
        <v>291</v>
      </c>
      <c r="N153" s="214">
        <v>22</v>
      </c>
      <c r="O153" s="144">
        <f t="shared" si="6"/>
        <v>0</v>
      </c>
    </row>
    <row r="154" spans="1:15" s="150" customFormat="1" ht="19.5" customHeight="1">
      <c r="A154" s="146">
        <v>2050303</v>
      </c>
      <c r="B154" s="147" t="s">
        <v>292</v>
      </c>
      <c r="C154" s="148"/>
      <c r="D154" s="148">
        <v>2</v>
      </c>
      <c r="E154" s="151">
        <v>2</v>
      </c>
      <c r="F154" s="149">
        <f t="shared" si="7"/>
        <v>100</v>
      </c>
      <c r="K154" s="150">
        <f t="shared" si="9"/>
        <v>2050303</v>
      </c>
      <c r="L154" s="169">
        <v>2050303</v>
      </c>
      <c r="M154" s="169" t="s">
        <v>292</v>
      </c>
      <c r="N154" s="214">
        <v>2</v>
      </c>
      <c r="O154" s="144">
        <f t="shared" si="6"/>
        <v>0</v>
      </c>
    </row>
    <row r="155" spans="1:15" s="144" customFormat="1" ht="19.5" customHeight="1">
      <c r="A155" s="140">
        <v>20508</v>
      </c>
      <c r="B155" s="141" t="s">
        <v>57</v>
      </c>
      <c r="C155" s="142">
        <v>490</v>
      </c>
      <c r="D155" s="145">
        <v>550</v>
      </c>
      <c r="E155" s="142">
        <v>550</v>
      </c>
      <c r="F155" s="143">
        <f t="shared" si="7"/>
        <v>100</v>
      </c>
      <c r="H155" s="144">
        <v>20508</v>
      </c>
      <c r="I155" s="144" t="s">
        <v>57</v>
      </c>
      <c r="J155" s="144">
        <v>490</v>
      </c>
      <c r="K155" s="144">
        <f t="shared" si="9"/>
        <v>0</v>
      </c>
      <c r="L155" s="169">
        <v>20508</v>
      </c>
      <c r="M155" s="170" t="s">
        <v>57</v>
      </c>
      <c r="N155" s="213">
        <v>550</v>
      </c>
      <c r="O155" s="144">
        <f t="shared" si="6"/>
        <v>0</v>
      </c>
    </row>
    <row r="156" spans="1:15" s="150" customFormat="1" ht="19.5" customHeight="1">
      <c r="A156" s="146">
        <v>2050801</v>
      </c>
      <c r="B156" s="147" t="s">
        <v>58</v>
      </c>
      <c r="C156" s="148">
        <v>279</v>
      </c>
      <c r="D156" s="148">
        <v>284</v>
      </c>
      <c r="E156" s="151">
        <v>284</v>
      </c>
      <c r="F156" s="149">
        <f t="shared" si="7"/>
        <v>100</v>
      </c>
      <c r="H156" s="150">
        <v>2050801</v>
      </c>
      <c r="I156" s="150" t="s">
        <v>58</v>
      </c>
      <c r="J156" s="150">
        <v>279</v>
      </c>
      <c r="K156" s="150">
        <f t="shared" si="9"/>
        <v>0</v>
      </c>
      <c r="L156" s="169">
        <v>2050801</v>
      </c>
      <c r="M156" s="169" t="s">
        <v>58</v>
      </c>
      <c r="N156" s="214">
        <v>284</v>
      </c>
      <c r="O156" s="144">
        <f t="shared" si="6"/>
        <v>0</v>
      </c>
    </row>
    <row r="157" spans="1:15" s="150" customFormat="1" ht="19.5" customHeight="1">
      <c r="A157" s="146">
        <v>2050802</v>
      </c>
      <c r="B157" s="147" t="s">
        <v>59</v>
      </c>
      <c r="C157" s="151">
        <v>211</v>
      </c>
      <c r="D157" s="148">
        <v>266</v>
      </c>
      <c r="E157" s="151">
        <v>266</v>
      </c>
      <c r="F157" s="149">
        <f t="shared" si="7"/>
        <v>100</v>
      </c>
      <c r="H157" s="150">
        <v>2050802</v>
      </c>
      <c r="I157" s="150" t="s">
        <v>59</v>
      </c>
      <c r="J157" s="150">
        <v>211</v>
      </c>
      <c r="K157" s="150">
        <f t="shared" si="9"/>
        <v>0</v>
      </c>
      <c r="L157" s="169">
        <v>2050802</v>
      </c>
      <c r="M157" s="169" t="s">
        <v>59</v>
      </c>
      <c r="N157" s="214">
        <v>266</v>
      </c>
      <c r="O157" s="144">
        <f t="shared" si="6"/>
        <v>0</v>
      </c>
    </row>
    <row r="158" spans="1:15" s="144" customFormat="1" ht="19.5" customHeight="1">
      <c r="A158" s="140">
        <v>20509</v>
      </c>
      <c r="B158" s="141" t="s">
        <v>60</v>
      </c>
      <c r="C158" s="142">
        <v>1938</v>
      </c>
      <c r="D158" s="145">
        <v>1177</v>
      </c>
      <c r="E158" s="142">
        <v>1177</v>
      </c>
      <c r="F158" s="143">
        <f t="shared" si="7"/>
        <v>100</v>
      </c>
      <c r="H158" s="144">
        <v>20509</v>
      </c>
      <c r="I158" s="144" t="s">
        <v>60</v>
      </c>
      <c r="J158" s="144">
        <v>1938</v>
      </c>
      <c r="K158" s="144">
        <f t="shared" si="9"/>
        <v>0</v>
      </c>
      <c r="L158" s="169">
        <v>20509</v>
      </c>
      <c r="M158" s="170" t="s">
        <v>60</v>
      </c>
      <c r="N158" s="213">
        <v>1177</v>
      </c>
      <c r="O158" s="144">
        <f t="shared" si="6"/>
        <v>0</v>
      </c>
    </row>
    <row r="159" spans="1:15" s="150" customFormat="1" ht="19.5" customHeight="1">
      <c r="A159" s="146">
        <v>2050999</v>
      </c>
      <c r="B159" s="147" t="s">
        <v>61</v>
      </c>
      <c r="C159" s="148">
        <v>1938</v>
      </c>
      <c r="D159" s="148">
        <v>1177</v>
      </c>
      <c r="E159" s="151">
        <v>1177</v>
      </c>
      <c r="F159" s="149">
        <f t="shared" si="7"/>
        <v>100</v>
      </c>
      <c r="H159" s="150">
        <v>2050999</v>
      </c>
      <c r="I159" s="150" t="s">
        <v>61</v>
      </c>
      <c r="J159" s="150">
        <v>1938</v>
      </c>
      <c r="K159" s="150">
        <f t="shared" si="9"/>
        <v>0</v>
      </c>
      <c r="L159" s="169">
        <v>2050999</v>
      </c>
      <c r="M159" s="169" t="s">
        <v>61</v>
      </c>
      <c r="N159" s="214">
        <v>1177</v>
      </c>
      <c r="O159" s="144">
        <f t="shared" si="6"/>
        <v>0</v>
      </c>
    </row>
    <row r="160" spans="1:15" s="144" customFormat="1" ht="19.5" customHeight="1">
      <c r="A160" s="140">
        <v>20599</v>
      </c>
      <c r="B160" s="141" t="s">
        <v>504</v>
      </c>
      <c r="C160" s="145">
        <v>2</v>
      </c>
      <c r="D160" s="145"/>
      <c r="E160" s="142"/>
      <c r="F160" s="143" t="e">
        <f t="shared" si="7"/>
        <v>#DIV/0!</v>
      </c>
      <c r="H160" s="144">
        <v>20599</v>
      </c>
      <c r="I160" s="144" t="s">
        <v>504</v>
      </c>
      <c r="J160" s="144">
        <v>2</v>
      </c>
      <c r="K160" s="144">
        <f t="shared" si="9"/>
        <v>0</v>
      </c>
      <c r="L160" s="169"/>
      <c r="M160" s="169"/>
      <c r="N160" s="214"/>
      <c r="O160" s="144">
        <f t="shared" si="6"/>
        <v>20599</v>
      </c>
    </row>
    <row r="161" spans="1:15" s="150" customFormat="1" ht="19.5" customHeight="1">
      <c r="A161" s="146">
        <v>2059999</v>
      </c>
      <c r="B161" s="147" t="s">
        <v>505</v>
      </c>
      <c r="C161" s="148">
        <v>2</v>
      </c>
      <c r="D161" s="148"/>
      <c r="E161" s="151"/>
      <c r="F161" s="149" t="e">
        <f t="shared" si="7"/>
        <v>#DIV/0!</v>
      </c>
      <c r="H161" s="150">
        <v>2059999</v>
      </c>
      <c r="I161" s="150" t="s">
        <v>505</v>
      </c>
      <c r="J161" s="150">
        <v>2</v>
      </c>
      <c r="K161" s="150">
        <f t="shared" si="9"/>
        <v>0</v>
      </c>
      <c r="L161" s="169"/>
      <c r="M161" s="169"/>
      <c r="N161" s="214"/>
      <c r="O161" s="144">
        <f t="shared" si="6"/>
        <v>2059999</v>
      </c>
    </row>
    <row r="162" spans="1:15" s="144" customFormat="1" ht="19.5" customHeight="1">
      <c r="A162" s="140">
        <v>206</v>
      </c>
      <c r="B162" s="141" t="s">
        <v>293</v>
      </c>
      <c r="C162" s="142">
        <v>239</v>
      </c>
      <c r="D162" s="145">
        <v>314</v>
      </c>
      <c r="E162" s="142">
        <v>314</v>
      </c>
      <c r="F162" s="143">
        <f t="shared" si="7"/>
        <v>100</v>
      </c>
      <c r="H162" s="144">
        <v>206</v>
      </c>
      <c r="I162" s="144" t="s">
        <v>506</v>
      </c>
      <c r="J162" s="144">
        <v>239</v>
      </c>
      <c r="K162" s="144">
        <f t="shared" si="9"/>
        <v>0</v>
      </c>
      <c r="L162" s="169">
        <v>206</v>
      </c>
      <c r="M162" s="170" t="s">
        <v>293</v>
      </c>
      <c r="N162" s="213">
        <v>314</v>
      </c>
      <c r="O162" s="144">
        <f t="shared" si="6"/>
        <v>0</v>
      </c>
    </row>
    <row r="163" spans="1:15" s="144" customFormat="1" ht="19.5" customHeight="1">
      <c r="A163" s="140">
        <v>20601</v>
      </c>
      <c r="B163" s="141" t="s">
        <v>62</v>
      </c>
      <c r="C163" s="142">
        <v>193</v>
      </c>
      <c r="D163" s="142">
        <v>94</v>
      </c>
      <c r="E163" s="142">
        <v>94</v>
      </c>
      <c r="F163" s="143">
        <f t="shared" si="7"/>
        <v>100</v>
      </c>
      <c r="H163" s="144">
        <v>20601</v>
      </c>
      <c r="I163" s="144" t="s">
        <v>62</v>
      </c>
      <c r="J163" s="144">
        <v>193</v>
      </c>
      <c r="K163" s="144">
        <f t="shared" si="9"/>
        <v>0</v>
      </c>
      <c r="L163" s="169">
        <v>20601</v>
      </c>
      <c r="M163" s="170" t="s">
        <v>62</v>
      </c>
      <c r="N163" s="213">
        <v>94</v>
      </c>
      <c r="O163" s="144">
        <f t="shared" si="6"/>
        <v>0</v>
      </c>
    </row>
    <row r="164" spans="1:15" s="150" customFormat="1" ht="19.5" customHeight="1">
      <c r="A164" s="146">
        <v>2060101</v>
      </c>
      <c r="B164" s="147" t="s">
        <v>4</v>
      </c>
      <c r="C164" s="148">
        <v>154</v>
      </c>
      <c r="D164" s="148">
        <v>78</v>
      </c>
      <c r="E164" s="151">
        <v>78</v>
      </c>
      <c r="F164" s="149">
        <f t="shared" si="7"/>
        <v>100</v>
      </c>
      <c r="H164" s="150">
        <v>2060101</v>
      </c>
      <c r="I164" s="150" t="s">
        <v>4</v>
      </c>
      <c r="J164" s="150">
        <v>154</v>
      </c>
      <c r="K164" s="150">
        <f t="shared" si="9"/>
        <v>0</v>
      </c>
      <c r="L164" s="169">
        <v>2060101</v>
      </c>
      <c r="M164" s="169" t="s">
        <v>4</v>
      </c>
      <c r="N164" s="214">
        <v>78</v>
      </c>
      <c r="O164" s="144">
        <f t="shared" si="6"/>
        <v>0</v>
      </c>
    </row>
    <row r="165" spans="1:15" s="150" customFormat="1" ht="19.5" customHeight="1">
      <c r="A165" s="146">
        <v>2060199</v>
      </c>
      <c r="B165" s="147" t="s">
        <v>63</v>
      </c>
      <c r="C165" s="151">
        <v>39</v>
      </c>
      <c r="D165" s="148">
        <v>16</v>
      </c>
      <c r="E165" s="151">
        <v>16</v>
      </c>
      <c r="F165" s="149">
        <f t="shared" si="7"/>
        <v>100</v>
      </c>
      <c r="H165" s="150">
        <v>2060199</v>
      </c>
      <c r="I165" s="150" t="s">
        <v>63</v>
      </c>
      <c r="J165" s="150">
        <v>39</v>
      </c>
      <c r="K165" s="150">
        <f t="shared" si="9"/>
        <v>0</v>
      </c>
      <c r="L165" s="169">
        <v>2060199</v>
      </c>
      <c r="M165" s="169" t="s">
        <v>63</v>
      </c>
      <c r="N165" s="214">
        <v>16</v>
      </c>
      <c r="O165" s="144">
        <f t="shared" si="6"/>
        <v>0</v>
      </c>
    </row>
    <row r="166" spans="1:15" s="144" customFormat="1" ht="19.5" customHeight="1">
      <c r="A166" s="140">
        <v>20604</v>
      </c>
      <c r="B166" s="141" t="s">
        <v>64</v>
      </c>
      <c r="C166" s="145"/>
      <c r="D166" s="145">
        <v>44</v>
      </c>
      <c r="E166" s="142">
        <v>44</v>
      </c>
      <c r="F166" s="143">
        <f t="shared" si="7"/>
        <v>100</v>
      </c>
      <c r="K166" s="144">
        <f t="shared" si="9"/>
        <v>20604</v>
      </c>
      <c r="L166" s="169">
        <v>20604</v>
      </c>
      <c r="M166" s="170" t="s">
        <v>64</v>
      </c>
      <c r="N166" s="213">
        <v>44</v>
      </c>
      <c r="O166" s="144">
        <f t="shared" si="6"/>
        <v>0</v>
      </c>
    </row>
    <row r="167" spans="1:15" s="150" customFormat="1" ht="19.5" customHeight="1">
      <c r="A167" s="146">
        <v>2060402</v>
      </c>
      <c r="B167" s="147" t="s">
        <v>65</v>
      </c>
      <c r="C167" s="151"/>
      <c r="D167" s="148">
        <v>42</v>
      </c>
      <c r="E167" s="151">
        <v>42</v>
      </c>
      <c r="F167" s="149">
        <f t="shared" si="7"/>
        <v>100</v>
      </c>
      <c r="K167" s="150">
        <f t="shared" si="9"/>
        <v>2060402</v>
      </c>
      <c r="L167" s="169">
        <v>2060402</v>
      </c>
      <c r="M167" s="169" t="s">
        <v>65</v>
      </c>
      <c r="N167" s="214">
        <v>42</v>
      </c>
      <c r="O167" s="144">
        <f t="shared" si="6"/>
        <v>0</v>
      </c>
    </row>
    <row r="168" spans="1:15" s="150" customFormat="1" ht="19.5" customHeight="1">
      <c r="A168" s="146">
        <v>2060499</v>
      </c>
      <c r="B168" s="147" t="s">
        <v>421</v>
      </c>
      <c r="C168" s="151"/>
      <c r="D168" s="148">
        <v>2</v>
      </c>
      <c r="E168" s="151">
        <v>2</v>
      </c>
      <c r="F168" s="149">
        <f t="shared" si="7"/>
        <v>100</v>
      </c>
      <c r="K168" s="150">
        <f t="shared" si="9"/>
        <v>2060499</v>
      </c>
      <c r="L168" s="169">
        <v>2060499</v>
      </c>
      <c r="M168" s="169" t="s">
        <v>421</v>
      </c>
      <c r="N168" s="214">
        <v>2</v>
      </c>
      <c r="O168" s="144">
        <f t="shared" si="6"/>
        <v>0</v>
      </c>
    </row>
    <row r="169" spans="1:15" s="144" customFormat="1" ht="19.5" customHeight="1">
      <c r="A169" s="140">
        <v>20605</v>
      </c>
      <c r="B169" s="141" t="s">
        <v>422</v>
      </c>
      <c r="C169" s="145"/>
      <c r="D169" s="145">
        <v>80</v>
      </c>
      <c r="E169" s="142">
        <v>80</v>
      </c>
      <c r="F169" s="143">
        <f t="shared" si="7"/>
        <v>100</v>
      </c>
      <c r="K169" s="144">
        <f t="shared" si="9"/>
        <v>20605</v>
      </c>
      <c r="L169" s="169">
        <v>20605</v>
      </c>
      <c r="M169" s="170" t="s">
        <v>422</v>
      </c>
      <c r="N169" s="213">
        <v>80</v>
      </c>
      <c r="O169" s="144">
        <f t="shared" si="6"/>
        <v>0</v>
      </c>
    </row>
    <row r="170" spans="1:15" s="150" customFormat="1" ht="19.5" customHeight="1">
      <c r="A170" s="146">
        <v>2060503</v>
      </c>
      <c r="B170" s="147" t="s">
        <v>423</v>
      </c>
      <c r="C170" s="148"/>
      <c r="D170" s="148">
        <v>80</v>
      </c>
      <c r="E170" s="151">
        <v>80</v>
      </c>
      <c r="F170" s="149">
        <f t="shared" si="7"/>
        <v>100</v>
      </c>
      <c r="K170" s="150">
        <f t="shared" si="9"/>
        <v>2060503</v>
      </c>
      <c r="L170" s="169">
        <v>2060503</v>
      </c>
      <c r="M170" s="169" t="s">
        <v>423</v>
      </c>
      <c r="N170" s="214">
        <v>80</v>
      </c>
      <c r="O170" s="144">
        <f t="shared" si="6"/>
        <v>0</v>
      </c>
    </row>
    <row r="171" spans="1:15" s="144" customFormat="1" ht="19.5" customHeight="1">
      <c r="A171" s="140">
        <v>20607</v>
      </c>
      <c r="B171" s="141" t="s">
        <v>66</v>
      </c>
      <c r="C171" s="142">
        <v>44</v>
      </c>
      <c r="D171" s="145">
        <v>94</v>
      </c>
      <c r="E171" s="142">
        <v>94</v>
      </c>
      <c r="F171" s="143">
        <f t="shared" si="7"/>
        <v>100</v>
      </c>
      <c r="H171" s="144">
        <v>20607</v>
      </c>
      <c r="I171" s="144" t="s">
        <v>66</v>
      </c>
      <c r="J171" s="144">
        <v>44</v>
      </c>
      <c r="K171" s="144">
        <f t="shared" si="9"/>
        <v>0</v>
      </c>
      <c r="L171" s="169">
        <v>20607</v>
      </c>
      <c r="M171" s="170" t="s">
        <v>66</v>
      </c>
      <c r="N171" s="213">
        <v>94</v>
      </c>
      <c r="O171" s="144">
        <f t="shared" si="6"/>
        <v>0</v>
      </c>
    </row>
    <row r="172" spans="1:15" s="150" customFormat="1" ht="19.5" customHeight="1">
      <c r="A172" s="146">
        <v>2060702</v>
      </c>
      <c r="B172" s="147" t="s">
        <v>67</v>
      </c>
      <c r="C172" s="151">
        <v>44</v>
      </c>
      <c r="D172" s="148">
        <v>44</v>
      </c>
      <c r="E172" s="151">
        <v>44</v>
      </c>
      <c r="F172" s="149">
        <f t="shared" si="7"/>
        <v>100</v>
      </c>
      <c r="H172" s="150">
        <v>2060702</v>
      </c>
      <c r="I172" s="150" t="s">
        <v>67</v>
      </c>
      <c r="J172" s="150">
        <v>44</v>
      </c>
      <c r="K172" s="150">
        <f t="shared" si="9"/>
        <v>0</v>
      </c>
      <c r="L172" s="169">
        <v>2060702</v>
      </c>
      <c r="M172" s="169" t="s">
        <v>67</v>
      </c>
      <c r="N172" s="214">
        <v>44</v>
      </c>
      <c r="O172" s="144">
        <f t="shared" si="6"/>
        <v>0</v>
      </c>
    </row>
    <row r="173" spans="1:15" s="150" customFormat="1" ht="19.5" customHeight="1">
      <c r="A173" s="146">
        <v>2060799</v>
      </c>
      <c r="B173" s="147" t="s">
        <v>68</v>
      </c>
      <c r="C173" s="148"/>
      <c r="D173" s="148">
        <v>50</v>
      </c>
      <c r="E173" s="148">
        <v>50</v>
      </c>
      <c r="F173" s="149">
        <f t="shared" si="7"/>
        <v>100</v>
      </c>
      <c r="K173" s="150">
        <f t="shared" si="9"/>
        <v>2060799</v>
      </c>
      <c r="L173" s="169">
        <v>2060799</v>
      </c>
      <c r="M173" s="169" t="s">
        <v>68</v>
      </c>
      <c r="N173" s="214">
        <v>50</v>
      </c>
      <c r="O173" s="144">
        <f t="shared" si="6"/>
        <v>0</v>
      </c>
    </row>
    <row r="174" spans="1:15" s="144" customFormat="1" ht="19.5" customHeight="1">
      <c r="A174" s="140">
        <v>20699</v>
      </c>
      <c r="B174" s="141" t="s">
        <v>69</v>
      </c>
      <c r="C174" s="145">
        <v>2</v>
      </c>
      <c r="D174" s="145">
        <v>2</v>
      </c>
      <c r="E174" s="145">
        <v>2</v>
      </c>
      <c r="F174" s="143">
        <f t="shared" si="7"/>
        <v>100</v>
      </c>
      <c r="H174" s="144">
        <v>20699</v>
      </c>
      <c r="I174" s="144" t="s">
        <v>507</v>
      </c>
      <c r="J174" s="144">
        <v>2</v>
      </c>
      <c r="K174" s="144">
        <f t="shared" si="9"/>
        <v>0</v>
      </c>
      <c r="L174" s="169">
        <v>20699</v>
      </c>
      <c r="M174" s="170" t="s">
        <v>69</v>
      </c>
      <c r="N174" s="213">
        <v>2</v>
      </c>
      <c r="O174" s="144">
        <f t="shared" si="6"/>
        <v>0</v>
      </c>
    </row>
    <row r="175" spans="1:15" s="150" customFormat="1" ht="19.5" customHeight="1">
      <c r="A175" s="146">
        <v>2069999</v>
      </c>
      <c r="B175" s="147" t="s">
        <v>70</v>
      </c>
      <c r="C175" s="148">
        <v>2</v>
      </c>
      <c r="D175" s="148">
        <v>2</v>
      </c>
      <c r="E175" s="148">
        <v>2</v>
      </c>
      <c r="F175" s="149">
        <f t="shared" si="7"/>
        <v>100</v>
      </c>
      <c r="H175" s="150">
        <v>2069999</v>
      </c>
      <c r="I175" s="150" t="s">
        <v>508</v>
      </c>
      <c r="J175" s="150">
        <v>2</v>
      </c>
      <c r="K175" s="150">
        <f t="shared" si="9"/>
        <v>0</v>
      </c>
      <c r="L175" s="169">
        <v>2069999</v>
      </c>
      <c r="M175" s="169" t="s">
        <v>70</v>
      </c>
      <c r="N175" s="214">
        <v>2</v>
      </c>
      <c r="O175" s="144">
        <f t="shared" si="6"/>
        <v>0</v>
      </c>
    </row>
    <row r="176" spans="1:15" s="144" customFormat="1" ht="19.5" customHeight="1">
      <c r="A176" s="140">
        <v>207</v>
      </c>
      <c r="B176" s="141" t="s">
        <v>424</v>
      </c>
      <c r="C176" s="142">
        <v>1510</v>
      </c>
      <c r="D176" s="142">
        <v>2654</v>
      </c>
      <c r="E176" s="142">
        <v>2654</v>
      </c>
      <c r="F176" s="143">
        <f t="shared" si="7"/>
        <v>100</v>
      </c>
      <c r="H176" s="144">
        <v>207</v>
      </c>
      <c r="I176" s="144" t="s">
        <v>509</v>
      </c>
      <c r="J176" s="144">
        <v>1510</v>
      </c>
      <c r="K176" s="144">
        <f t="shared" si="9"/>
        <v>0</v>
      </c>
      <c r="L176" s="169">
        <v>207</v>
      </c>
      <c r="M176" s="170" t="s">
        <v>424</v>
      </c>
      <c r="N176" s="213">
        <v>2654</v>
      </c>
      <c r="O176" s="144">
        <f t="shared" si="6"/>
        <v>0</v>
      </c>
    </row>
    <row r="177" spans="1:15" s="144" customFormat="1" ht="19.5" customHeight="1">
      <c r="A177" s="140">
        <v>20701</v>
      </c>
      <c r="B177" s="141" t="s">
        <v>425</v>
      </c>
      <c r="C177" s="142">
        <v>621</v>
      </c>
      <c r="D177" s="145">
        <v>1108</v>
      </c>
      <c r="E177" s="142">
        <v>1108</v>
      </c>
      <c r="F177" s="143">
        <f t="shared" si="7"/>
        <v>100</v>
      </c>
      <c r="H177" s="144">
        <v>20701</v>
      </c>
      <c r="I177" s="144" t="s">
        <v>425</v>
      </c>
      <c r="J177" s="144">
        <v>621</v>
      </c>
      <c r="K177" s="144">
        <f t="shared" si="9"/>
        <v>0</v>
      </c>
      <c r="L177" s="169">
        <v>20701</v>
      </c>
      <c r="M177" s="170" t="s">
        <v>425</v>
      </c>
      <c r="N177" s="213">
        <v>1108</v>
      </c>
      <c r="O177" s="144">
        <f t="shared" si="6"/>
        <v>0</v>
      </c>
    </row>
    <row r="178" spans="1:15" s="150" customFormat="1" ht="19.5" customHeight="1">
      <c r="A178" s="146">
        <v>2070101</v>
      </c>
      <c r="B178" s="147" t="s">
        <v>4</v>
      </c>
      <c r="C178" s="151">
        <v>90</v>
      </c>
      <c r="D178" s="148">
        <v>97</v>
      </c>
      <c r="E178" s="151">
        <v>97</v>
      </c>
      <c r="F178" s="149">
        <f t="shared" si="7"/>
        <v>100</v>
      </c>
      <c r="H178" s="150">
        <v>2070101</v>
      </c>
      <c r="I178" s="150" t="s">
        <v>4</v>
      </c>
      <c r="J178" s="150">
        <v>90</v>
      </c>
      <c r="K178" s="150">
        <f t="shared" si="9"/>
        <v>0</v>
      </c>
      <c r="L178" s="169">
        <v>2070101</v>
      </c>
      <c r="M178" s="169" t="s">
        <v>4</v>
      </c>
      <c r="N178" s="214">
        <v>97</v>
      </c>
      <c r="O178" s="144">
        <f t="shared" si="6"/>
        <v>0</v>
      </c>
    </row>
    <row r="179" spans="1:15" s="150" customFormat="1" ht="19.5" customHeight="1">
      <c r="A179" s="146">
        <v>2070109</v>
      </c>
      <c r="B179" s="147" t="s">
        <v>71</v>
      </c>
      <c r="C179" s="148">
        <v>81</v>
      </c>
      <c r="D179" s="148">
        <v>119</v>
      </c>
      <c r="E179" s="151">
        <v>119</v>
      </c>
      <c r="F179" s="149">
        <f t="shared" si="7"/>
        <v>100</v>
      </c>
      <c r="H179" s="150">
        <v>2070109</v>
      </c>
      <c r="I179" s="150" t="s">
        <v>71</v>
      </c>
      <c r="J179" s="150">
        <v>81</v>
      </c>
      <c r="K179" s="150">
        <f t="shared" si="9"/>
        <v>0</v>
      </c>
      <c r="L179" s="169">
        <v>2070109</v>
      </c>
      <c r="M179" s="169" t="s">
        <v>71</v>
      </c>
      <c r="N179" s="214">
        <v>119</v>
      </c>
      <c r="O179" s="144">
        <f t="shared" si="6"/>
        <v>0</v>
      </c>
    </row>
    <row r="180" spans="1:15" s="150" customFormat="1" ht="19.5" customHeight="1">
      <c r="A180" s="146">
        <v>2070111</v>
      </c>
      <c r="B180" s="147" t="s">
        <v>72</v>
      </c>
      <c r="C180" s="151">
        <v>10</v>
      </c>
      <c r="D180" s="148">
        <v>10</v>
      </c>
      <c r="E180" s="151">
        <v>10</v>
      </c>
      <c r="F180" s="149">
        <f t="shared" si="7"/>
        <v>100</v>
      </c>
      <c r="H180" s="150">
        <v>2070111</v>
      </c>
      <c r="I180" s="150" t="s">
        <v>72</v>
      </c>
      <c r="J180" s="150">
        <v>10</v>
      </c>
      <c r="K180" s="150">
        <f t="shared" si="9"/>
        <v>0</v>
      </c>
      <c r="L180" s="169">
        <v>2070111</v>
      </c>
      <c r="M180" s="169" t="s">
        <v>72</v>
      </c>
      <c r="N180" s="214">
        <v>10</v>
      </c>
      <c r="O180" s="144">
        <f t="shared" si="6"/>
        <v>0</v>
      </c>
    </row>
    <row r="181" spans="1:15" s="150" customFormat="1" ht="19.5" customHeight="1">
      <c r="A181" s="146">
        <v>2070199</v>
      </c>
      <c r="B181" s="147" t="s">
        <v>426</v>
      </c>
      <c r="C181" s="151">
        <v>440</v>
      </c>
      <c r="D181" s="148">
        <v>882</v>
      </c>
      <c r="E181" s="151">
        <v>882</v>
      </c>
      <c r="F181" s="149">
        <f t="shared" si="7"/>
        <v>100</v>
      </c>
      <c r="H181" s="150">
        <v>2070199</v>
      </c>
      <c r="I181" s="150" t="s">
        <v>426</v>
      </c>
      <c r="J181" s="150">
        <v>440</v>
      </c>
      <c r="K181" s="150">
        <f t="shared" si="9"/>
        <v>0</v>
      </c>
      <c r="L181" s="169">
        <v>2070199</v>
      </c>
      <c r="M181" s="169" t="s">
        <v>426</v>
      </c>
      <c r="N181" s="214">
        <v>882</v>
      </c>
      <c r="O181" s="144">
        <f t="shared" si="6"/>
        <v>0</v>
      </c>
    </row>
    <row r="182" spans="1:15" s="144" customFormat="1" ht="19.5" customHeight="1">
      <c r="A182" s="140">
        <v>20702</v>
      </c>
      <c r="B182" s="141" t="s">
        <v>73</v>
      </c>
      <c r="C182" s="145">
        <v>42</v>
      </c>
      <c r="D182" s="145">
        <v>49</v>
      </c>
      <c r="E182" s="142">
        <v>49</v>
      </c>
      <c r="F182" s="143">
        <f t="shared" si="7"/>
        <v>100</v>
      </c>
      <c r="H182" s="144">
        <v>20702</v>
      </c>
      <c r="I182" s="144" t="s">
        <v>73</v>
      </c>
      <c r="J182" s="144">
        <v>42</v>
      </c>
      <c r="K182" s="144">
        <f t="shared" si="9"/>
        <v>0</v>
      </c>
      <c r="L182" s="169">
        <v>20702</v>
      </c>
      <c r="M182" s="170" t="s">
        <v>73</v>
      </c>
      <c r="N182" s="213">
        <v>49</v>
      </c>
      <c r="O182" s="144">
        <f t="shared" si="6"/>
        <v>0</v>
      </c>
    </row>
    <row r="183" spans="1:15" s="150" customFormat="1" ht="19.5" customHeight="1">
      <c r="A183" s="146">
        <v>2070205</v>
      </c>
      <c r="B183" s="147" t="s">
        <v>243</v>
      </c>
      <c r="C183" s="151">
        <v>40</v>
      </c>
      <c r="D183" s="148">
        <v>40</v>
      </c>
      <c r="E183" s="151">
        <v>40</v>
      </c>
      <c r="F183" s="149">
        <f t="shared" si="7"/>
        <v>100</v>
      </c>
      <c r="H183" s="150">
        <v>2070205</v>
      </c>
      <c r="I183" s="150" t="s">
        <v>243</v>
      </c>
      <c r="J183" s="150">
        <v>40</v>
      </c>
      <c r="K183" s="150">
        <f t="shared" si="9"/>
        <v>0</v>
      </c>
      <c r="L183" s="169">
        <v>2070205</v>
      </c>
      <c r="M183" s="169" t="s">
        <v>243</v>
      </c>
      <c r="N183" s="214">
        <v>40</v>
      </c>
      <c r="O183" s="144">
        <f t="shared" si="6"/>
        <v>0</v>
      </c>
    </row>
    <row r="184" spans="1:15" s="150" customFormat="1" ht="19.5" customHeight="1">
      <c r="A184" s="146">
        <v>2070299</v>
      </c>
      <c r="B184" s="147" t="s">
        <v>364</v>
      </c>
      <c r="C184" s="151">
        <v>2</v>
      </c>
      <c r="D184" s="148">
        <v>9</v>
      </c>
      <c r="E184" s="151">
        <v>9</v>
      </c>
      <c r="F184" s="149">
        <f t="shared" si="7"/>
        <v>100</v>
      </c>
      <c r="H184" s="150">
        <v>2070299</v>
      </c>
      <c r="I184" s="150" t="s">
        <v>364</v>
      </c>
      <c r="J184" s="150">
        <v>2</v>
      </c>
      <c r="K184" s="150">
        <f t="shared" si="9"/>
        <v>0</v>
      </c>
      <c r="L184" s="169">
        <v>2070299</v>
      </c>
      <c r="M184" s="169" t="s">
        <v>364</v>
      </c>
      <c r="N184" s="214">
        <v>9</v>
      </c>
      <c r="O184" s="144">
        <f t="shared" si="6"/>
        <v>0</v>
      </c>
    </row>
    <row r="185" spans="1:15" s="144" customFormat="1" ht="19.5" customHeight="1">
      <c r="A185" s="140">
        <v>20703</v>
      </c>
      <c r="B185" s="141" t="s">
        <v>74</v>
      </c>
      <c r="C185" s="142">
        <v>150</v>
      </c>
      <c r="D185" s="145">
        <v>238</v>
      </c>
      <c r="E185" s="142">
        <v>238</v>
      </c>
      <c r="F185" s="143">
        <f t="shared" si="7"/>
        <v>100</v>
      </c>
      <c r="H185" s="144">
        <v>20703</v>
      </c>
      <c r="I185" s="144" t="s">
        <v>74</v>
      </c>
      <c r="J185" s="144">
        <v>150</v>
      </c>
      <c r="K185" s="144">
        <f t="shared" si="9"/>
        <v>0</v>
      </c>
      <c r="L185" s="169">
        <v>20703</v>
      </c>
      <c r="M185" s="170" t="s">
        <v>74</v>
      </c>
      <c r="N185" s="213">
        <v>238</v>
      </c>
      <c r="O185" s="144">
        <f t="shared" si="6"/>
        <v>0</v>
      </c>
    </row>
    <row r="186" spans="1:15" s="150" customFormat="1" ht="19.5" customHeight="1">
      <c r="A186" s="146">
        <v>2070305</v>
      </c>
      <c r="B186" s="147" t="s">
        <v>294</v>
      </c>
      <c r="C186" s="148"/>
      <c r="D186" s="148">
        <v>133</v>
      </c>
      <c r="E186" s="148">
        <v>133</v>
      </c>
      <c r="F186" s="149">
        <f t="shared" si="7"/>
        <v>100</v>
      </c>
      <c r="K186" s="150">
        <f t="shared" si="9"/>
        <v>2070305</v>
      </c>
      <c r="L186" s="169">
        <v>2070305</v>
      </c>
      <c r="M186" s="169" t="s">
        <v>294</v>
      </c>
      <c r="N186" s="214">
        <v>133</v>
      </c>
      <c r="O186" s="144">
        <f t="shared" si="6"/>
        <v>0</v>
      </c>
    </row>
    <row r="187" spans="1:15" s="150" customFormat="1" ht="19.5" customHeight="1">
      <c r="A187" s="146">
        <v>2070308</v>
      </c>
      <c r="B187" s="147" t="s">
        <v>244</v>
      </c>
      <c r="C187" s="148"/>
      <c r="D187" s="148">
        <v>100</v>
      </c>
      <c r="E187" s="148">
        <v>100</v>
      </c>
      <c r="F187" s="149">
        <f t="shared" si="7"/>
        <v>100</v>
      </c>
      <c r="K187" s="150">
        <f t="shared" si="9"/>
        <v>2070308</v>
      </c>
      <c r="L187" s="169">
        <v>2070308</v>
      </c>
      <c r="M187" s="169" t="s">
        <v>244</v>
      </c>
      <c r="N187" s="214">
        <v>100</v>
      </c>
      <c r="O187" s="144">
        <f t="shared" si="6"/>
        <v>0</v>
      </c>
    </row>
    <row r="188" spans="1:15" s="150" customFormat="1" ht="19.5" customHeight="1">
      <c r="A188" s="146">
        <v>2070399</v>
      </c>
      <c r="B188" s="147" t="s">
        <v>75</v>
      </c>
      <c r="C188" s="151">
        <v>150</v>
      </c>
      <c r="D188" s="148">
        <v>5</v>
      </c>
      <c r="E188" s="151">
        <v>5</v>
      </c>
      <c r="F188" s="149">
        <f t="shared" si="7"/>
        <v>100</v>
      </c>
      <c r="H188" s="150">
        <v>2070399</v>
      </c>
      <c r="I188" s="150" t="s">
        <v>75</v>
      </c>
      <c r="J188" s="150">
        <v>150</v>
      </c>
      <c r="K188" s="150">
        <f t="shared" si="9"/>
        <v>0</v>
      </c>
      <c r="L188" s="169">
        <v>2070399</v>
      </c>
      <c r="M188" s="169" t="s">
        <v>75</v>
      </c>
      <c r="N188" s="214">
        <v>5</v>
      </c>
      <c r="O188" s="144">
        <f t="shared" si="6"/>
        <v>0</v>
      </c>
    </row>
    <row r="189" spans="1:15" s="144" customFormat="1" ht="19.5" customHeight="1">
      <c r="A189" s="140">
        <v>20706</v>
      </c>
      <c r="B189" s="141" t="s">
        <v>427</v>
      </c>
      <c r="C189" s="142">
        <v>330</v>
      </c>
      <c r="D189" s="145">
        <v>354</v>
      </c>
      <c r="E189" s="142">
        <v>354</v>
      </c>
      <c r="F189" s="143">
        <f t="shared" si="7"/>
        <v>100</v>
      </c>
      <c r="H189" s="144">
        <v>20706</v>
      </c>
      <c r="I189" s="144" t="s">
        <v>427</v>
      </c>
      <c r="J189" s="144">
        <v>330</v>
      </c>
      <c r="K189" s="144">
        <f t="shared" si="9"/>
        <v>0</v>
      </c>
      <c r="L189" s="169">
        <v>20706</v>
      </c>
      <c r="M189" s="215" t="s">
        <v>427</v>
      </c>
      <c r="N189" s="213">
        <v>354</v>
      </c>
      <c r="O189" s="144">
        <f t="shared" si="6"/>
        <v>0</v>
      </c>
    </row>
    <row r="190" spans="1:15" s="150" customFormat="1" ht="19.5" customHeight="1">
      <c r="A190" s="146">
        <v>2070601</v>
      </c>
      <c r="B190" s="147" t="s">
        <v>4</v>
      </c>
      <c r="C190" s="151">
        <v>165</v>
      </c>
      <c r="D190" s="148">
        <v>189</v>
      </c>
      <c r="E190" s="151">
        <v>189</v>
      </c>
      <c r="F190" s="149">
        <f t="shared" si="7"/>
        <v>100</v>
      </c>
      <c r="H190" s="150">
        <v>2070601</v>
      </c>
      <c r="I190" s="150" t="s">
        <v>4</v>
      </c>
      <c r="J190" s="150">
        <v>165</v>
      </c>
      <c r="K190" s="150">
        <f t="shared" si="9"/>
        <v>0</v>
      </c>
      <c r="L190" s="169">
        <v>2070601</v>
      </c>
      <c r="M190" s="211" t="s">
        <v>4</v>
      </c>
      <c r="N190" s="214">
        <v>189</v>
      </c>
      <c r="O190" s="144">
        <f t="shared" si="6"/>
        <v>0</v>
      </c>
    </row>
    <row r="191" spans="1:15" s="150" customFormat="1" ht="19.5" customHeight="1">
      <c r="A191" s="146">
        <v>2070607</v>
      </c>
      <c r="B191" s="147" t="s">
        <v>76</v>
      </c>
      <c r="C191" s="151">
        <v>12</v>
      </c>
      <c r="D191" s="148">
        <v>24</v>
      </c>
      <c r="E191" s="151">
        <v>24</v>
      </c>
      <c r="F191" s="149">
        <f t="shared" si="7"/>
        <v>100</v>
      </c>
      <c r="H191" s="150">
        <v>2070607</v>
      </c>
      <c r="I191" s="150" t="s">
        <v>76</v>
      </c>
      <c r="J191" s="150">
        <v>12</v>
      </c>
      <c r="K191" s="150">
        <f t="shared" si="9"/>
        <v>0</v>
      </c>
      <c r="L191" s="169">
        <v>2070607</v>
      </c>
      <c r="M191" s="211" t="s">
        <v>76</v>
      </c>
      <c r="N191" s="214">
        <v>24</v>
      </c>
      <c r="O191" s="144">
        <f t="shared" si="6"/>
        <v>0</v>
      </c>
    </row>
    <row r="192" spans="1:15" s="150" customFormat="1" ht="19.5" customHeight="1">
      <c r="A192" s="146">
        <v>2070699</v>
      </c>
      <c r="B192" s="147" t="s">
        <v>428</v>
      </c>
      <c r="C192" s="151">
        <v>153</v>
      </c>
      <c r="D192" s="148">
        <v>141</v>
      </c>
      <c r="E192" s="151">
        <v>141</v>
      </c>
      <c r="F192" s="149">
        <f t="shared" si="7"/>
        <v>100</v>
      </c>
      <c r="H192" s="150">
        <v>2070699</v>
      </c>
      <c r="I192" s="150" t="s">
        <v>428</v>
      </c>
      <c r="J192" s="150">
        <v>153</v>
      </c>
      <c r="K192" s="150">
        <f t="shared" si="9"/>
        <v>0</v>
      </c>
      <c r="L192" s="169">
        <v>2070699</v>
      </c>
      <c r="M192" s="211" t="s">
        <v>428</v>
      </c>
      <c r="N192" s="214">
        <v>141</v>
      </c>
      <c r="O192" s="144">
        <f t="shared" si="6"/>
        <v>0</v>
      </c>
    </row>
    <row r="193" spans="1:15" s="144" customFormat="1" ht="19.5" customHeight="1">
      <c r="A193" s="140">
        <v>20708</v>
      </c>
      <c r="B193" s="141" t="s">
        <v>429</v>
      </c>
      <c r="C193" s="142">
        <v>117</v>
      </c>
      <c r="D193" s="145">
        <v>582</v>
      </c>
      <c r="E193" s="142">
        <v>582</v>
      </c>
      <c r="F193" s="143">
        <f t="shared" si="7"/>
        <v>100</v>
      </c>
      <c r="H193" s="144">
        <v>20708</v>
      </c>
      <c r="I193" s="144" t="s">
        <v>429</v>
      </c>
      <c r="J193" s="144">
        <v>117</v>
      </c>
      <c r="K193" s="144">
        <f t="shared" si="9"/>
        <v>0</v>
      </c>
      <c r="L193" s="169">
        <v>20708</v>
      </c>
      <c r="M193" s="215" t="s">
        <v>429</v>
      </c>
      <c r="N193" s="213">
        <v>582</v>
      </c>
      <c r="O193" s="144">
        <f t="shared" si="6"/>
        <v>0</v>
      </c>
    </row>
    <row r="194" spans="1:15" s="150" customFormat="1" ht="19.5" customHeight="1">
      <c r="A194" s="146">
        <v>2070802</v>
      </c>
      <c r="B194" s="147" t="s">
        <v>5</v>
      </c>
      <c r="C194" s="148"/>
      <c r="D194" s="148">
        <v>27</v>
      </c>
      <c r="E194" s="151">
        <v>27</v>
      </c>
      <c r="F194" s="149">
        <f t="shared" si="7"/>
        <v>100</v>
      </c>
      <c r="K194" s="150">
        <f t="shared" si="9"/>
        <v>2070802</v>
      </c>
      <c r="L194" s="169">
        <v>2070802</v>
      </c>
      <c r="M194" s="211" t="s">
        <v>5</v>
      </c>
      <c r="N194" s="214">
        <v>27</v>
      </c>
      <c r="O194" s="144">
        <f t="shared" si="6"/>
        <v>0</v>
      </c>
    </row>
    <row r="195" spans="1:15" s="150" customFormat="1" ht="19.5" customHeight="1">
      <c r="A195" s="146">
        <v>2070804</v>
      </c>
      <c r="B195" s="147" t="s">
        <v>430</v>
      </c>
      <c r="C195" s="151"/>
      <c r="D195" s="148">
        <v>20</v>
      </c>
      <c r="E195" s="151">
        <v>20</v>
      </c>
      <c r="F195" s="149">
        <f t="shared" si="7"/>
        <v>100</v>
      </c>
      <c r="K195" s="150">
        <f t="shared" si="9"/>
        <v>2070804</v>
      </c>
      <c r="L195" s="169">
        <v>2070804</v>
      </c>
      <c r="M195" s="211" t="s">
        <v>430</v>
      </c>
      <c r="N195" s="214">
        <v>20</v>
      </c>
      <c r="O195" s="144">
        <f t="shared" si="6"/>
        <v>0</v>
      </c>
    </row>
    <row r="196" spans="1:15" s="150" customFormat="1" ht="19.5" customHeight="1">
      <c r="A196" s="146">
        <v>2070805</v>
      </c>
      <c r="B196" s="147" t="s">
        <v>295</v>
      </c>
      <c r="C196" s="151">
        <v>47</v>
      </c>
      <c r="D196" s="148">
        <v>47</v>
      </c>
      <c r="E196" s="151">
        <v>47</v>
      </c>
      <c r="F196" s="149">
        <f t="shared" si="7"/>
        <v>100</v>
      </c>
      <c r="H196" s="150">
        <v>2070805</v>
      </c>
      <c r="I196" s="150" t="s">
        <v>295</v>
      </c>
      <c r="J196" s="150">
        <v>47</v>
      </c>
      <c r="K196" s="150">
        <f t="shared" si="9"/>
        <v>0</v>
      </c>
      <c r="L196" s="169">
        <v>2070805</v>
      </c>
      <c r="M196" s="211" t="s">
        <v>295</v>
      </c>
      <c r="N196" s="214">
        <v>47</v>
      </c>
      <c r="O196" s="144">
        <f t="shared" si="6"/>
        <v>0</v>
      </c>
    </row>
    <row r="197" spans="1:15" s="150" customFormat="1" ht="19.5" customHeight="1">
      <c r="A197" s="146">
        <v>2070899</v>
      </c>
      <c r="B197" s="147" t="s">
        <v>431</v>
      </c>
      <c r="C197" s="151">
        <v>70</v>
      </c>
      <c r="D197" s="148">
        <v>488</v>
      </c>
      <c r="E197" s="151">
        <v>488</v>
      </c>
      <c r="F197" s="149">
        <f t="shared" si="7"/>
        <v>100</v>
      </c>
      <c r="H197" s="150">
        <v>2070899</v>
      </c>
      <c r="I197" s="150" t="s">
        <v>428</v>
      </c>
      <c r="J197" s="150">
        <v>70</v>
      </c>
      <c r="K197" s="150">
        <f t="shared" si="9"/>
        <v>0</v>
      </c>
      <c r="L197" s="169">
        <v>2070899</v>
      </c>
      <c r="M197" s="211" t="s">
        <v>431</v>
      </c>
      <c r="N197" s="214">
        <v>488</v>
      </c>
      <c r="O197" s="144">
        <f t="shared" ref="O197:O260" si="10">A197-L197</f>
        <v>0</v>
      </c>
    </row>
    <row r="198" spans="1:15" s="144" customFormat="1" ht="19.5" customHeight="1">
      <c r="A198" s="140">
        <v>20799</v>
      </c>
      <c r="B198" s="141" t="s">
        <v>77</v>
      </c>
      <c r="C198" s="145">
        <v>250</v>
      </c>
      <c r="D198" s="145">
        <v>323</v>
      </c>
      <c r="E198" s="142">
        <v>323</v>
      </c>
      <c r="F198" s="143">
        <f t="shared" ref="F198:F261" si="11">E198/D198*100</f>
        <v>100</v>
      </c>
      <c r="H198" s="144">
        <v>20799</v>
      </c>
      <c r="I198" s="144" t="s">
        <v>510</v>
      </c>
      <c r="J198" s="144">
        <v>250</v>
      </c>
      <c r="K198" s="144">
        <f t="shared" si="9"/>
        <v>0</v>
      </c>
      <c r="L198" s="169">
        <v>20799</v>
      </c>
      <c r="M198" s="170" t="s">
        <v>77</v>
      </c>
      <c r="N198" s="213">
        <v>323</v>
      </c>
      <c r="O198" s="144">
        <f t="shared" si="10"/>
        <v>0</v>
      </c>
    </row>
    <row r="199" spans="1:15" s="150" customFormat="1" ht="19.5" customHeight="1">
      <c r="A199" s="146">
        <v>2079902</v>
      </c>
      <c r="B199" s="147" t="s">
        <v>78</v>
      </c>
      <c r="C199" s="151"/>
      <c r="D199" s="148">
        <v>69</v>
      </c>
      <c r="E199" s="151">
        <v>69</v>
      </c>
      <c r="F199" s="149">
        <f t="shared" si="11"/>
        <v>100</v>
      </c>
      <c r="K199" s="150">
        <f t="shared" si="9"/>
        <v>2079902</v>
      </c>
      <c r="L199" s="169">
        <v>2079902</v>
      </c>
      <c r="M199" s="169" t="s">
        <v>78</v>
      </c>
      <c r="N199" s="214">
        <v>69</v>
      </c>
      <c r="O199" s="144">
        <f t="shared" si="10"/>
        <v>0</v>
      </c>
    </row>
    <row r="200" spans="1:15" s="150" customFormat="1" ht="19.5" customHeight="1">
      <c r="A200" s="146">
        <v>2079999</v>
      </c>
      <c r="B200" s="147" t="s">
        <v>79</v>
      </c>
      <c r="C200" s="151">
        <v>250</v>
      </c>
      <c r="D200" s="148">
        <v>254</v>
      </c>
      <c r="E200" s="151">
        <v>254</v>
      </c>
      <c r="F200" s="149">
        <f t="shared" si="11"/>
        <v>100</v>
      </c>
      <c r="H200" s="150">
        <v>2079999</v>
      </c>
      <c r="I200" s="150" t="s">
        <v>511</v>
      </c>
      <c r="J200" s="150">
        <v>250</v>
      </c>
      <c r="K200" s="150">
        <f t="shared" ref="K200:K232" si="12">A200-H200</f>
        <v>0</v>
      </c>
      <c r="L200" s="169">
        <v>2079999</v>
      </c>
      <c r="M200" s="169" t="s">
        <v>79</v>
      </c>
      <c r="N200" s="214">
        <v>254</v>
      </c>
      <c r="O200" s="144">
        <f t="shared" si="10"/>
        <v>0</v>
      </c>
    </row>
    <row r="201" spans="1:15" s="144" customFormat="1" ht="19.5" customHeight="1">
      <c r="A201" s="140">
        <v>208</v>
      </c>
      <c r="B201" s="141" t="s">
        <v>296</v>
      </c>
      <c r="C201" s="142">
        <v>15944</v>
      </c>
      <c r="D201" s="145">
        <v>18797</v>
      </c>
      <c r="E201" s="142">
        <v>18784</v>
      </c>
      <c r="F201" s="143">
        <f t="shared" si="11"/>
        <v>99.93084002766399</v>
      </c>
      <c r="H201" s="144">
        <v>208</v>
      </c>
      <c r="I201" s="144" t="s">
        <v>512</v>
      </c>
      <c r="J201" s="144">
        <v>15944</v>
      </c>
      <c r="K201" s="144">
        <f t="shared" si="12"/>
        <v>0</v>
      </c>
      <c r="L201" s="169">
        <v>208</v>
      </c>
      <c r="M201" s="170" t="s">
        <v>296</v>
      </c>
      <c r="N201" s="213">
        <v>18797</v>
      </c>
      <c r="O201" s="144">
        <f t="shared" si="10"/>
        <v>0</v>
      </c>
    </row>
    <row r="202" spans="1:15" s="144" customFormat="1" ht="19.5" customHeight="1">
      <c r="A202" s="140">
        <v>20801</v>
      </c>
      <c r="B202" s="141" t="s">
        <v>80</v>
      </c>
      <c r="C202" s="142">
        <v>1455</v>
      </c>
      <c r="D202" s="145">
        <v>1355</v>
      </c>
      <c r="E202" s="142">
        <v>1355</v>
      </c>
      <c r="F202" s="143">
        <f t="shared" si="11"/>
        <v>100</v>
      </c>
      <c r="H202" s="144">
        <v>20801</v>
      </c>
      <c r="I202" s="144" t="s">
        <v>80</v>
      </c>
      <c r="J202" s="144">
        <v>1455</v>
      </c>
      <c r="K202" s="144">
        <f t="shared" si="12"/>
        <v>0</v>
      </c>
      <c r="L202" s="169">
        <v>20801</v>
      </c>
      <c r="M202" s="170" t="s">
        <v>80</v>
      </c>
      <c r="N202" s="213">
        <v>1355</v>
      </c>
      <c r="O202" s="144">
        <f t="shared" si="10"/>
        <v>0</v>
      </c>
    </row>
    <row r="203" spans="1:15" s="150" customFormat="1" ht="19.5" customHeight="1">
      <c r="A203" s="146">
        <v>2080101</v>
      </c>
      <c r="B203" s="147" t="s">
        <v>4</v>
      </c>
      <c r="C203" s="151">
        <v>727</v>
      </c>
      <c r="D203" s="148">
        <v>672</v>
      </c>
      <c r="E203" s="151">
        <v>672</v>
      </c>
      <c r="F203" s="149">
        <f t="shared" si="11"/>
        <v>100</v>
      </c>
      <c r="H203" s="150">
        <v>2080101</v>
      </c>
      <c r="I203" s="150" t="s">
        <v>4</v>
      </c>
      <c r="J203" s="150">
        <v>727</v>
      </c>
      <c r="K203" s="150">
        <f t="shared" si="12"/>
        <v>0</v>
      </c>
      <c r="L203" s="169">
        <v>2080101</v>
      </c>
      <c r="M203" s="169" t="s">
        <v>4</v>
      </c>
      <c r="N203" s="214">
        <v>672</v>
      </c>
      <c r="O203" s="144">
        <f t="shared" si="10"/>
        <v>0</v>
      </c>
    </row>
    <row r="204" spans="1:15" s="150" customFormat="1" ht="19.5" customHeight="1">
      <c r="A204" s="146">
        <v>2080102</v>
      </c>
      <c r="B204" s="147" t="s">
        <v>5</v>
      </c>
      <c r="C204" s="151">
        <v>6</v>
      </c>
      <c r="D204" s="148"/>
      <c r="E204" s="151"/>
      <c r="F204" s="149" t="e">
        <f t="shared" si="11"/>
        <v>#DIV/0!</v>
      </c>
      <c r="H204" s="150">
        <v>2080102</v>
      </c>
      <c r="I204" s="150" t="s">
        <v>5</v>
      </c>
      <c r="J204" s="150">
        <v>6</v>
      </c>
      <c r="K204" s="150">
        <f t="shared" si="12"/>
        <v>0</v>
      </c>
      <c r="L204" s="169"/>
      <c r="M204" s="169"/>
      <c r="N204" s="214"/>
      <c r="O204" s="144">
        <f t="shared" si="10"/>
        <v>2080102</v>
      </c>
    </row>
    <row r="205" spans="1:15" s="150" customFormat="1" ht="19.5" customHeight="1">
      <c r="A205" s="146">
        <v>2080108</v>
      </c>
      <c r="B205" s="147" t="s">
        <v>16</v>
      </c>
      <c r="C205" s="151">
        <v>37</v>
      </c>
      <c r="D205" s="148">
        <v>10</v>
      </c>
      <c r="E205" s="151">
        <v>10</v>
      </c>
      <c r="F205" s="149">
        <f t="shared" si="11"/>
        <v>100</v>
      </c>
      <c r="H205" s="150">
        <v>2080108</v>
      </c>
      <c r="I205" s="150" t="s">
        <v>16</v>
      </c>
      <c r="J205" s="150">
        <v>37</v>
      </c>
      <c r="K205" s="150">
        <f t="shared" si="12"/>
        <v>0</v>
      </c>
      <c r="L205" s="169">
        <v>2080108</v>
      </c>
      <c r="M205" s="169" t="s">
        <v>16</v>
      </c>
      <c r="N205" s="214">
        <v>10</v>
      </c>
      <c r="O205" s="144">
        <f t="shared" si="10"/>
        <v>0</v>
      </c>
    </row>
    <row r="206" spans="1:15" s="150" customFormat="1" ht="19.5" customHeight="1">
      <c r="A206" s="146">
        <v>2080109</v>
      </c>
      <c r="B206" s="147" t="s">
        <v>81</v>
      </c>
      <c r="C206" s="151"/>
      <c r="D206" s="148">
        <v>34</v>
      </c>
      <c r="E206" s="151">
        <v>34</v>
      </c>
      <c r="F206" s="149">
        <f t="shared" si="11"/>
        <v>100</v>
      </c>
      <c r="K206" s="150">
        <f t="shared" si="12"/>
        <v>2080109</v>
      </c>
      <c r="L206" s="169">
        <v>2080109</v>
      </c>
      <c r="M206" s="169" t="s">
        <v>81</v>
      </c>
      <c r="N206" s="214">
        <v>34</v>
      </c>
      <c r="O206" s="144">
        <f t="shared" si="10"/>
        <v>0</v>
      </c>
    </row>
    <row r="207" spans="1:15" s="150" customFormat="1" ht="19.5" customHeight="1">
      <c r="A207" s="146">
        <v>2080111</v>
      </c>
      <c r="B207" s="147" t="s">
        <v>82</v>
      </c>
      <c r="C207" s="151">
        <v>7</v>
      </c>
      <c r="D207" s="148">
        <v>1</v>
      </c>
      <c r="E207" s="151">
        <v>1</v>
      </c>
      <c r="F207" s="149">
        <f t="shared" si="11"/>
        <v>100</v>
      </c>
      <c r="H207" s="150">
        <v>2080111</v>
      </c>
      <c r="I207" s="150" t="s">
        <v>82</v>
      </c>
      <c r="J207" s="150">
        <v>7</v>
      </c>
      <c r="K207" s="150">
        <f t="shared" si="12"/>
        <v>0</v>
      </c>
      <c r="L207" s="169">
        <v>2080111</v>
      </c>
      <c r="M207" s="169" t="s">
        <v>82</v>
      </c>
      <c r="N207" s="214">
        <v>1</v>
      </c>
      <c r="O207" s="144">
        <f t="shared" si="10"/>
        <v>0</v>
      </c>
    </row>
    <row r="208" spans="1:15" s="150" customFormat="1" ht="19.5" customHeight="1">
      <c r="A208" s="146">
        <v>2080112</v>
      </c>
      <c r="B208" s="147" t="s">
        <v>432</v>
      </c>
      <c r="C208" s="148"/>
      <c r="D208" s="148">
        <v>4</v>
      </c>
      <c r="E208" s="151">
        <v>4</v>
      </c>
      <c r="F208" s="149">
        <f t="shared" si="11"/>
        <v>100</v>
      </c>
      <c r="K208" s="150">
        <f t="shared" si="12"/>
        <v>2080112</v>
      </c>
      <c r="L208" s="169">
        <v>2080112</v>
      </c>
      <c r="M208" s="169" t="s">
        <v>432</v>
      </c>
      <c r="N208" s="214">
        <v>4</v>
      </c>
      <c r="O208" s="144">
        <f t="shared" si="10"/>
        <v>0</v>
      </c>
    </row>
    <row r="209" spans="1:15" s="150" customFormat="1" ht="19.5" customHeight="1">
      <c r="A209" s="146">
        <v>2080199</v>
      </c>
      <c r="B209" s="147" t="s">
        <v>83</v>
      </c>
      <c r="C209" s="151">
        <v>678</v>
      </c>
      <c r="D209" s="148">
        <v>634</v>
      </c>
      <c r="E209" s="151">
        <v>634</v>
      </c>
      <c r="F209" s="149">
        <f t="shared" si="11"/>
        <v>100</v>
      </c>
      <c r="H209" s="150">
        <v>2080199</v>
      </c>
      <c r="I209" s="150" t="s">
        <v>83</v>
      </c>
      <c r="J209" s="150">
        <v>678</v>
      </c>
      <c r="K209" s="150">
        <f t="shared" si="12"/>
        <v>0</v>
      </c>
      <c r="L209" s="169">
        <v>2080199</v>
      </c>
      <c r="M209" s="169" t="s">
        <v>83</v>
      </c>
      <c r="N209" s="214">
        <v>634</v>
      </c>
      <c r="O209" s="144">
        <f t="shared" si="10"/>
        <v>0</v>
      </c>
    </row>
    <row r="210" spans="1:15" s="144" customFormat="1" ht="19.5" customHeight="1">
      <c r="A210" s="140">
        <v>20802</v>
      </c>
      <c r="B210" s="141" t="s">
        <v>84</v>
      </c>
      <c r="C210" s="142">
        <v>3545</v>
      </c>
      <c r="D210" s="145">
        <v>3621</v>
      </c>
      <c r="E210" s="142">
        <v>3621</v>
      </c>
      <c r="F210" s="143">
        <f t="shared" si="11"/>
        <v>100</v>
      </c>
      <c r="H210" s="144">
        <v>20802</v>
      </c>
      <c r="I210" s="144" t="s">
        <v>84</v>
      </c>
      <c r="J210" s="144">
        <v>3545</v>
      </c>
      <c r="K210" s="144">
        <f t="shared" si="12"/>
        <v>0</v>
      </c>
      <c r="L210" s="169">
        <v>20802</v>
      </c>
      <c r="M210" s="170" t="s">
        <v>84</v>
      </c>
      <c r="N210" s="213">
        <v>3621</v>
      </c>
      <c r="O210" s="144">
        <f t="shared" si="10"/>
        <v>0</v>
      </c>
    </row>
    <row r="211" spans="1:15" s="150" customFormat="1" ht="19.5" customHeight="1">
      <c r="A211" s="146">
        <v>2080201</v>
      </c>
      <c r="B211" s="147" t="s">
        <v>4</v>
      </c>
      <c r="C211" s="151">
        <v>198</v>
      </c>
      <c r="D211" s="148">
        <v>211</v>
      </c>
      <c r="E211" s="151">
        <v>211</v>
      </c>
      <c r="F211" s="149">
        <f t="shared" si="11"/>
        <v>100</v>
      </c>
      <c r="H211" s="150">
        <v>2080201</v>
      </c>
      <c r="I211" s="150" t="s">
        <v>4</v>
      </c>
      <c r="J211" s="150">
        <v>198</v>
      </c>
      <c r="K211" s="150">
        <f t="shared" si="12"/>
        <v>0</v>
      </c>
      <c r="L211" s="169">
        <v>2080201</v>
      </c>
      <c r="M211" s="169" t="s">
        <v>4</v>
      </c>
      <c r="N211" s="214">
        <v>211</v>
      </c>
      <c r="O211" s="144">
        <f t="shared" si="10"/>
        <v>0</v>
      </c>
    </row>
    <row r="212" spans="1:15" s="150" customFormat="1" ht="19.5" customHeight="1">
      <c r="A212" s="146">
        <v>2080202</v>
      </c>
      <c r="B212" s="147" t="s">
        <v>5</v>
      </c>
      <c r="C212" s="151">
        <v>61</v>
      </c>
      <c r="D212" s="148">
        <v>41</v>
      </c>
      <c r="E212" s="151">
        <v>41</v>
      </c>
      <c r="F212" s="149">
        <f t="shared" si="11"/>
        <v>100</v>
      </c>
      <c r="H212" s="150">
        <v>2080202</v>
      </c>
      <c r="I212" s="150" t="s">
        <v>5</v>
      </c>
      <c r="J212" s="150">
        <v>61</v>
      </c>
      <c r="K212" s="150">
        <f t="shared" si="12"/>
        <v>0</v>
      </c>
      <c r="L212" s="169">
        <v>2080202</v>
      </c>
      <c r="M212" s="169" t="s">
        <v>5</v>
      </c>
      <c r="N212" s="214">
        <v>41</v>
      </c>
      <c r="O212" s="144">
        <f t="shared" si="10"/>
        <v>0</v>
      </c>
    </row>
    <row r="213" spans="1:15" s="150" customFormat="1" ht="19.5" customHeight="1">
      <c r="A213" s="146">
        <v>2080208</v>
      </c>
      <c r="B213" s="147" t="s">
        <v>86</v>
      </c>
      <c r="C213" s="151">
        <v>3145</v>
      </c>
      <c r="D213" s="148">
        <v>3142</v>
      </c>
      <c r="E213" s="151">
        <v>3142</v>
      </c>
      <c r="F213" s="149">
        <f t="shared" si="11"/>
        <v>100</v>
      </c>
      <c r="H213" s="150">
        <v>2080208</v>
      </c>
      <c r="I213" s="150" t="s">
        <v>86</v>
      </c>
      <c r="J213" s="150">
        <v>3145</v>
      </c>
      <c r="K213" s="150">
        <f t="shared" si="12"/>
        <v>0</v>
      </c>
      <c r="L213" s="169">
        <v>2080208</v>
      </c>
      <c r="M213" s="169" t="s">
        <v>86</v>
      </c>
      <c r="N213" s="214">
        <v>3142</v>
      </c>
      <c r="O213" s="144">
        <f t="shared" si="10"/>
        <v>0</v>
      </c>
    </row>
    <row r="214" spans="1:15" s="150" customFormat="1" ht="19.5" customHeight="1">
      <c r="A214" s="146">
        <v>2080299</v>
      </c>
      <c r="B214" s="147" t="s">
        <v>87</v>
      </c>
      <c r="C214" s="151">
        <v>141</v>
      </c>
      <c r="D214" s="148">
        <v>227</v>
      </c>
      <c r="E214" s="151">
        <v>227</v>
      </c>
      <c r="F214" s="149">
        <f t="shared" si="11"/>
        <v>100</v>
      </c>
      <c r="H214" s="150">
        <v>2080299</v>
      </c>
      <c r="I214" s="150" t="s">
        <v>87</v>
      </c>
      <c r="J214" s="150">
        <v>141</v>
      </c>
      <c r="K214" s="150">
        <f t="shared" si="12"/>
        <v>0</v>
      </c>
      <c r="L214" s="169">
        <v>2080299</v>
      </c>
      <c r="M214" s="169" t="s">
        <v>87</v>
      </c>
      <c r="N214" s="214">
        <v>227</v>
      </c>
      <c r="O214" s="144">
        <f t="shared" si="10"/>
        <v>0</v>
      </c>
    </row>
    <row r="215" spans="1:15" s="144" customFormat="1" ht="19.5" customHeight="1">
      <c r="A215" s="140">
        <v>20805</v>
      </c>
      <c r="B215" s="141" t="s">
        <v>88</v>
      </c>
      <c r="C215" s="142">
        <v>6702</v>
      </c>
      <c r="D215" s="145">
        <v>6537</v>
      </c>
      <c r="E215" s="142">
        <v>6537</v>
      </c>
      <c r="F215" s="143">
        <f t="shared" si="11"/>
        <v>100</v>
      </c>
      <c r="H215" s="144">
        <v>20805</v>
      </c>
      <c r="I215" s="144" t="s">
        <v>88</v>
      </c>
      <c r="J215" s="144">
        <v>6702</v>
      </c>
      <c r="K215" s="144">
        <f t="shared" si="12"/>
        <v>0</v>
      </c>
      <c r="L215" s="169">
        <v>20805</v>
      </c>
      <c r="M215" s="170" t="s">
        <v>88</v>
      </c>
      <c r="N215" s="213">
        <v>6537</v>
      </c>
      <c r="O215" s="144">
        <f t="shared" si="10"/>
        <v>0</v>
      </c>
    </row>
    <row r="216" spans="1:15" s="150" customFormat="1" ht="19.5" customHeight="1">
      <c r="A216" s="146">
        <v>2080501</v>
      </c>
      <c r="B216" s="147" t="s">
        <v>433</v>
      </c>
      <c r="C216" s="148">
        <v>1</v>
      </c>
      <c r="D216" s="148">
        <v>2</v>
      </c>
      <c r="E216" s="151">
        <v>2</v>
      </c>
      <c r="F216" s="149">
        <f t="shared" si="11"/>
        <v>100</v>
      </c>
      <c r="H216" s="150">
        <v>2080501</v>
      </c>
      <c r="I216" s="150" t="s">
        <v>433</v>
      </c>
      <c r="J216" s="150">
        <v>1</v>
      </c>
      <c r="K216" s="150">
        <f t="shared" si="12"/>
        <v>0</v>
      </c>
      <c r="L216" s="169">
        <v>2080501</v>
      </c>
      <c r="M216" s="169" t="s">
        <v>433</v>
      </c>
      <c r="N216" s="214">
        <v>2</v>
      </c>
      <c r="O216" s="144">
        <f t="shared" si="10"/>
        <v>0</v>
      </c>
    </row>
    <row r="217" spans="1:15" s="150" customFormat="1" ht="19.5" customHeight="1">
      <c r="A217" s="146">
        <v>2080504</v>
      </c>
      <c r="B217" s="147" t="s">
        <v>89</v>
      </c>
      <c r="C217" s="151">
        <v>678</v>
      </c>
      <c r="D217" s="148">
        <v>974</v>
      </c>
      <c r="E217" s="151">
        <v>974</v>
      </c>
      <c r="F217" s="149">
        <f t="shared" si="11"/>
        <v>100</v>
      </c>
      <c r="H217" s="150">
        <v>2080504</v>
      </c>
      <c r="I217" s="150" t="s">
        <v>89</v>
      </c>
      <c r="J217" s="150">
        <v>678</v>
      </c>
      <c r="K217" s="150">
        <f t="shared" si="12"/>
        <v>0</v>
      </c>
      <c r="L217" s="169">
        <v>2080504</v>
      </c>
      <c r="M217" s="169" t="s">
        <v>89</v>
      </c>
      <c r="N217" s="214">
        <v>974</v>
      </c>
      <c r="O217" s="144">
        <f t="shared" si="10"/>
        <v>0</v>
      </c>
    </row>
    <row r="218" spans="1:15" s="150" customFormat="1" ht="19.5" customHeight="1">
      <c r="A218" s="146">
        <v>2080505</v>
      </c>
      <c r="B218" s="147" t="s">
        <v>245</v>
      </c>
      <c r="C218" s="151">
        <v>6023</v>
      </c>
      <c r="D218" s="148">
        <v>5317</v>
      </c>
      <c r="E218" s="151">
        <v>5317</v>
      </c>
      <c r="F218" s="149">
        <f t="shared" si="11"/>
        <v>100</v>
      </c>
      <c r="H218" s="150">
        <v>2080505</v>
      </c>
      <c r="I218" s="150" t="s">
        <v>245</v>
      </c>
      <c r="J218" s="150">
        <v>6023</v>
      </c>
      <c r="K218" s="150">
        <f t="shared" si="12"/>
        <v>0</v>
      </c>
      <c r="L218" s="169">
        <v>2080505</v>
      </c>
      <c r="M218" s="169" t="s">
        <v>245</v>
      </c>
      <c r="N218" s="214">
        <v>5317</v>
      </c>
      <c r="O218" s="144">
        <f t="shared" si="10"/>
        <v>0</v>
      </c>
    </row>
    <row r="219" spans="1:15" s="150" customFormat="1" ht="19.5" customHeight="1">
      <c r="A219" s="146">
        <v>2080506</v>
      </c>
      <c r="B219" s="147" t="s">
        <v>297</v>
      </c>
      <c r="C219" s="151"/>
      <c r="D219" s="148">
        <v>244</v>
      </c>
      <c r="E219" s="151">
        <v>244</v>
      </c>
      <c r="F219" s="149">
        <f t="shared" si="11"/>
        <v>100</v>
      </c>
      <c r="K219" s="150">
        <f t="shared" si="12"/>
        <v>2080506</v>
      </c>
      <c r="L219" s="169">
        <v>2080506</v>
      </c>
      <c r="M219" s="169" t="s">
        <v>297</v>
      </c>
      <c r="N219" s="214">
        <v>244</v>
      </c>
      <c r="O219" s="144">
        <f t="shared" si="10"/>
        <v>0</v>
      </c>
    </row>
    <row r="220" spans="1:15" s="144" customFormat="1" ht="19.5" customHeight="1">
      <c r="A220" s="140">
        <v>20806</v>
      </c>
      <c r="B220" s="141" t="s">
        <v>365</v>
      </c>
      <c r="C220" s="145"/>
      <c r="D220" s="145">
        <v>76</v>
      </c>
      <c r="E220" s="142">
        <v>76</v>
      </c>
      <c r="F220" s="143">
        <f t="shared" si="11"/>
        <v>100</v>
      </c>
      <c r="K220" s="144">
        <f t="shared" si="12"/>
        <v>20806</v>
      </c>
      <c r="L220" s="169">
        <v>20806</v>
      </c>
      <c r="M220" s="170" t="s">
        <v>365</v>
      </c>
      <c r="N220" s="213">
        <v>76</v>
      </c>
      <c r="O220" s="144">
        <f t="shared" si="10"/>
        <v>0</v>
      </c>
    </row>
    <row r="221" spans="1:15" s="150" customFormat="1" ht="19.5" customHeight="1">
      <c r="A221" s="146">
        <v>2080699</v>
      </c>
      <c r="B221" s="147" t="s">
        <v>366</v>
      </c>
      <c r="C221" s="151"/>
      <c r="D221" s="148">
        <v>76</v>
      </c>
      <c r="E221" s="151">
        <v>76</v>
      </c>
      <c r="F221" s="149">
        <f t="shared" si="11"/>
        <v>100</v>
      </c>
      <c r="K221" s="150">
        <f t="shared" si="12"/>
        <v>2080699</v>
      </c>
      <c r="L221" s="169">
        <v>2080699</v>
      </c>
      <c r="M221" s="169" t="s">
        <v>366</v>
      </c>
      <c r="N221" s="214">
        <v>76</v>
      </c>
      <c r="O221" s="144">
        <f t="shared" si="10"/>
        <v>0</v>
      </c>
    </row>
    <row r="222" spans="1:15" s="144" customFormat="1" ht="19.5" customHeight="1">
      <c r="A222" s="140">
        <v>20807</v>
      </c>
      <c r="B222" s="141" t="s">
        <v>90</v>
      </c>
      <c r="C222" s="142">
        <v>14</v>
      </c>
      <c r="D222" s="145">
        <v>1499</v>
      </c>
      <c r="E222" s="142">
        <v>1499</v>
      </c>
      <c r="F222" s="143">
        <f t="shared" si="11"/>
        <v>100</v>
      </c>
      <c r="H222" s="144">
        <v>20807</v>
      </c>
      <c r="I222" s="144" t="s">
        <v>90</v>
      </c>
      <c r="J222" s="144">
        <v>14</v>
      </c>
      <c r="K222" s="144">
        <f t="shared" si="12"/>
        <v>0</v>
      </c>
      <c r="L222" s="169">
        <v>20807</v>
      </c>
      <c r="M222" s="170" t="s">
        <v>90</v>
      </c>
      <c r="N222" s="213">
        <v>1499</v>
      </c>
      <c r="O222" s="144">
        <f t="shared" si="10"/>
        <v>0</v>
      </c>
    </row>
    <row r="223" spans="1:15" s="150" customFormat="1" ht="19.5" customHeight="1">
      <c r="A223" s="146">
        <v>2080799</v>
      </c>
      <c r="B223" s="147" t="s">
        <v>91</v>
      </c>
      <c r="C223" s="151">
        <v>14</v>
      </c>
      <c r="D223" s="148">
        <v>1499</v>
      </c>
      <c r="E223" s="151">
        <v>1499</v>
      </c>
      <c r="F223" s="149">
        <f t="shared" si="11"/>
        <v>100</v>
      </c>
      <c r="H223" s="150">
        <v>2080799</v>
      </c>
      <c r="I223" s="150" t="s">
        <v>91</v>
      </c>
      <c r="J223" s="150">
        <v>14</v>
      </c>
      <c r="K223" s="150">
        <f t="shared" si="12"/>
        <v>0</v>
      </c>
      <c r="L223" s="169">
        <v>2080799</v>
      </c>
      <c r="M223" s="169" t="s">
        <v>91</v>
      </c>
      <c r="N223" s="214">
        <v>1499</v>
      </c>
      <c r="O223" s="144">
        <f t="shared" si="10"/>
        <v>0</v>
      </c>
    </row>
    <row r="224" spans="1:15" s="144" customFormat="1" ht="19.5" customHeight="1">
      <c r="A224" s="140">
        <v>20808</v>
      </c>
      <c r="B224" s="141" t="s">
        <v>92</v>
      </c>
      <c r="C224" s="145">
        <v>833</v>
      </c>
      <c r="D224" s="145">
        <v>1072</v>
      </c>
      <c r="E224" s="142">
        <v>1072</v>
      </c>
      <c r="F224" s="143">
        <f t="shared" si="11"/>
        <v>100</v>
      </c>
      <c r="H224" s="144">
        <v>20808</v>
      </c>
      <c r="I224" s="144" t="s">
        <v>92</v>
      </c>
      <c r="J224" s="144">
        <v>833</v>
      </c>
      <c r="K224" s="144">
        <f t="shared" si="12"/>
        <v>0</v>
      </c>
      <c r="L224" s="169">
        <v>20808</v>
      </c>
      <c r="M224" s="170" t="s">
        <v>92</v>
      </c>
      <c r="N224" s="213">
        <v>1072</v>
      </c>
      <c r="O224" s="144">
        <f t="shared" si="10"/>
        <v>0</v>
      </c>
    </row>
    <row r="225" spans="1:15" s="150" customFormat="1" ht="19.5" customHeight="1">
      <c r="A225" s="146">
        <v>2080801</v>
      </c>
      <c r="B225" s="147" t="s">
        <v>93</v>
      </c>
      <c r="C225" s="148">
        <v>500</v>
      </c>
      <c r="D225" s="148"/>
      <c r="E225" s="151"/>
      <c r="F225" s="149" t="e">
        <f t="shared" si="11"/>
        <v>#DIV/0!</v>
      </c>
      <c r="H225" s="150">
        <v>2080801</v>
      </c>
      <c r="I225" s="150" t="s">
        <v>93</v>
      </c>
      <c r="J225" s="150">
        <v>500</v>
      </c>
      <c r="K225" s="150">
        <f t="shared" si="12"/>
        <v>0</v>
      </c>
      <c r="L225" s="169"/>
      <c r="M225" s="170"/>
      <c r="N225" s="213"/>
      <c r="O225" s="144">
        <f t="shared" si="10"/>
        <v>2080801</v>
      </c>
    </row>
    <row r="226" spans="1:15" s="150" customFormat="1" ht="19.5" customHeight="1">
      <c r="A226" s="146">
        <v>2080802</v>
      </c>
      <c r="B226" s="147" t="s">
        <v>94</v>
      </c>
      <c r="C226" s="151">
        <v>17</v>
      </c>
      <c r="D226" s="148">
        <v>16</v>
      </c>
      <c r="E226" s="151">
        <v>16</v>
      </c>
      <c r="F226" s="149">
        <f t="shared" si="11"/>
        <v>100</v>
      </c>
      <c r="H226" s="150">
        <v>2080802</v>
      </c>
      <c r="I226" s="150" t="s">
        <v>94</v>
      </c>
      <c r="J226" s="150">
        <v>17</v>
      </c>
      <c r="K226" s="150">
        <f t="shared" si="12"/>
        <v>0</v>
      </c>
      <c r="L226" s="169">
        <v>2080802</v>
      </c>
      <c r="M226" s="169" t="s">
        <v>94</v>
      </c>
      <c r="N226" s="214">
        <v>16</v>
      </c>
      <c r="O226" s="144">
        <f t="shared" si="10"/>
        <v>0</v>
      </c>
    </row>
    <row r="227" spans="1:15" s="150" customFormat="1" ht="19.5" customHeight="1">
      <c r="A227" s="146">
        <v>2080803</v>
      </c>
      <c r="B227" s="147" t="s">
        <v>95</v>
      </c>
      <c r="C227" s="151">
        <v>21</v>
      </c>
      <c r="D227" s="148">
        <v>21</v>
      </c>
      <c r="E227" s="151">
        <v>21</v>
      </c>
      <c r="F227" s="149">
        <f t="shared" si="11"/>
        <v>100</v>
      </c>
      <c r="H227" s="150">
        <v>2080803</v>
      </c>
      <c r="I227" s="150" t="s">
        <v>95</v>
      </c>
      <c r="J227" s="150">
        <v>21</v>
      </c>
      <c r="K227" s="150">
        <f t="shared" si="12"/>
        <v>0</v>
      </c>
      <c r="L227" s="169">
        <v>2080803</v>
      </c>
      <c r="M227" s="169" t="s">
        <v>95</v>
      </c>
      <c r="N227" s="214">
        <v>21</v>
      </c>
      <c r="O227" s="144">
        <f t="shared" si="10"/>
        <v>0</v>
      </c>
    </row>
    <row r="228" spans="1:15" s="150" customFormat="1" ht="19.5" customHeight="1">
      <c r="A228" s="146">
        <v>2080805</v>
      </c>
      <c r="B228" s="147" t="s">
        <v>96</v>
      </c>
      <c r="C228" s="151">
        <v>210</v>
      </c>
      <c r="D228" s="148">
        <v>183</v>
      </c>
      <c r="E228" s="151">
        <v>183</v>
      </c>
      <c r="F228" s="149">
        <f t="shared" si="11"/>
        <v>100</v>
      </c>
      <c r="H228" s="150">
        <v>2080805</v>
      </c>
      <c r="I228" s="150" t="s">
        <v>96</v>
      </c>
      <c r="J228" s="150">
        <v>210</v>
      </c>
      <c r="K228" s="150">
        <f t="shared" si="12"/>
        <v>0</v>
      </c>
      <c r="L228" s="169">
        <v>2080805</v>
      </c>
      <c r="M228" s="169" t="s">
        <v>96</v>
      </c>
      <c r="N228" s="214">
        <v>183</v>
      </c>
      <c r="O228" s="144">
        <f t="shared" si="10"/>
        <v>0</v>
      </c>
    </row>
    <row r="229" spans="1:15" s="150" customFormat="1" ht="19.5" customHeight="1">
      <c r="A229" s="146">
        <v>2080899</v>
      </c>
      <c r="B229" s="147" t="s">
        <v>97</v>
      </c>
      <c r="C229" s="151">
        <v>85</v>
      </c>
      <c r="D229" s="148">
        <v>852</v>
      </c>
      <c r="E229" s="151">
        <v>852</v>
      </c>
      <c r="F229" s="149">
        <f t="shared" si="11"/>
        <v>100</v>
      </c>
      <c r="H229" s="150">
        <v>2080899</v>
      </c>
      <c r="I229" s="150" t="s">
        <v>97</v>
      </c>
      <c r="J229" s="150">
        <v>85</v>
      </c>
      <c r="K229" s="150">
        <f t="shared" si="12"/>
        <v>0</v>
      </c>
      <c r="L229" s="169">
        <v>2080899</v>
      </c>
      <c r="M229" s="169" t="s">
        <v>97</v>
      </c>
      <c r="N229" s="214">
        <v>852</v>
      </c>
      <c r="O229" s="144">
        <f t="shared" si="10"/>
        <v>0</v>
      </c>
    </row>
    <row r="230" spans="1:15" s="144" customFormat="1" ht="19.5" customHeight="1">
      <c r="A230" s="140">
        <v>20809</v>
      </c>
      <c r="B230" s="141" t="s">
        <v>98</v>
      </c>
      <c r="C230" s="142">
        <v>168</v>
      </c>
      <c r="D230" s="145">
        <v>130</v>
      </c>
      <c r="E230" s="142">
        <v>117</v>
      </c>
      <c r="F230" s="143">
        <f t="shared" si="11"/>
        <v>90</v>
      </c>
      <c r="H230" s="144">
        <v>20809</v>
      </c>
      <c r="I230" s="144" t="s">
        <v>98</v>
      </c>
      <c r="J230" s="144">
        <v>168</v>
      </c>
      <c r="K230" s="144">
        <f t="shared" si="12"/>
        <v>0</v>
      </c>
      <c r="L230" s="169">
        <v>20809</v>
      </c>
      <c r="M230" s="170" t="s">
        <v>98</v>
      </c>
      <c r="N230" s="213">
        <v>130</v>
      </c>
      <c r="O230" s="144">
        <f t="shared" si="10"/>
        <v>0</v>
      </c>
    </row>
    <row r="231" spans="1:15" s="150" customFormat="1" ht="19.5" customHeight="1">
      <c r="A231" s="146">
        <v>2080901</v>
      </c>
      <c r="B231" s="147" t="s">
        <v>99</v>
      </c>
      <c r="C231" s="151">
        <v>150</v>
      </c>
      <c r="D231" s="148">
        <v>114</v>
      </c>
      <c r="E231" s="151">
        <v>114</v>
      </c>
      <c r="F231" s="149">
        <f t="shared" si="11"/>
        <v>100</v>
      </c>
      <c r="H231" s="150">
        <v>2080901</v>
      </c>
      <c r="I231" s="150" t="s">
        <v>99</v>
      </c>
      <c r="J231" s="150">
        <v>150</v>
      </c>
      <c r="K231" s="150">
        <f t="shared" si="12"/>
        <v>0</v>
      </c>
      <c r="L231" s="169">
        <v>2080901</v>
      </c>
      <c r="M231" s="169" t="s">
        <v>99</v>
      </c>
      <c r="N231" s="214">
        <v>114</v>
      </c>
      <c r="O231" s="144">
        <f t="shared" si="10"/>
        <v>0</v>
      </c>
    </row>
    <row r="232" spans="1:15" s="150" customFormat="1" ht="19.5" customHeight="1">
      <c r="A232" s="146">
        <v>2080904</v>
      </c>
      <c r="B232" s="147" t="s">
        <v>100</v>
      </c>
      <c r="C232" s="148">
        <v>18</v>
      </c>
      <c r="D232" s="148">
        <v>3</v>
      </c>
      <c r="E232" s="151">
        <v>3</v>
      </c>
      <c r="F232" s="149">
        <f t="shared" si="11"/>
        <v>100</v>
      </c>
      <c r="H232" s="150">
        <v>2080904</v>
      </c>
      <c r="I232" s="150" t="s">
        <v>100</v>
      </c>
      <c r="J232" s="150">
        <v>18</v>
      </c>
      <c r="K232" s="150">
        <f t="shared" si="12"/>
        <v>0</v>
      </c>
      <c r="L232" s="169">
        <v>2080904</v>
      </c>
      <c r="M232" s="169" t="s">
        <v>100</v>
      </c>
      <c r="N232" s="214">
        <v>3</v>
      </c>
      <c r="O232" s="144">
        <f t="shared" si="10"/>
        <v>0</v>
      </c>
    </row>
    <row r="233" spans="1:15" s="144" customFormat="1" ht="19.5" customHeight="1">
      <c r="A233" s="146">
        <v>2080999</v>
      </c>
      <c r="B233" s="147" t="s">
        <v>367</v>
      </c>
      <c r="C233" s="148"/>
      <c r="D233" s="148">
        <v>13</v>
      </c>
      <c r="E233" s="151"/>
      <c r="F233" s="149">
        <f t="shared" si="11"/>
        <v>0</v>
      </c>
      <c r="G233" s="150"/>
      <c r="H233" s="144">
        <v>20810</v>
      </c>
      <c r="I233" s="144" t="s">
        <v>101</v>
      </c>
      <c r="J233" s="144">
        <v>41</v>
      </c>
      <c r="K233" s="144">
        <f t="shared" ref="K233:K296" si="13">A234-H233</f>
        <v>0</v>
      </c>
      <c r="L233" s="169">
        <v>2080999</v>
      </c>
      <c r="M233" s="169" t="s">
        <v>367</v>
      </c>
      <c r="N233" s="214">
        <v>13</v>
      </c>
      <c r="O233" s="144">
        <f t="shared" si="10"/>
        <v>0</v>
      </c>
    </row>
    <row r="234" spans="1:15" s="150" customFormat="1" ht="19.5" customHeight="1">
      <c r="A234" s="140">
        <v>20810</v>
      </c>
      <c r="B234" s="141" t="s">
        <v>101</v>
      </c>
      <c r="C234" s="142">
        <v>41</v>
      </c>
      <c r="D234" s="145">
        <v>92</v>
      </c>
      <c r="E234" s="142">
        <v>92</v>
      </c>
      <c r="F234" s="143">
        <f t="shared" si="11"/>
        <v>100</v>
      </c>
      <c r="G234" s="144"/>
      <c r="H234" s="150">
        <v>2081001</v>
      </c>
      <c r="I234" s="150" t="s">
        <v>102</v>
      </c>
      <c r="J234" s="150">
        <v>38</v>
      </c>
      <c r="K234" s="150">
        <f t="shared" si="13"/>
        <v>0</v>
      </c>
      <c r="L234" s="169">
        <v>20810</v>
      </c>
      <c r="M234" s="170" t="s">
        <v>101</v>
      </c>
      <c r="N234" s="213">
        <v>92</v>
      </c>
      <c r="O234" s="144">
        <f t="shared" si="10"/>
        <v>0</v>
      </c>
    </row>
    <row r="235" spans="1:15" s="150" customFormat="1" ht="19.5" customHeight="1">
      <c r="A235" s="146">
        <v>2081001</v>
      </c>
      <c r="B235" s="147" t="s">
        <v>102</v>
      </c>
      <c r="C235" s="151">
        <v>38</v>
      </c>
      <c r="D235" s="148">
        <v>30</v>
      </c>
      <c r="E235" s="151">
        <v>30</v>
      </c>
      <c r="F235" s="149">
        <f t="shared" si="11"/>
        <v>100</v>
      </c>
      <c r="H235" s="150">
        <v>2081002</v>
      </c>
      <c r="I235" s="150" t="s">
        <v>103</v>
      </c>
      <c r="J235" s="150">
        <v>3</v>
      </c>
      <c r="K235" s="150">
        <f t="shared" si="13"/>
        <v>0</v>
      </c>
      <c r="L235" s="169">
        <v>2081001</v>
      </c>
      <c r="M235" s="169" t="s">
        <v>102</v>
      </c>
      <c r="N235" s="214">
        <v>30</v>
      </c>
      <c r="O235" s="144">
        <f t="shared" si="10"/>
        <v>0</v>
      </c>
    </row>
    <row r="236" spans="1:15" s="150" customFormat="1" ht="19.5" customHeight="1">
      <c r="A236" s="146">
        <v>2081002</v>
      </c>
      <c r="B236" s="147" t="s">
        <v>103</v>
      </c>
      <c r="C236" s="148">
        <v>3</v>
      </c>
      <c r="D236" s="148">
        <v>1</v>
      </c>
      <c r="E236" s="151">
        <v>1</v>
      </c>
      <c r="F236" s="149">
        <f t="shared" si="11"/>
        <v>100</v>
      </c>
      <c r="K236" s="150">
        <f t="shared" si="13"/>
        <v>2081004</v>
      </c>
      <c r="L236" s="169">
        <v>2081002</v>
      </c>
      <c r="M236" s="169" t="s">
        <v>103</v>
      </c>
      <c r="N236" s="214">
        <v>1</v>
      </c>
      <c r="O236" s="144">
        <f t="shared" si="10"/>
        <v>0</v>
      </c>
    </row>
    <row r="237" spans="1:15" s="150" customFormat="1" ht="19.5" customHeight="1">
      <c r="A237" s="146">
        <v>2081004</v>
      </c>
      <c r="B237" s="147" t="s">
        <v>434</v>
      </c>
      <c r="C237" s="151"/>
      <c r="D237" s="148">
        <v>36</v>
      </c>
      <c r="E237" s="151">
        <v>36</v>
      </c>
      <c r="F237" s="149">
        <f t="shared" si="11"/>
        <v>100</v>
      </c>
      <c r="K237" s="150">
        <f t="shared" si="13"/>
        <v>2081099</v>
      </c>
      <c r="L237" s="169">
        <v>2081004</v>
      </c>
      <c r="M237" s="169" t="s">
        <v>434</v>
      </c>
      <c r="N237" s="214">
        <v>36</v>
      </c>
      <c r="O237" s="144">
        <f t="shared" si="10"/>
        <v>0</v>
      </c>
    </row>
    <row r="238" spans="1:15" s="144" customFormat="1" ht="19.5" customHeight="1">
      <c r="A238" s="146">
        <v>2081099</v>
      </c>
      <c r="B238" s="147" t="s">
        <v>435</v>
      </c>
      <c r="C238" s="151"/>
      <c r="D238" s="148">
        <v>25</v>
      </c>
      <c r="E238" s="151">
        <v>25</v>
      </c>
      <c r="F238" s="149">
        <f t="shared" si="11"/>
        <v>100</v>
      </c>
      <c r="G238" s="150"/>
      <c r="H238" s="144">
        <v>20811</v>
      </c>
      <c r="I238" s="144" t="s">
        <v>104</v>
      </c>
      <c r="J238" s="144">
        <v>962</v>
      </c>
      <c r="K238" s="144">
        <f t="shared" si="13"/>
        <v>0</v>
      </c>
      <c r="L238" s="169">
        <v>2081099</v>
      </c>
      <c r="M238" s="169" t="s">
        <v>435</v>
      </c>
      <c r="N238" s="214">
        <v>25</v>
      </c>
      <c r="O238" s="144">
        <f t="shared" si="10"/>
        <v>0</v>
      </c>
    </row>
    <row r="239" spans="1:15" s="150" customFormat="1" ht="19.5" customHeight="1">
      <c r="A239" s="140">
        <v>20811</v>
      </c>
      <c r="B239" s="141" t="s">
        <v>104</v>
      </c>
      <c r="C239" s="142">
        <v>962</v>
      </c>
      <c r="D239" s="145">
        <v>1117</v>
      </c>
      <c r="E239" s="142">
        <v>1117</v>
      </c>
      <c r="F239" s="143">
        <f t="shared" si="11"/>
        <v>100</v>
      </c>
      <c r="G239" s="144"/>
      <c r="H239" s="150">
        <v>2081101</v>
      </c>
      <c r="I239" s="150" t="s">
        <v>4</v>
      </c>
      <c r="J239" s="150">
        <v>61</v>
      </c>
      <c r="K239" s="150">
        <f t="shared" si="13"/>
        <v>0</v>
      </c>
      <c r="L239" s="169">
        <v>20811</v>
      </c>
      <c r="M239" s="170" t="s">
        <v>104</v>
      </c>
      <c r="N239" s="213">
        <v>1117</v>
      </c>
      <c r="O239" s="144">
        <f t="shared" si="10"/>
        <v>0</v>
      </c>
    </row>
    <row r="240" spans="1:15" s="150" customFormat="1" ht="19.5" customHeight="1">
      <c r="A240" s="146">
        <v>2081101</v>
      </c>
      <c r="B240" s="147" t="s">
        <v>4</v>
      </c>
      <c r="C240" s="151">
        <v>61</v>
      </c>
      <c r="D240" s="148">
        <v>67</v>
      </c>
      <c r="E240" s="151">
        <v>67</v>
      </c>
      <c r="F240" s="149">
        <f t="shared" si="11"/>
        <v>100</v>
      </c>
      <c r="H240" s="150">
        <v>2081104</v>
      </c>
      <c r="I240" s="150" t="s">
        <v>105</v>
      </c>
      <c r="J240" s="150">
        <v>39</v>
      </c>
      <c r="K240" s="150">
        <f t="shared" si="13"/>
        <v>0</v>
      </c>
      <c r="L240" s="169">
        <v>2081101</v>
      </c>
      <c r="M240" s="169" t="s">
        <v>4</v>
      </c>
      <c r="N240" s="214">
        <v>67</v>
      </c>
      <c r="O240" s="144">
        <f t="shared" si="10"/>
        <v>0</v>
      </c>
    </row>
    <row r="241" spans="1:15" s="150" customFormat="1" ht="19.5" customHeight="1">
      <c r="A241" s="146">
        <v>2081104</v>
      </c>
      <c r="B241" s="147" t="s">
        <v>105</v>
      </c>
      <c r="C241" s="148">
        <v>39</v>
      </c>
      <c r="D241" s="148">
        <v>109</v>
      </c>
      <c r="E241" s="151">
        <v>109</v>
      </c>
      <c r="F241" s="149">
        <f t="shared" si="11"/>
        <v>100</v>
      </c>
      <c r="H241" s="150">
        <v>2081105</v>
      </c>
      <c r="I241" s="150" t="s">
        <v>106</v>
      </c>
      <c r="J241" s="150">
        <v>76</v>
      </c>
      <c r="K241" s="150">
        <f t="shared" si="13"/>
        <v>0</v>
      </c>
      <c r="L241" s="169">
        <v>2081104</v>
      </c>
      <c r="M241" s="169" t="s">
        <v>105</v>
      </c>
      <c r="N241" s="214">
        <v>109</v>
      </c>
      <c r="O241" s="144">
        <f t="shared" si="10"/>
        <v>0</v>
      </c>
    </row>
    <row r="242" spans="1:15" s="150" customFormat="1" ht="19.5" customHeight="1">
      <c r="A242" s="146">
        <v>2081105</v>
      </c>
      <c r="B242" s="147" t="s">
        <v>106</v>
      </c>
      <c r="C242" s="151">
        <v>76</v>
      </c>
      <c r="D242" s="148">
        <v>51</v>
      </c>
      <c r="E242" s="151">
        <v>51</v>
      </c>
      <c r="F242" s="149">
        <f t="shared" si="11"/>
        <v>100</v>
      </c>
      <c r="K242" s="150">
        <f t="shared" si="13"/>
        <v>2081106</v>
      </c>
      <c r="L242" s="169">
        <v>2081105</v>
      </c>
      <c r="M242" s="169" t="s">
        <v>106</v>
      </c>
      <c r="N242" s="214">
        <v>51</v>
      </c>
      <c r="O242" s="144">
        <f t="shared" si="10"/>
        <v>0</v>
      </c>
    </row>
    <row r="243" spans="1:15" s="150" customFormat="1" ht="19.5" customHeight="1">
      <c r="A243" s="146">
        <v>2081106</v>
      </c>
      <c r="B243" s="147" t="s">
        <v>436</v>
      </c>
      <c r="C243" s="151"/>
      <c r="D243" s="148">
        <v>9</v>
      </c>
      <c r="E243" s="151">
        <v>9</v>
      </c>
      <c r="F243" s="149">
        <f t="shared" si="11"/>
        <v>100</v>
      </c>
      <c r="H243" s="150">
        <v>2081107</v>
      </c>
      <c r="I243" s="150" t="s">
        <v>298</v>
      </c>
      <c r="J243" s="150">
        <v>164</v>
      </c>
      <c r="K243" s="150">
        <f t="shared" si="13"/>
        <v>0</v>
      </c>
      <c r="L243" s="169">
        <v>2081106</v>
      </c>
      <c r="M243" s="169" t="s">
        <v>436</v>
      </c>
      <c r="N243" s="214">
        <v>9</v>
      </c>
      <c r="O243" s="144">
        <f t="shared" si="10"/>
        <v>0</v>
      </c>
    </row>
    <row r="244" spans="1:15" s="150" customFormat="1" ht="19.5" customHeight="1">
      <c r="A244" s="146">
        <v>2081107</v>
      </c>
      <c r="B244" s="147" t="s">
        <v>298</v>
      </c>
      <c r="C244" s="151">
        <v>164</v>
      </c>
      <c r="D244" s="148">
        <v>291</v>
      </c>
      <c r="E244" s="151">
        <v>291</v>
      </c>
      <c r="F244" s="149">
        <f t="shared" si="11"/>
        <v>100</v>
      </c>
      <c r="H244" s="150">
        <v>2081199</v>
      </c>
      <c r="I244" s="150" t="s">
        <v>107</v>
      </c>
      <c r="J244" s="150">
        <v>622</v>
      </c>
      <c r="K244" s="150">
        <f t="shared" si="13"/>
        <v>0</v>
      </c>
      <c r="L244" s="169">
        <v>2081107</v>
      </c>
      <c r="M244" s="169" t="s">
        <v>298</v>
      </c>
      <c r="N244" s="214">
        <v>291</v>
      </c>
      <c r="O244" s="144">
        <f t="shared" si="10"/>
        <v>0</v>
      </c>
    </row>
    <row r="245" spans="1:15" s="144" customFormat="1" ht="19.5" customHeight="1">
      <c r="A245" s="146">
        <v>2081199</v>
      </c>
      <c r="B245" s="147" t="s">
        <v>107</v>
      </c>
      <c r="C245" s="151">
        <v>622</v>
      </c>
      <c r="D245" s="148">
        <v>590</v>
      </c>
      <c r="E245" s="151">
        <v>590</v>
      </c>
      <c r="F245" s="149">
        <f t="shared" si="11"/>
        <v>100</v>
      </c>
      <c r="G245" s="150"/>
      <c r="H245" s="144">
        <v>20819</v>
      </c>
      <c r="I245" s="144" t="s">
        <v>110</v>
      </c>
      <c r="J245" s="144">
        <v>700</v>
      </c>
      <c r="K245" s="144">
        <f t="shared" si="13"/>
        <v>0</v>
      </c>
      <c r="L245" s="169">
        <v>2081199</v>
      </c>
      <c r="M245" s="169" t="s">
        <v>107</v>
      </c>
      <c r="N245" s="214">
        <v>590</v>
      </c>
      <c r="O245" s="144">
        <f t="shared" si="10"/>
        <v>0</v>
      </c>
    </row>
    <row r="246" spans="1:15" s="150" customFormat="1" ht="19.5" customHeight="1">
      <c r="A246" s="140">
        <v>20819</v>
      </c>
      <c r="B246" s="141" t="s">
        <v>110</v>
      </c>
      <c r="C246" s="142">
        <v>700</v>
      </c>
      <c r="D246" s="145">
        <v>615</v>
      </c>
      <c r="E246" s="142">
        <v>615</v>
      </c>
      <c r="F246" s="143">
        <f t="shared" si="11"/>
        <v>100</v>
      </c>
      <c r="G246" s="144"/>
      <c r="H246" s="150">
        <v>2081901</v>
      </c>
      <c r="I246" s="150" t="s">
        <v>111</v>
      </c>
      <c r="J246" s="150">
        <v>400</v>
      </c>
      <c r="K246" s="150">
        <f t="shared" si="13"/>
        <v>0</v>
      </c>
      <c r="L246" s="169">
        <v>20819</v>
      </c>
      <c r="M246" s="170" t="s">
        <v>110</v>
      </c>
      <c r="N246" s="213">
        <v>615</v>
      </c>
      <c r="O246" s="144">
        <f t="shared" si="10"/>
        <v>0</v>
      </c>
    </row>
    <row r="247" spans="1:15" s="150" customFormat="1" ht="19.5" customHeight="1">
      <c r="A247" s="146">
        <v>2081901</v>
      </c>
      <c r="B247" s="147" t="s">
        <v>111</v>
      </c>
      <c r="C247" s="151">
        <v>400</v>
      </c>
      <c r="D247" s="148">
        <v>298</v>
      </c>
      <c r="E247" s="151">
        <v>298</v>
      </c>
      <c r="F247" s="149">
        <f t="shared" si="11"/>
        <v>100</v>
      </c>
      <c r="H247" s="150">
        <v>2081902</v>
      </c>
      <c r="I247" s="150" t="s">
        <v>112</v>
      </c>
      <c r="J247" s="150">
        <v>300</v>
      </c>
      <c r="K247" s="150">
        <f t="shared" si="13"/>
        <v>0</v>
      </c>
      <c r="L247" s="169">
        <v>2081901</v>
      </c>
      <c r="M247" s="169" t="s">
        <v>111</v>
      </c>
      <c r="N247" s="214">
        <v>298</v>
      </c>
      <c r="O247" s="144">
        <f t="shared" si="10"/>
        <v>0</v>
      </c>
    </row>
    <row r="248" spans="1:15" s="144" customFormat="1" ht="19.5" customHeight="1">
      <c r="A248" s="146">
        <v>2081902</v>
      </c>
      <c r="B248" s="147" t="s">
        <v>112</v>
      </c>
      <c r="C248" s="151">
        <v>300</v>
      </c>
      <c r="D248" s="148">
        <v>317</v>
      </c>
      <c r="E248" s="151">
        <v>317</v>
      </c>
      <c r="F248" s="149">
        <f t="shared" si="11"/>
        <v>100</v>
      </c>
      <c r="G248" s="150"/>
      <c r="H248" s="144">
        <v>20820</v>
      </c>
      <c r="I248" s="144" t="s">
        <v>113</v>
      </c>
      <c r="J248" s="144">
        <v>60</v>
      </c>
      <c r="K248" s="144">
        <f t="shared" si="13"/>
        <v>0</v>
      </c>
      <c r="L248" s="169">
        <v>2081902</v>
      </c>
      <c r="M248" s="169" t="s">
        <v>112</v>
      </c>
      <c r="N248" s="214">
        <v>317</v>
      </c>
      <c r="O248" s="144">
        <f t="shared" si="10"/>
        <v>0</v>
      </c>
    </row>
    <row r="249" spans="1:15" s="150" customFormat="1" ht="19.5" customHeight="1">
      <c r="A249" s="140">
        <v>20820</v>
      </c>
      <c r="B249" s="141" t="s">
        <v>113</v>
      </c>
      <c r="C249" s="145">
        <v>60</v>
      </c>
      <c r="D249" s="145">
        <v>306</v>
      </c>
      <c r="E249" s="142">
        <v>306</v>
      </c>
      <c r="F249" s="143">
        <f t="shared" si="11"/>
        <v>100</v>
      </c>
      <c r="G249" s="144"/>
      <c r="H249" s="150">
        <v>2082001</v>
      </c>
      <c r="I249" s="150" t="s">
        <v>114</v>
      </c>
      <c r="J249" s="150">
        <v>30</v>
      </c>
      <c r="K249" s="150">
        <f t="shared" si="13"/>
        <v>0</v>
      </c>
      <c r="L249" s="169">
        <v>20820</v>
      </c>
      <c r="M249" s="170" t="s">
        <v>113</v>
      </c>
      <c r="N249" s="213">
        <v>306</v>
      </c>
      <c r="O249" s="144">
        <f t="shared" si="10"/>
        <v>0</v>
      </c>
    </row>
    <row r="250" spans="1:15" s="150" customFormat="1" ht="19.5" customHeight="1">
      <c r="A250" s="146">
        <v>2082001</v>
      </c>
      <c r="B250" s="147" t="s">
        <v>114</v>
      </c>
      <c r="C250" s="151">
        <v>30</v>
      </c>
      <c r="D250" s="148">
        <v>116</v>
      </c>
      <c r="E250" s="151">
        <v>116</v>
      </c>
      <c r="F250" s="149">
        <f t="shared" si="11"/>
        <v>100</v>
      </c>
      <c r="H250" s="150">
        <v>2082002</v>
      </c>
      <c r="I250" s="150" t="s">
        <v>115</v>
      </c>
      <c r="J250" s="150">
        <v>30</v>
      </c>
      <c r="K250" s="150">
        <f t="shared" si="13"/>
        <v>0</v>
      </c>
      <c r="L250" s="169">
        <v>2082001</v>
      </c>
      <c r="M250" s="169" t="s">
        <v>114</v>
      </c>
      <c r="N250" s="214">
        <v>116</v>
      </c>
      <c r="O250" s="144">
        <f t="shared" si="10"/>
        <v>0</v>
      </c>
    </row>
    <row r="251" spans="1:15" s="144" customFormat="1" ht="19.5" customHeight="1">
      <c r="A251" s="146">
        <v>2082002</v>
      </c>
      <c r="B251" s="147" t="s">
        <v>115</v>
      </c>
      <c r="C251" s="151">
        <v>30</v>
      </c>
      <c r="D251" s="148">
        <v>190</v>
      </c>
      <c r="E251" s="151">
        <v>190</v>
      </c>
      <c r="F251" s="149">
        <f t="shared" si="11"/>
        <v>100</v>
      </c>
      <c r="G251" s="150"/>
      <c r="H251" s="144">
        <v>20821</v>
      </c>
      <c r="I251" s="144" t="s">
        <v>299</v>
      </c>
      <c r="J251" s="144">
        <v>664</v>
      </c>
      <c r="K251" s="144">
        <f t="shared" si="13"/>
        <v>0</v>
      </c>
      <c r="L251" s="169">
        <v>2082002</v>
      </c>
      <c r="M251" s="169" t="s">
        <v>115</v>
      </c>
      <c r="N251" s="214">
        <v>190</v>
      </c>
      <c r="O251" s="144">
        <f t="shared" si="10"/>
        <v>0</v>
      </c>
    </row>
    <row r="252" spans="1:15" s="150" customFormat="1" ht="19.5" customHeight="1">
      <c r="A252" s="140">
        <v>20821</v>
      </c>
      <c r="B252" s="141" t="s">
        <v>299</v>
      </c>
      <c r="C252" s="142">
        <v>664</v>
      </c>
      <c r="D252" s="145">
        <v>165</v>
      </c>
      <c r="E252" s="142">
        <v>165</v>
      </c>
      <c r="F252" s="143">
        <f t="shared" si="11"/>
        <v>100</v>
      </c>
      <c r="G252" s="144"/>
      <c r="H252" s="150">
        <v>2082102</v>
      </c>
      <c r="I252" s="150" t="s">
        <v>300</v>
      </c>
      <c r="J252" s="150">
        <v>664</v>
      </c>
      <c r="K252" s="150">
        <f t="shared" si="13"/>
        <v>0</v>
      </c>
      <c r="L252" s="169">
        <v>20821</v>
      </c>
      <c r="M252" s="170" t="s">
        <v>299</v>
      </c>
      <c r="N252" s="213">
        <v>165</v>
      </c>
      <c r="O252" s="144">
        <f t="shared" si="10"/>
        <v>0</v>
      </c>
    </row>
    <row r="253" spans="1:15" s="144" customFormat="1" ht="19.5" customHeight="1">
      <c r="A253" s="146">
        <v>2082102</v>
      </c>
      <c r="B253" s="147" t="s">
        <v>300</v>
      </c>
      <c r="C253" s="148">
        <v>664</v>
      </c>
      <c r="D253" s="148">
        <v>165</v>
      </c>
      <c r="E253" s="151">
        <v>165</v>
      </c>
      <c r="F253" s="149">
        <f t="shared" si="11"/>
        <v>100</v>
      </c>
      <c r="G253" s="150"/>
      <c r="H253" s="144">
        <v>20825</v>
      </c>
      <c r="I253" s="144" t="s">
        <v>116</v>
      </c>
      <c r="J253" s="144">
        <v>5</v>
      </c>
      <c r="K253" s="144">
        <f t="shared" si="13"/>
        <v>0</v>
      </c>
      <c r="L253" s="169">
        <v>2082102</v>
      </c>
      <c r="M253" s="169" t="s">
        <v>300</v>
      </c>
      <c r="N253" s="214">
        <v>165</v>
      </c>
      <c r="O253" s="144">
        <f t="shared" si="10"/>
        <v>0</v>
      </c>
    </row>
    <row r="254" spans="1:15" s="150" customFormat="1" ht="19.5" customHeight="1">
      <c r="A254" s="140">
        <v>20825</v>
      </c>
      <c r="B254" s="141" t="s">
        <v>116</v>
      </c>
      <c r="C254" s="142">
        <v>5</v>
      </c>
      <c r="D254" s="145">
        <v>16</v>
      </c>
      <c r="E254" s="142">
        <v>16</v>
      </c>
      <c r="F254" s="143">
        <f t="shared" si="11"/>
        <v>100</v>
      </c>
      <c r="G254" s="144"/>
      <c r="K254" s="150">
        <f t="shared" si="13"/>
        <v>2082501</v>
      </c>
      <c r="L254" s="169">
        <v>20825</v>
      </c>
      <c r="M254" s="170" t="s">
        <v>116</v>
      </c>
      <c r="N254" s="213">
        <v>16</v>
      </c>
      <c r="O254" s="144">
        <f t="shared" si="10"/>
        <v>0</v>
      </c>
    </row>
    <row r="255" spans="1:15" s="150" customFormat="1" ht="19.5" customHeight="1">
      <c r="A255" s="146">
        <v>2082501</v>
      </c>
      <c r="B255" s="147" t="s">
        <v>437</v>
      </c>
      <c r="C255" s="151"/>
      <c r="D255" s="148">
        <v>10</v>
      </c>
      <c r="E255" s="151">
        <v>10</v>
      </c>
      <c r="F255" s="149">
        <f t="shared" si="11"/>
        <v>100</v>
      </c>
      <c r="H255" s="150">
        <v>2082502</v>
      </c>
      <c r="I255" s="150" t="s">
        <v>117</v>
      </c>
      <c r="J255" s="150">
        <v>5</v>
      </c>
      <c r="K255" s="150">
        <f t="shared" si="13"/>
        <v>0</v>
      </c>
      <c r="L255" s="169">
        <v>2082501</v>
      </c>
      <c r="M255" s="169" t="s">
        <v>437</v>
      </c>
      <c r="N255" s="214">
        <v>10</v>
      </c>
      <c r="O255" s="144">
        <f t="shared" si="10"/>
        <v>0</v>
      </c>
    </row>
    <row r="256" spans="1:15" s="144" customFormat="1" ht="19.5" customHeight="1">
      <c r="A256" s="146">
        <v>2082502</v>
      </c>
      <c r="B256" s="147" t="s">
        <v>117</v>
      </c>
      <c r="C256" s="148">
        <v>5</v>
      </c>
      <c r="D256" s="148">
        <v>6</v>
      </c>
      <c r="E256" s="151">
        <v>6</v>
      </c>
      <c r="F256" s="149">
        <f t="shared" si="11"/>
        <v>100</v>
      </c>
      <c r="G256" s="150"/>
      <c r="H256" s="144">
        <v>20828</v>
      </c>
      <c r="I256" s="144" t="s">
        <v>438</v>
      </c>
      <c r="J256" s="144">
        <v>54</v>
      </c>
      <c r="K256" s="144">
        <f t="shared" si="13"/>
        <v>0</v>
      </c>
      <c r="L256" s="169">
        <v>2082502</v>
      </c>
      <c r="M256" s="169" t="s">
        <v>117</v>
      </c>
      <c r="N256" s="214">
        <v>6</v>
      </c>
      <c r="O256" s="144">
        <f t="shared" si="10"/>
        <v>0</v>
      </c>
    </row>
    <row r="257" spans="1:15" s="150" customFormat="1" ht="19.5" customHeight="1">
      <c r="A257" s="140">
        <v>20828</v>
      </c>
      <c r="B257" s="141" t="s">
        <v>438</v>
      </c>
      <c r="C257" s="142">
        <v>54</v>
      </c>
      <c r="D257" s="145">
        <v>128</v>
      </c>
      <c r="E257" s="142">
        <v>128</v>
      </c>
      <c r="F257" s="143">
        <f t="shared" si="11"/>
        <v>100</v>
      </c>
      <c r="G257" s="144"/>
      <c r="K257" s="150">
        <f t="shared" si="13"/>
        <v>2082801</v>
      </c>
      <c r="L257" s="169">
        <v>20828</v>
      </c>
      <c r="M257" s="170" t="s">
        <v>438</v>
      </c>
      <c r="N257" s="213">
        <v>128</v>
      </c>
      <c r="O257" s="144">
        <f t="shared" si="10"/>
        <v>0</v>
      </c>
    </row>
    <row r="258" spans="1:15" s="150" customFormat="1" ht="19.5" customHeight="1">
      <c r="A258" s="146">
        <v>2082801</v>
      </c>
      <c r="B258" s="147" t="s">
        <v>4</v>
      </c>
      <c r="C258" s="151"/>
      <c r="D258" s="148">
        <v>39</v>
      </c>
      <c r="E258" s="151">
        <v>39</v>
      </c>
      <c r="F258" s="149">
        <f t="shared" si="11"/>
        <v>100</v>
      </c>
      <c r="K258" s="150">
        <f t="shared" si="13"/>
        <v>2082802</v>
      </c>
      <c r="L258" s="169">
        <v>2082801</v>
      </c>
      <c r="M258" s="169" t="s">
        <v>4</v>
      </c>
      <c r="N258" s="214">
        <v>39</v>
      </c>
      <c r="O258" s="144">
        <f t="shared" si="10"/>
        <v>0</v>
      </c>
    </row>
    <row r="259" spans="1:15" s="150" customFormat="1" ht="19.5" customHeight="1">
      <c r="A259" s="146">
        <v>2082802</v>
      </c>
      <c r="B259" s="147" t="s">
        <v>5</v>
      </c>
      <c r="C259" s="148"/>
      <c r="D259" s="148">
        <v>44</v>
      </c>
      <c r="E259" s="151">
        <v>44</v>
      </c>
      <c r="F259" s="149">
        <f t="shared" si="11"/>
        <v>100</v>
      </c>
      <c r="H259" s="150">
        <v>2082804</v>
      </c>
      <c r="I259" s="150" t="s">
        <v>85</v>
      </c>
      <c r="J259" s="150">
        <v>54</v>
      </c>
      <c r="K259" s="150">
        <f t="shared" si="13"/>
        <v>0</v>
      </c>
      <c r="L259" s="169">
        <v>2082802</v>
      </c>
      <c r="M259" s="169" t="s">
        <v>5</v>
      </c>
      <c r="N259" s="214">
        <v>44</v>
      </c>
      <c r="O259" s="144">
        <f t="shared" si="10"/>
        <v>0</v>
      </c>
    </row>
    <row r="260" spans="1:15" s="150" customFormat="1" ht="19.5" customHeight="1">
      <c r="A260" s="146">
        <v>2082804</v>
      </c>
      <c r="B260" s="147" t="s">
        <v>85</v>
      </c>
      <c r="C260" s="151">
        <v>54</v>
      </c>
      <c r="D260" s="148">
        <v>44</v>
      </c>
      <c r="E260" s="151">
        <v>44</v>
      </c>
      <c r="F260" s="149">
        <f t="shared" si="11"/>
        <v>100</v>
      </c>
      <c r="K260" s="150">
        <f t="shared" si="13"/>
        <v>2082850</v>
      </c>
      <c r="L260" s="169">
        <v>2082804</v>
      </c>
      <c r="M260" s="169" t="s">
        <v>85</v>
      </c>
      <c r="N260" s="214">
        <v>44</v>
      </c>
      <c r="O260" s="144">
        <f t="shared" si="10"/>
        <v>0</v>
      </c>
    </row>
    <row r="261" spans="1:15" s="144" customFormat="1" ht="19.5" customHeight="1">
      <c r="A261" s="146">
        <v>2082850</v>
      </c>
      <c r="B261" s="147" t="s">
        <v>7</v>
      </c>
      <c r="C261" s="151"/>
      <c r="D261" s="148">
        <v>1</v>
      </c>
      <c r="E261" s="151">
        <v>1</v>
      </c>
      <c r="F261" s="149">
        <f t="shared" si="11"/>
        <v>100</v>
      </c>
      <c r="G261" s="150"/>
      <c r="H261" s="144">
        <v>20899</v>
      </c>
      <c r="I261" s="144" t="s">
        <v>513</v>
      </c>
      <c r="J261" s="144">
        <v>741</v>
      </c>
      <c r="K261" s="144">
        <f t="shared" si="13"/>
        <v>0</v>
      </c>
      <c r="L261" s="169">
        <v>2082850</v>
      </c>
      <c r="M261" s="169" t="s">
        <v>7</v>
      </c>
      <c r="N261" s="214">
        <v>1</v>
      </c>
      <c r="O261" s="144">
        <f t="shared" ref="O261:O324" si="14">A261-L261</f>
        <v>0</v>
      </c>
    </row>
    <row r="262" spans="1:15" s="150" customFormat="1" ht="19.5" customHeight="1">
      <c r="A262" s="140">
        <v>20899</v>
      </c>
      <c r="B262" s="141" t="s">
        <v>118</v>
      </c>
      <c r="C262" s="145">
        <v>741</v>
      </c>
      <c r="D262" s="145">
        <v>2068</v>
      </c>
      <c r="E262" s="142">
        <v>2068</v>
      </c>
      <c r="F262" s="143">
        <f t="shared" ref="F262:F325" si="15">E262/D262*100</f>
        <v>100</v>
      </c>
      <c r="G262" s="144"/>
      <c r="H262" s="150">
        <v>2089901</v>
      </c>
      <c r="I262" s="150" t="s">
        <v>514</v>
      </c>
      <c r="J262" s="150">
        <v>741</v>
      </c>
      <c r="K262" s="150">
        <f t="shared" si="13"/>
        <v>0</v>
      </c>
      <c r="L262" s="169">
        <v>20899</v>
      </c>
      <c r="M262" s="170" t="s">
        <v>118</v>
      </c>
      <c r="N262" s="213">
        <v>2068</v>
      </c>
      <c r="O262" s="144">
        <f t="shared" si="14"/>
        <v>0</v>
      </c>
    </row>
    <row r="263" spans="1:15" s="144" customFormat="1" ht="19.5" customHeight="1">
      <c r="A263" s="146">
        <v>2089901</v>
      </c>
      <c r="B263" s="147" t="s">
        <v>119</v>
      </c>
      <c r="C263" s="151">
        <v>741</v>
      </c>
      <c r="D263" s="151">
        <v>2068</v>
      </c>
      <c r="E263" s="151">
        <v>2068</v>
      </c>
      <c r="F263" s="149">
        <f t="shared" si="15"/>
        <v>100</v>
      </c>
      <c r="G263" s="150"/>
      <c r="H263" s="144">
        <v>210</v>
      </c>
      <c r="I263" s="144" t="s">
        <v>515</v>
      </c>
      <c r="J263" s="144">
        <v>7452</v>
      </c>
      <c r="K263" s="144">
        <f t="shared" si="13"/>
        <v>0</v>
      </c>
      <c r="L263" s="169">
        <v>2089901</v>
      </c>
      <c r="M263" s="169" t="s">
        <v>119</v>
      </c>
      <c r="N263" s="214">
        <v>2068</v>
      </c>
      <c r="O263" s="144">
        <f t="shared" si="14"/>
        <v>0</v>
      </c>
    </row>
    <row r="264" spans="1:15" s="144" customFormat="1" ht="19.5" customHeight="1">
      <c r="A264" s="140">
        <v>210</v>
      </c>
      <c r="B264" s="141" t="s">
        <v>439</v>
      </c>
      <c r="C264" s="142">
        <v>7452</v>
      </c>
      <c r="D264" s="145">
        <v>27787</v>
      </c>
      <c r="E264" s="142">
        <v>27787</v>
      </c>
      <c r="F264" s="143">
        <f t="shared" si="15"/>
        <v>100</v>
      </c>
      <c r="H264" s="144">
        <v>21001</v>
      </c>
      <c r="I264" s="144" t="s">
        <v>440</v>
      </c>
      <c r="J264" s="144">
        <v>418</v>
      </c>
      <c r="K264" s="144">
        <f t="shared" si="13"/>
        <v>0</v>
      </c>
      <c r="L264" s="169">
        <v>210</v>
      </c>
      <c r="M264" s="170" t="s">
        <v>439</v>
      </c>
      <c r="N264" s="213">
        <v>27787</v>
      </c>
      <c r="O264" s="144">
        <f t="shared" si="14"/>
        <v>0</v>
      </c>
    </row>
    <row r="265" spans="1:15" s="150" customFormat="1" ht="19.5" customHeight="1">
      <c r="A265" s="140">
        <v>21001</v>
      </c>
      <c r="B265" s="141" t="s">
        <v>440</v>
      </c>
      <c r="C265" s="145">
        <v>418</v>
      </c>
      <c r="D265" s="145">
        <v>428</v>
      </c>
      <c r="E265" s="142">
        <v>428</v>
      </c>
      <c r="F265" s="143">
        <f t="shared" si="15"/>
        <v>100</v>
      </c>
      <c r="G265" s="144"/>
      <c r="H265" s="150">
        <v>2100101</v>
      </c>
      <c r="I265" s="150" t="s">
        <v>4</v>
      </c>
      <c r="J265" s="150">
        <v>257</v>
      </c>
      <c r="K265" s="150">
        <f t="shared" si="13"/>
        <v>0</v>
      </c>
      <c r="L265" s="169">
        <v>21001</v>
      </c>
      <c r="M265" s="170" t="s">
        <v>440</v>
      </c>
      <c r="N265" s="213">
        <v>428</v>
      </c>
      <c r="O265" s="144">
        <f t="shared" si="14"/>
        <v>0</v>
      </c>
    </row>
    <row r="266" spans="1:15" s="150" customFormat="1" ht="19.5" customHeight="1">
      <c r="A266" s="146">
        <v>2100101</v>
      </c>
      <c r="B266" s="147" t="s">
        <v>4</v>
      </c>
      <c r="C266" s="151">
        <v>257</v>
      </c>
      <c r="D266" s="148">
        <v>250</v>
      </c>
      <c r="E266" s="151">
        <v>250</v>
      </c>
      <c r="F266" s="149">
        <f t="shared" si="15"/>
        <v>100</v>
      </c>
      <c r="H266" s="150">
        <v>2100102</v>
      </c>
      <c r="I266" s="150" t="s">
        <v>5</v>
      </c>
      <c r="J266" s="150">
        <v>100</v>
      </c>
      <c r="K266" s="150">
        <f t="shared" si="13"/>
        <v>0</v>
      </c>
      <c r="L266" s="169">
        <v>2100101</v>
      </c>
      <c r="M266" s="169" t="s">
        <v>4</v>
      </c>
      <c r="N266" s="214">
        <v>250</v>
      </c>
      <c r="O266" s="144">
        <f t="shared" si="14"/>
        <v>0</v>
      </c>
    </row>
    <row r="267" spans="1:15" s="150" customFormat="1" ht="19.5" customHeight="1">
      <c r="A267" s="146">
        <v>2100102</v>
      </c>
      <c r="B267" s="147" t="s">
        <v>5</v>
      </c>
      <c r="C267" s="151">
        <v>100</v>
      </c>
      <c r="D267" s="148">
        <v>102</v>
      </c>
      <c r="E267" s="151">
        <v>102</v>
      </c>
      <c r="F267" s="149">
        <f t="shared" si="15"/>
        <v>100</v>
      </c>
      <c r="H267" s="150">
        <v>2100199</v>
      </c>
      <c r="I267" s="150" t="s">
        <v>441</v>
      </c>
      <c r="J267" s="150">
        <v>61</v>
      </c>
      <c r="K267" s="150">
        <f t="shared" si="13"/>
        <v>0</v>
      </c>
      <c r="L267" s="169">
        <v>2100102</v>
      </c>
      <c r="M267" s="169" t="s">
        <v>5</v>
      </c>
      <c r="N267" s="214">
        <v>102</v>
      </c>
      <c r="O267" s="144">
        <f t="shared" si="14"/>
        <v>0</v>
      </c>
    </row>
    <row r="268" spans="1:15" s="144" customFormat="1" ht="19.5" customHeight="1">
      <c r="A268" s="146">
        <v>2100199</v>
      </c>
      <c r="B268" s="147" t="s">
        <v>441</v>
      </c>
      <c r="C268" s="148">
        <v>61</v>
      </c>
      <c r="D268" s="148">
        <v>76</v>
      </c>
      <c r="E268" s="151">
        <v>76</v>
      </c>
      <c r="F268" s="149">
        <f t="shared" si="15"/>
        <v>100</v>
      </c>
      <c r="G268" s="150"/>
      <c r="H268" s="144">
        <v>21002</v>
      </c>
      <c r="I268" s="144" t="s">
        <v>120</v>
      </c>
      <c r="J268" s="144">
        <v>351</v>
      </c>
      <c r="K268" s="144">
        <f t="shared" si="13"/>
        <v>0</v>
      </c>
      <c r="L268" s="169">
        <v>2100199</v>
      </c>
      <c r="M268" s="169" t="s">
        <v>441</v>
      </c>
      <c r="N268" s="214">
        <v>76</v>
      </c>
      <c r="O268" s="144">
        <f t="shared" si="14"/>
        <v>0</v>
      </c>
    </row>
    <row r="269" spans="1:15" s="150" customFormat="1" ht="19.5" customHeight="1">
      <c r="A269" s="140">
        <v>21002</v>
      </c>
      <c r="B269" s="141" t="s">
        <v>120</v>
      </c>
      <c r="C269" s="142">
        <v>351</v>
      </c>
      <c r="D269" s="145">
        <v>13235</v>
      </c>
      <c r="E269" s="142">
        <v>13235</v>
      </c>
      <c r="F269" s="143">
        <f t="shared" si="15"/>
        <v>100</v>
      </c>
      <c r="G269" s="144"/>
      <c r="H269" s="150">
        <v>2100201</v>
      </c>
      <c r="I269" s="150" t="s">
        <v>121</v>
      </c>
      <c r="J269" s="150">
        <v>351</v>
      </c>
      <c r="K269" s="150">
        <f t="shared" si="13"/>
        <v>0</v>
      </c>
      <c r="L269" s="169">
        <v>21002</v>
      </c>
      <c r="M269" s="170" t="s">
        <v>120</v>
      </c>
      <c r="N269" s="213">
        <v>13235</v>
      </c>
      <c r="O269" s="144">
        <f t="shared" si="14"/>
        <v>0</v>
      </c>
    </row>
    <row r="270" spans="1:15" s="150" customFormat="1" ht="19.5" customHeight="1">
      <c r="A270" s="146">
        <v>2100201</v>
      </c>
      <c r="B270" s="147" t="s">
        <v>121</v>
      </c>
      <c r="C270" s="151">
        <v>351</v>
      </c>
      <c r="D270" s="148">
        <v>13086</v>
      </c>
      <c r="E270" s="151">
        <v>13086</v>
      </c>
      <c r="F270" s="149">
        <f t="shared" si="15"/>
        <v>100</v>
      </c>
      <c r="K270" s="150">
        <f t="shared" si="13"/>
        <v>2100299</v>
      </c>
      <c r="L270" s="169">
        <v>2100201</v>
      </c>
      <c r="M270" s="169" t="s">
        <v>121</v>
      </c>
      <c r="N270" s="214">
        <v>13086</v>
      </c>
      <c r="O270" s="144">
        <f t="shared" si="14"/>
        <v>0</v>
      </c>
    </row>
    <row r="271" spans="1:15" s="144" customFormat="1" ht="19.5" customHeight="1">
      <c r="A271" s="146">
        <v>2100299</v>
      </c>
      <c r="B271" s="147" t="s">
        <v>122</v>
      </c>
      <c r="C271" s="151"/>
      <c r="D271" s="148">
        <v>149</v>
      </c>
      <c r="E271" s="151">
        <v>149</v>
      </c>
      <c r="F271" s="149">
        <f t="shared" si="15"/>
        <v>100</v>
      </c>
      <c r="G271" s="150"/>
      <c r="H271" s="144">
        <v>21003</v>
      </c>
      <c r="I271" s="144" t="s">
        <v>123</v>
      </c>
      <c r="J271" s="144">
        <v>1726</v>
      </c>
      <c r="K271" s="144">
        <f t="shared" si="13"/>
        <v>0</v>
      </c>
      <c r="L271" s="169">
        <v>2100299</v>
      </c>
      <c r="M271" s="169" t="s">
        <v>122</v>
      </c>
      <c r="N271" s="214">
        <v>149</v>
      </c>
      <c r="O271" s="144">
        <f t="shared" si="14"/>
        <v>0</v>
      </c>
    </row>
    <row r="272" spans="1:15" s="150" customFormat="1" ht="19.5" customHeight="1">
      <c r="A272" s="140">
        <v>21003</v>
      </c>
      <c r="B272" s="141" t="s">
        <v>123</v>
      </c>
      <c r="C272" s="145">
        <v>1726</v>
      </c>
      <c r="D272" s="145">
        <v>5419</v>
      </c>
      <c r="E272" s="142">
        <v>5419</v>
      </c>
      <c r="F272" s="143">
        <f t="shared" si="15"/>
        <v>100</v>
      </c>
      <c r="G272" s="144"/>
      <c r="H272" s="150">
        <v>2100301</v>
      </c>
      <c r="I272" s="150" t="s">
        <v>124</v>
      </c>
      <c r="J272" s="150">
        <v>139</v>
      </c>
      <c r="K272" s="150">
        <f t="shared" si="13"/>
        <v>0</v>
      </c>
      <c r="L272" s="169">
        <v>21003</v>
      </c>
      <c r="M272" s="170" t="s">
        <v>123</v>
      </c>
      <c r="N272" s="213">
        <v>5419</v>
      </c>
      <c r="O272" s="144">
        <f t="shared" si="14"/>
        <v>0</v>
      </c>
    </row>
    <row r="273" spans="1:15" s="150" customFormat="1" ht="19.5" customHeight="1">
      <c r="A273" s="146">
        <v>2100301</v>
      </c>
      <c r="B273" s="147" t="s">
        <v>124</v>
      </c>
      <c r="C273" s="151">
        <v>139</v>
      </c>
      <c r="D273" s="148">
        <v>1263</v>
      </c>
      <c r="E273" s="151">
        <v>1263</v>
      </c>
      <c r="F273" s="149">
        <f t="shared" si="15"/>
        <v>100</v>
      </c>
      <c r="H273" s="150">
        <v>2100302</v>
      </c>
      <c r="I273" s="150" t="s">
        <v>125</v>
      </c>
      <c r="J273" s="150">
        <v>1342</v>
      </c>
      <c r="K273" s="150">
        <f t="shared" si="13"/>
        <v>0</v>
      </c>
      <c r="L273" s="169">
        <v>2100301</v>
      </c>
      <c r="M273" s="169" t="s">
        <v>124</v>
      </c>
      <c r="N273" s="214">
        <v>1263</v>
      </c>
      <c r="O273" s="144">
        <f t="shared" si="14"/>
        <v>0</v>
      </c>
    </row>
    <row r="274" spans="1:15" s="150" customFormat="1" ht="19.5" customHeight="1">
      <c r="A274" s="146">
        <v>2100302</v>
      </c>
      <c r="B274" s="154" t="s">
        <v>125</v>
      </c>
      <c r="C274" s="151">
        <v>1342</v>
      </c>
      <c r="D274" s="148">
        <v>3592</v>
      </c>
      <c r="E274" s="151">
        <v>3592</v>
      </c>
      <c r="F274" s="149">
        <f t="shared" si="15"/>
        <v>100</v>
      </c>
      <c r="H274" s="150">
        <v>2100399</v>
      </c>
      <c r="I274" s="150" t="s">
        <v>126</v>
      </c>
      <c r="J274" s="150">
        <v>245</v>
      </c>
      <c r="K274" s="150">
        <f t="shared" si="13"/>
        <v>0</v>
      </c>
      <c r="L274" s="169">
        <v>2100302</v>
      </c>
      <c r="M274" s="169" t="s">
        <v>125</v>
      </c>
      <c r="N274" s="214">
        <v>3592</v>
      </c>
      <c r="O274" s="144">
        <f t="shared" si="14"/>
        <v>0</v>
      </c>
    </row>
    <row r="275" spans="1:15" s="144" customFormat="1" ht="19.5" customHeight="1">
      <c r="A275" s="146">
        <v>2100399</v>
      </c>
      <c r="B275" s="154" t="s">
        <v>126</v>
      </c>
      <c r="C275" s="148">
        <v>245</v>
      </c>
      <c r="D275" s="148">
        <v>564</v>
      </c>
      <c r="E275" s="151">
        <v>564</v>
      </c>
      <c r="F275" s="149">
        <f t="shared" si="15"/>
        <v>100</v>
      </c>
      <c r="G275" s="150"/>
      <c r="H275" s="144">
        <v>21004</v>
      </c>
      <c r="I275" s="144" t="s">
        <v>127</v>
      </c>
      <c r="J275" s="144">
        <v>1302</v>
      </c>
      <c r="K275" s="144">
        <f t="shared" si="13"/>
        <v>0</v>
      </c>
      <c r="L275" s="169">
        <v>2100399</v>
      </c>
      <c r="M275" s="169" t="s">
        <v>126</v>
      </c>
      <c r="N275" s="214">
        <v>564</v>
      </c>
      <c r="O275" s="144">
        <f t="shared" si="14"/>
        <v>0</v>
      </c>
    </row>
    <row r="276" spans="1:15" s="150" customFormat="1" ht="19.5" customHeight="1">
      <c r="A276" s="140">
        <v>21004</v>
      </c>
      <c r="B276" s="155" t="s">
        <v>127</v>
      </c>
      <c r="C276" s="142">
        <v>1302</v>
      </c>
      <c r="D276" s="145">
        <v>3995</v>
      </c>
      <c r="E276" s="142">
        <v>3995</v>
      </c>
      <c r="F276" s="143">
        <f t="shared" si="15"/>
        <v>100</v>
      </c>
      <c r="G276" s="144"/>
      <c r="H276" s="150">
        <v>2100401</v>
      </c>
      <c r="I276" s="150" t="s">
        <v>128</v>
      </c>
      <c r="J276" s="150">
        <v>392</v>
      </c>
      <c r="K276" s="150">
        <f t="shared" si="13"/>
        <v>0</v>
      </c>
      <c r="L276" s="169">
        <v>21004</v>
      </c>
      <c r="M276" s="170" t="s">
        <v>127</v>
      </c>
      <c r="N276" s="213">
        <v>3995</v>
      </c>
      <c r="O276" s="144">
        <f t="shared" si="14"/>
        <v>0</v>
      </c>
    </row>
    <row r="277" spans="1:15" s="150" customFormat="1" ht="19.5" customHeight="1">
      <c r="A277" s="146">
        <v>2100401</v>
      </c>
      <c r="B277" s="147" t="s">
        <v>128</v>
      </c>
      <c r="C277" s="151">
        <v>392</v>
      </c>
      <c r="D277" s="148">
        <v>476</v>
      </c>
      <c r="E277" s="151">
        <v>476</v>
      </c>
      <c r="F277" s="149">
        <f t="shared" si="15"/>
        <v>100</v>
      </c>
      <c r="H277" s="150">
        <v>2100402</v>
      </c>
      <c r="I277" s="150" t="s">
        <v>129</v>
      </c>
      <c r="J277" s="150">
        <v>139</v>
      </c>
      <c r="K277" s="150">
        <f t="shared" si="13"/>
        <v>0</v>
      </c>
      <c r="L277" s="169">
        <v>2100401</v>
      </c>
      <c r="M277" s="169" t="s">
        <v>128</v>
      </c>
      <c r="N277" s="214">
        <v>476</v>
      </c>
      <c r="O277" s="144">
        <f t="shared" si="14"/>
        <v>0</v>
      </c>
    </row>
    <row r="278" spans="1:15" s="150" customFormat="1" ht="19.5" customHeight="1">
      <c r="A278" s="146">
        <v>2100402</v>
      </c>
      <c r="B278" s="147" t="s">
        <v>129</v>
      </c>
      <c r="C278" s="151">
        <v>139</v>
      </c>
      <c r="D278" s="148">
        <v>131</v>
      </c>
      <c r="E278" s="151">
        <v>131</v>
      </c>
      <c r="F278" s="149">
        <f t="shared" si="15"/>
        <v>100</v>
      </c>
      <c r="H278" s="150">
        <v>2100403</v>
      </c>
      <c r="I278" s="150" t="s">
        <v>130</v>
      </c>
      <c r="J278" s="150">
        <v>485</v>
      </c>
      <c r="K278" s="150">
        <f t="shared" si="13"/>
        <v>0</v>
      </c>
      <c r="L278" s="169">
        <v>2100402</v>
      </c>
      <c r="M278" s="169" t="s">
        <v>129</v>
      </c>
      <c r="N278" s="214">
        <v>131</v>
      </c>
      <c r="O278" s="144">
        <f t="shared" si="14"/>
        <v>0</v>
      </c>
    </row>
    <row r="279" spans="1:15" s="150" customFormat="1" ht="19.5" customHeight="1">
      <c r="A279" s="146">
        <v>2100403</v>
      </c>
      <c r="B279" s="147" t="s">
        <v>130</v>
      </c>
      <c r="C279" s="148">
        <v>485</v>
      </c>
      <c r="D279" s="148">
        <v>1185</v>
      </c>
      <c r="E279" s="151">
        <v>1185</v>
      </c>
      <c r="F279" s="149">
        <f t="shared" si="15"/>
        <v>100</v>
      </c>
      <c r="H279" s="150">
        <v>2100406</v>
      </c>
      <c r="I279" s="150" t="s">
        <v>301</v>
      </c>
      <c r="J279" s="150">
        <v>8</v>
      </c>
      <c r="K279" s="150">
        <f t="shared" si="13"/>
        <v>0</v>
      </c>
      <c r="L279" s="169">
        <v>2100403</v>
      </c>
      <c r="M279" s="169" t="s">
        <v>130</v>
      </c>
      <c r="N279" s="214">
        <v>1185</v>
      </c>
      <c r="O279" s="144">
        <f t="shared" si="14"/>
        <v>0</v>
      </c>
    </row>
    <row r="280" spans="1:15" s="150" customFormat="1" ht="19.5" customHeight="1">
      <c r="A280" s="146">
        <v>2100406</v>
      </c>
      <c r="B280" s="147" t="s">
        <v>301</v>
      </c>
      <c r="C280" s="151">
        <v>8</v>
      </c>
      <c r="D280" s="148">
        <v>6</v>
      </c>
      <c r="E280" s="151">
        <v>6</v>
      </c>
      <c r="F280" s="149">
        <f t="shared" si="15"/>
        <v>100</v>
      </c>
      <c r="H280" s="150">
        <v>2100408</v>
      </c>
      <c r="I280" s="150" t="s">
        <v>131</v>
      </c>
      <c r="J280" s="150">
        <v>77</v>
      </c>
      <c r="K280" s="150">
        <f t="shared" si="13"/>
        <v>0</v>
      </c>
      <c r="L280" s="169">
        <v>2100406</v>
      </c>
      <c r="M280" s="169" t="s">
        <v>301</v>
      </c>
      <c r="N280" s="214">
        <v>6</v>
      </c>
      <c r="O280" s="144">
        <f t="shared" si="14"/>
        <v>0</v>
      </c>
    </row>
    <row r="281" spans="1:15" s="150" customFormat="1" ht="19.5" customHeight="1">
      <c r="A281" s="146">
        <v>2100408</v>
      </c>
      <c r="B281" s="147" t="s">
        <v>131</v>
      </c>
      <c r="C281" s="151">
        <v>77</v>
      </c>
      <c r="D281" s="148">
        <v>1733</v>
      </c>
      <c r="E281" s="151">
        <v>1733</v>
      </c>
      <c r="F281" s="149">
        <f t="shared" si="15"/>
        <v>100</v>
      </c>
      <c r="H281" s="150">
        <v>2100409</v>
      </c>
      <c r="I281" s="150" t="s">
        <v>132</v>
      </c>
      <c r="J281" s="150">
        <v>201</v>
      </c>
      <c r="K281" s="150">
        <f t="shared" si="13"/>
        <v>0</v>
      </c>
      <c r="L281" s="169">
        <v>2100408</v>
      </c>
      <c r="M281" s="169" t="s">
        <v>131</v>
      </c>
      <c r="N281" s="214">
        <v>1733</v>
      </c>
      <c r="O281" s="144">
        <f t="shared" si="14"/>
        <v>0</v>
      </c>
    </row>
    <row r="282" spans="1:15" s="150" customFormat="1" ht="19.5" customHeight="1">
      <c r="A282" s="146">
        <v>2100409</v>
      </c>
      <c r="B282" s="147" t="s">
        <v>132</v>
      </c>
      <c r="C282" s="151">
        <v>201</v>
      </c>
      <c r="D282" s="148">
        <v>462</v>
      </c>
      <c r="E282" s="151">
        <v>462</v>
      </c>
      <c r="F282" s="149">
        <f t="shared" si="15"/>
        <v>100</v>
      </c>
      <c r="K282" s="150">
        <f t="shared" si="13"/>
        <v>2100499</v>
      </c>
      <c r="L282" s="169">
        <v>2100409</v>
      </c>
      <c r="M282" s="169" t="s">
        <v>132</v>
      </c>
      <c r="N282" s="214">
        <v>462</v>
      </c>
      <c r="O282" s="144">
        <f t="shared" si="14"/>
        <v>0</v>
      </c>
    </row>
    <row r="283" spans="1:15" s="144" customFormat="1" ht="19.5" customHeight="1">
      <c r="A283" s="146">
        <v>2100499</v>
      </c>
      <c r="B283" s="147" t="s">
        <v>368</v>
      </c>
      <c r="C283" s="151"/>
      <c r="D283" s="148">
        <v>2</v>
      </c>
      <c r="E283" s="151">
        <v>2</v>
      </c>
      <c r="F283" s="149">
        <f t="shared" si="15"/>
        <v>100</v>
      </c>
      <c r="G283" s="150"/>
      <c r="K283" s="144">
        <f t="shared" si="13"/>
        <v>21006</v>
      </c>
      <c r="L283" s="169">
        <v>2100499</v>
      </c>
      <c r="M283" s="169" t="s">
        <v>368</v>
      </c>
      <c r="N283" s="214">
        <v>2</v>
      </c>
      <c r="O283" s="144">
        <f t="shared" si="14"/>
        <v>0</v>
      </c>
    </row>
    <row r="284" spans="1:15" s="150" customFormat="1" ht="19.5" customHeight="1">
      <c r="A284" s="140">
        <v>21006</v>
      </c>
      <c r="B284" s="141" t="s">
        <v>302</v>
      </c>
      <c r="C284" s="142"/>
      <c r="D284" s="145">
        <v>9</v>
      </c>
      <c r="E284" s="142">
        <v>9</v>
      </c>
      <c r="F284" s="143">
        <f t="shared" si="15"/>
        <v>100</v>
      </c>
      <c r="G284" s="144"/>
      <c r="K284" s="150">
        <f t="shared" si="13"/>
        <v>2100699</v>
      </c>
      <c r="L284" s="169">
        <v>21006</v>
      </c>
      <c r="M284" s="170" t="s">
        <v>302</v>
      </c>
      <c r="N284" s="213">
        <v>9</v>
      </c>
      <c r="O284" s="144">
        <f t="shared" si="14"/>
        <v>0</v>
      </c>
    </row>
    <row r="285" spans="1:15" s="144" customFormat="1" ht="19.5" customHeight="1">
      <c r="A285" s="146">
        <v>2100699</v>
      </c>
      <c r="B285" s="147" t="s">
        <v>303</v>
      </c>
      <c r="C285" s="151"/>
      <c r="D285" s="148">
        <v>9</v>
      </c>
      <c r="E285" s="151">
        <v>9</v>
      </c>
      <c r="F285" s="149">
        <f t="shared" si="15"/>
        <v>100</v>
      </c>
      <c r="G285" s="150"/>
      <c r="H285" s="144">
        <v>21007</v>
      </c>
      <c r="I285" s="144" t="s">
        <v>135</v>
      </c>
      <c r="J285" s="144">
        <v>335</v>
      </c>
      <c r="K285" s="144">
        <f t="shared" si="13"/>
        <v>0</v>
      </c>
      <c r="L285" s="169">
        <v>2100699</v>
      </c>
      <c r="M285" s="169" t="s">
        <v>303</v>
      </c>
      <c r="N285" s="214">
        <v>9</v>
      </c>
      <c r="O285" s="144">
        <f t="shared" si="14"/>
        <v>0</v>
      </c>
    </row>
    <row r="286" spans="1:15" s="150" customFormat="1" ht="19.5" customHeight="1">
      <c r="A286" s="140">
        <v>21007</v>
      </c>
      <c r="B286" s="141" t="s">
        <v>135</v>
      </c>
      <c r="C286" s="145">
        <v>335</v>
      </c>
      <c r="D286" s="145">
        <v>846</v>
      </c>
      <c r="E286" s="142">
        <v>846</v>
      </c>
      <c r="F286" s="143">
        <f t="shared" si="15"/>
        <v>100</v>
      </c>
      <c r="G286" s="144"/>
      <c r="H286" s="150">
        <v>2100717</v>
      </c>
      <c r="I286" s="150" t="s">
        <v>136</v>
      </c>
      <c r="J286" s="150">
        <v>322</v>
      </c>
      <c r="K286" s="150">
        <f t="shared" si="13"/>
        <v>0</v>
      </c>
      <c r="L286" s="169">
        <v>21007</v>
      </c>
      <c r="M286" s="170" t="s">
        <v>135</v>
      </c>
      <c r="N286" s="213">
        <v>846</v>
      </c>
      <c r="O286" s="144">
        <f t="shared" si="14"/>
        <v>0</v>
      </c>
    </row>
    <row r="287" spans="1:15" s="150" customFormat="1" ht="19.5" customHeight="1">
      <c r="A287" s="146">
        <v>2100717</v>
      </c>
      <c r="B287" s="147" t="s">
        <v>136</v>
      </c>
      <c r="C287" s="151">
        <v>322</v>
      </c>
      <c r="D287" s="148">
        <v>257</v>
      </c>
      <c r="E287" s="151">
        <v>257</v>
      </c>
      <c r="F287" s="149">
        <f t="shared" si="15"/>
        <v>100</v>
      </c>
      <c r="H287" s="150">
        <v>2100799</v>
      </c>
      <c r="I287" s="150" t="s">
        <v>137</v>
      </c>
      <c r="J287" s="150">
        <v>13</v>
      </c>
      <c r="K287" s="150">
        <f t="shared" si="13"/>
        <v>0</v>
      </c>
      <c r="L287" s="169">
        <v>2100717</v>
      </c>
      <c r="M287" s="169" t="s">
        <v>136</v>
      </c>
      <c r="N287" s="214">
        <v>257</v>
      </c>
      <c r="O287" s="144">
        <f t="shared" si="14"/>
        <v>0</v>
      </c>
    </row>
    <row r="288" spans="1:15" s="144" customFormat="1" ht="19.5" customHeight="1">
      <c r="A288" s="146">
        <v>2100799</v>
      </c>
      <c r="B288" s="147" t="s">
        <v>137</v>
      </c>
      <c r="C288" s="148">
        <v>13</v>
      </c>
      <c r="D288" s="148">
        <v>589</v>
      </c>
      <c r="E288" s="151">
        <v>589</v>
      </c>
      <c r="F288" s="149">
        <f t="shared" si="15"/>
        <v>100</v>
      </c>
      <c r="G288" s="150"/>
      <c r="H288" s="144">
        <v>21011</v>
      </c>
      <c r="I288" s="144" t="s">
        <v>304</v>
      </c>
      <c r="J288" s="144">
        <v>2916</v>
      </c>
      <c r="K288" s="144">
        <f t="shared" si="13"/>
        <v>0</v>
      </c>
      <c r="L288" s="169">
        <v>2100799</v>
      </c>
      <c r="M288" s="169" t="s">
        <v>137</v>
      </c>
      <c r="N288" s="214">
        <v>589</v>
      </c>
      <c r="O288" s="144">
        <f t="shared" si="14"/>
        <v>0</v>
      </c>
    </row>
    <row r="289" spans="1:15" s="150" customFormat="1" ht="19.5" customHeight="1">
      <c r="A289" s="140">
        <v>21011</v>
      </c>
      <c r="B289" s="141" t="s">
        <v>304</v>
      </c>
      <c r="C289" s="142">
        <v>2916</v>
      </c>
      <c r="D289" s="145">
        <v>2911</v>
      </c>
      <c r="E289" s="142">
        <v>2911</v>
      </c>
      <c r="F289" s="143">
        <f t="shared" si="15"/>
        <v>100</v>
      </c>
      <c r="G289" s="144"/>
      <c r="H289" s="150">
        <v>2101101</v>
      </c>
      <c r="I289" s="150" t="s">
        <v>305</v>
      </c>
      <c r="J289" s="150">
        <v>750</v>
      </c>
      <c r="K289" s="150">
        <f t="shared" si="13"/>
        <v>0</v>
      </c>
      <c r="L289" s="169">
        <v>21011</v>
      </c>
      <c r="M289" s="170" t="s">
        <v>304</v>
      </c>
      <c r="N289" s="213">
        <v>2911</v>
      </c>
      <c r="O289" s="144">
        <f t="shared" si="14"/>
        <v>0</v>
      </c>
    </row>
    <row r="290" spans="1:15" s="150" customFormat="1" ht="19.5" customHeight="1">
      <c r="A290" s="146">
        <v>2101101</v>
      </c>
      <c r="B290" s="147" t="s">
        <v>305</v>
      </c>
      <c r="C290" s="151">
        <v>750</v>
      </c>
      <c r="D290" s="148">
        <v>746</v>
      </c>
      <c r="E290" s="151">
        <v>746</v>
      </c>
      <c r="F290" s="149">
        <f t="shared" si="15"/>
        <v>100</v>
      </c>
      <c r="H290" s="150">
        <v>2101102</v>
      </c>
      <c r="I290" s="150" t="s">
        <v>306</v>
      </c>
      <c r="J290" s="150">
        <v>1698</v>
      </c>
      <c r="K290" s="150">
        <f t="shared" si="13"/>
        <v>0</v>
      </c>
      <c r="L290" s="169">
        <v>2101101</v>
      </c>
      <c r="M290" s="169" t="s">
        <v>305</v>
      </c>
      <c r="N290" s="214">
        <v>746</v>
      </c>
      <c r="O290" s="144">
        <f t="shared" si="14"/>
        <v>0</v>
      </c>
    </row>
    <row r="291" spans="1:15" s="150" customFormat="1" ht="19.5" customHeight="1">
      <c r="A291" s="146">
        <v>2101102</v>
      </c>
      <c r="B291" s="147" t="s">
        <v>306</v>
      </c>
      <c r="C291" s="148">
        <v>1698</v>
      </c>
      <c r="D291" s="148">
        <v>1699</v>
      </c>
      <c r="E291" s="151">
        <v>1699</v>
      </c>
      <c r="F291" s="149">
        <f t="shared" si="15"/>
        <v>100</v>
      </c>
      <c r="H291" s="150">
        <v>2101103</v>
      </c>
      <c r="I291" s="150" t="s">
        <v>307</v>
      </c>
      <c r="J291" s="150">
        <v>468</v>
      </c>
      <c r="K291" s="150">
        <f t="shared" si="13"/>
        <v>0</v>
      </c>
      <c r="L291" s="169">
        <v>2101102</v>
      </c>
      <c r="M291" s="169" t="s">
        <v>306</v>
      </c>
      <c r="N291" s="214">
        <v>1699</v>
      </c>
      <c r="O291" s="144">
        <f t="shared" si="14"/>
        <v>0</v>
      </c>
    </row>
    <row r="292" spans="1:15" s="144" customFormat="1" ht="19.5" customHeight="1">
      <c r="A292" s="146">
        <v>2101103</v>
      </c>
      <c r="B292" s="147" t="s">
        <v>307</v>
      </c>
      <c r="C292" s="151">
        <v>468</v>
      </c>
      <c r="D292" s="148">
        <v>466</v>
      </c>
      <c r="E292" s="151">
        <v>466</v>
      </c>
      <c r="F292" s="149">
        <f t="shared" si="15"/>
        <v>100</v>
      </c>
      <c r="G292" s="150"/>
      <c r="H292" s="144">
        <v>21013</v>
      </c>
      <c r="I292" s="144" t="s">
        <v>308</v>
      </c>
      <c r="J292" s="144">
        <v>150</v>
      </c>
      <c r="K292" s="144">
        <f t="shared" si="13"/>
        <v>0</v>
      </c>
      <c r="L292" s="169">
        <v>2101103</v>
      </c>
      <c r="M292" s="169" t="s">
        <v>307</v>
      </c>
      <c r="N292" s="214">
        <v>466</v>
      </c>
      <c r="O292" s="144">
        <f t="shared" si="14"/>
        <v>0</v>
      </c>
    </row>
    <row r="293" spans="1:15" s="150" customFormat="1" ht="19.5" customHeight="1">
      <c r="A293" s="140">
        <v>21013</v>
      </c>
      <c r="B293" s="141" t="s">
        <v>308</v>
      </c>
      <c r="C293" s="142">
        <v>150</v>
      </c>
      <c r="D293" s="145">
        <v>430</v>
      </c>
      <c r="E293" s="142">
        <v>430</v>
      </c>
      <c r="F293" s="143">
        <f t="shared" si="15"/>
        <v>100</v>
      </c>
      <c r="G293" s="144"/>
      <c r="H293" s="150">
        <v>2101301</v>
      </c>
      <c r="I293" s="150" t="s">
        <v>134</v>
      </c>
      <c r="J293" s="150">
        <v>150</v>
      </c>
      <c r="K293" s="150">
        <f t="shared" si="13"/>
        <v>0</v>
      </c>
      <c r="L293" s="169">
        <v>21013</v>
      </c>
      <c r="M293" s="170" t="s">
        <v>308</v>
      </c>
      <c r="N293" s="213">
        <v>430</v>
      </c>
      <c r="O293" s="144">
        <f t="shared" si="14"/>
        <v>0</v>
      </c>
    </row>
    <row r="294" spans="1:15" s="144" customFormat="1" ht="19.5" customHeight="1">
      <c r="A294" s="146">
        <v>2101301</v>
      </c>
      <c r="B294" s="147" t="s">
        <v>134</v>
      </c>
      <c r="C294" s="148">
        <v>150</v>
      </c>
      <c r="D294" s="148">
        <v>430</v>
      </c>
      <c r="E294" s="151">
        <v>430</v>
      </c>
      <c r="F294" s="149">
        <f t="shared" si="15"/>
        <v>100</v>
      </c>
      <c r="G294" s="150"/>
      <c r="K294" s="144">
        <f t="shared" si="13"/>
        <v>21014</v>
      </c>
      <c r="L294" s="169">
        <v>2101301</v>
      </c>
      <c r="M294" s="169" t="s">
        <v>134</v>
      </c>
      <c r="N294" s="214">
        <v>430</v>
      </c>
      <c r="O294" s="144">
        <f t="shared" si="14"/>
        <v>0</v>
      </c>
    </row>
    <row r="295" spans="1:15" s="150" customFormat="1" ht="19.5" customHeight="1">
      <c r="A295" s="140">
        <v>21014</v>
      </c>
      <c r="B295" s="141" t="s">
        <v>309</v>
      </c>
      <c r="C295" s="142"/>
      <c r="D295" s="145">
        <v>41</v>
      </c>
      <c r="E295" s="142">
        <v>41</v>
      </c>
      <c r="F295" s="143">
        <f t="shared" si="15"/>
        <v>100</v>
      </c>
      <c r="G295" s="144"/>
      <c r="K295" s="150">
        <f t="shared" si="13"/>
        <v>2101401</v>
      </c>
      <c r="L295" s="169">
        <v>21014</v>
      </c>
      <c r="M295" s="170" t="s">
        <v>309</v>
      </c>
      <c r="N295" s="213">
        <v>41</v>
      </c>
      <c r="O295" s="144">
        <f t="shared" si="14"/>
        <v>0</v>
      </c>
    </row>
    <row r="296" spans="1:15" s="144" customFormat="1" ht="19.5" customHeight="1">
      <c r="A296" s="146">
        <v>2101401</v>
      </c>
      <c r="B296" s="147" t="s">
        <v>133</v>
      </c>
      <c r="C296" s="151"/>
      <c r="D296" s="148">
        <v>41</v>
      </c>
      <c r="E296" s="151">
        <v>41</v>
      </c>
      <c r="F296" s="149">
        <f t="shared" si="15"/>
        <v>100</v>
      </c>
      <c r="G296" s="150"/>
      <c r="K296" s="144">
        <f t="shared" si="13"/>
        <v>21015</v>
      </c>
      <c r="L296" s="169">
        <v>2101401</v>
      </c>
      <c r="M296" s="169" t="s">
        <v>133</v>
      </c>
      <c r="N296" s="214">
        <v>41</v>
      </c>
      <c r="O296" s="144">
        <f t="shared" si="14"/>
        <v>0</v>
      </c>
    </row>
    <row r="297" spans="1:15" s="150" customFormat="1" ht="19.5" customHeight="1">
      <c r="A297" s="140">
        <v>21015</v>
      </c>
      <c r="B297" s="141" t="s">
        <v>442</v>
      </c>
      <c r="C297" s="142"/>
      <c r="D297" s="145">
        <v>150</v>
      </c>
      <c r="E297" s="142">
        <v>150</v>
      </c>
      <c r="F297" s="143">
        <f t="shared" si="15"/>
        <v>100</v>
      </c>
      <c r="G297" s="144"/>
      <c r="K297" s="150">
        <f t="shared" ref="K297:K360" si="16">A298-H297</f>
        <v>2101501</v>
      </c>
      <c r="L297" s="169">
        <v>21015</v>
      </c>
      <c r="M297" s="170" t="s">
        <v>442</v>
      </c>
      <c r="N297" s="213">
        <v>150</v>
      </c>
      <c r="O297" s="144">
        <f t="shared" si="14"/>
        <v>0</v>
      </c>
    </row>
    <row r="298" spans="1:15" s="150" customFormat="1" ht="19.5" customHeight="1">
      <c r="A298" s="146">
        <v>2101501</v>
      </c>
      <c r="B298" s="147" t="s">
        <v>4</v>
      </c>
      <c r="C298" s="148"/>
      <c r="D298" s="148">
        <v>96</v>
      </c>
      <c r="E298" s="151">
        <v>96</v>
      </c>
      <c r="F298" s="149">
        <f t="shared" si="15"/>
        <v>100</v>
      </c>
      <c r="K298" s="150">
        <f t="shared" si="16"/>
        <v>2101502</v>
      </c>
      <c r="L298" s="169">
        <v>2101501</v>
      </c>
      <c r="M298" s="169" t="s">
        <v>4</v>
      </c>
      <c r="N298" s="214">
        <v>96</v>
      </c>
      <c r="O298" s="144">
        <f t="shared" si="14"/>
        <v>0</v>
      </c>
    </row>
    <row r="299" spans="1:15" s="150" customFormat="1" ht="19.5" customHeight="1">
      <c r="A299" s="146">
        <v>2101502</v>
      </c>
      <c r="B299" s="147" t="s">
        <v>5</v>
      </c>
      <c r="C299" s="151"/>
      <c r="D299" s="148">
        <v>11</v>
      </c>
      <c r="E299" s="151">
        <v>11</v>
      </c>
      <c r="F299" s="149">
        <f t="shared" si="15"/>
        <v>100</v>
      </c>
      <c r="K299" s="150">
        <f t="shared" si="16"/>
        <v>2101550</v>
      </c>
      <c r="L299" s="169">
        <v>2101502</v>
      </c>
      <c r="M299" s="169" t="s">
        <v>5</v>
      </c>
      <c r="N299" s="214">
        <v>11</v>
      </c>
      <c r="O299" s="144">
        <f t="shared" si="14"/>
        <v>0</v>
      </c>
    </row>
    <row r="300" spans="1:15" s="150" customFormat="1" ht="19.5" customHeight="1">
      <c r="A300" s="146">
        <v>2101550</v>
      </c>
      <c r="B300" s="147" t="s">
        <v>7</v>
      </c>
      <c r="C300" s="151"/>
      <c r="D300" s="148">
        <v>8</v>
      </c>
      <c r="E300" s="151">
        <v>8</v>
      </c>
      <c r="F300" s="149">
        <f t="shared" si="15"/>
        <v>100</v>
      </c>
      <c r="K300" s="150">
        <f t="shared" si="16"/>
        <v>2101599</v>
      </c>
      <c r="L300" s="169">
        <v>2101550</v>
      </c>
      <c r="M300" s="169" t="s">
        <v>7</v>
      </c>
      <c r="N300" s="214">
        <v>8</v>
      </c>
      <c r="O300" s="144">
        <f t="shared" si="14"/>
        <v>0</v>
      </c>
    </row>
    <row r="301" spans="1:15" s="144" customFormat="1" ht="19.5" customHeight="1">
      <c r="A301" s="146">
        <v>2101599</v>
      </c>
      <c r="B301" s="147" t="s">
        <v>443</v>
      </c>
      <c r="C301" s="151"/>
      <c r="D301" s="148">
        <v>35</v>
      </c>
      <c r="E301" s="151">
        <v>35</v>
      </c>
      <c r="F301" s="149">
        <f t="shared" si="15"/>
        <v>100</v>
      </c>
      <c r="G301" s="150"/>
      <c r="H301" s="144">
        <v>21016</v>
      </c>
      <c r="I301" s="144" t="s">
        <v>516</v>
      </c>
      <c r="J301" s="144">
        <v>254</v>
      </c>
      <c r="K301" s="144">
        <f t="shared" si="16"/>
        <v>0</v>
      </c>
      <c r="L301" s="169">
        <v>2101599</v>
      </c>
      <c r="M301" s="169" t="s">
        <v>443</v>
      </c>
      <c r="N301" s="214">
        <v>35</v>
      </c>
      <c r="O301" s="144">
        <f t="shared" si="14"/>
        <v>0</v>
      </c>
    </row>
    <row r="302" spans="1:15" s="150" customFormat="1" ht="19.5" customHeight="1">
      <c r="A302" s="140">
        <v>21016</v>
      </c>
      <c r="B302" s="141" t="s">
        <v>444</v>
      </c>
      <c r="C302" s="145">
        <v>254</v>
      </c>
      <c r="D302" s="145">
        <v>254</v>
      </c>
      <c r="E302" s="142">
        <v>254</v>
      </c>
      <c r="F302" s="143">
        <f t="shared" si="15"/>
        <v>100</v>
      </c>
      <c r="G302" s="144"/>
      <c r="H302" s="150">
        <v>2101601</v>
      </c>
      <c r="I302" s="150" t="s">
        <v>517</v>
      </c>
      <c r="J302" s="150">
        <v>254</v>
      </c>
      <c r="K302" s="150">
        <f t="shared" si="16"/>
        <v>0</v>
      </c>
      <c r="L302" s="169">
        <v>21016</v>
      </c>
      <c r="M302" s="170" t="s">
        <v>444</v>
      </c>
      <c r="N302" s="213">
        <v>254</v>
      </c>
      <c r="O302" s="144">
        <f t="shared" si="14"/>
        <v>0</v>
      </c>
    </row>
    <row r="303" spans="1:15" s="144" customFormat="1" ht="19.5" customHeight="1">
      <c r="A303" s="146">
        <v>2101601</v>
      </c>
      <c r="B303" s="147" t="s">
        <v>445</v>
      </c>
      <c r="C303" s="151">
        <v>254</v>
      </c>
      <c r="D303" s="148">
        <v>254</v>
      </c>
      <c r="E303" s="151">
        <v>254</v>
      </c>
      <c r="F303" s="149">
        <f t="shared" si="15"/>
        <v>100</v>
      </c>
      <c r="G303" s="150"/>
      <c r="K303" s="144">
        <f t="shared" si="16"/>
        <v>21099</v>
      </c>
      <c r="L303" s="169">
        <v>2101601</v>
      </c>
      <c r="M303" s="169" t="s">
        <v>445</v>
      </c>
      <c r="N303" s="214">
        <v>254</v>
      </c>
      <c r="O303" s="144">
        <f t="shared" si="14"/>
        <v>0</v>
      </c>
    </row>
    <row r="304" spans="1:15" s="150" customFormat="1" ht="19.5" customHeight="1">
      <c r="A304" s="140">
        <v>21099</v>
      </c>
      <c r="B304" s="141" t="s">
        <v>446</v>
      </c>
      <c r="C304" s="145"/>
      <c r="D304" s="145">
        <v>69</v>
      </c>
      <c r="E304" s="142">
        <v>69</v>
      </c>
      <c r="F304" s="143">
        <f t="shared" si="15"/>
        <v>100</v>
      </c>
      <c r="G304" s="144"/>
      <c r="K304" s="150">
        <f t="shared" si="16"/>
        <v>2109901</v>
      </c>
      <c r="L304" s="169">
        <v>21099</v>
      </c>
      <c r="M304" s="170" t="s">
        <v>446</v>
      </c>
      <c r="N304" s="213">
        <v>69</v>
      </c>
      <c r="O304" s="144">
        <f t="shared" si="14"/>
        <v>0</v>
      </c>
    </row>
    <row r="305" spans="1:15" s="144" customFormat="1" ht="19.5" customHeight="1">
      <c r="A305" s="146">
        <v>2109901</v>
      </c>
      <c r="B305" s="147" t="s">
        <v>447</v>
      </c>
      <c r="C305" s="151"/>
      <c r="D305" s="148">
        <v>69</v>
      </c>
      <c r="E305" s="151">
        <v>69</v>
      </c>
      <c r="F305" s="149">
        <f t="shared" si="15"/>
        <v>100</v>
      </c>
      <c r="G305" s="150"/>
      <c r="H305" s="144">
        <v>211</v>
      </c>
      <c r="I305" s="144" t="s">
        <v>518</v>
      </c>
      <c r="J305" s="144">
        <v>290</v>
      </c>
      <c r="K305" s="144">
        <f t="shared" si="16"/>
        <v>0</v>
      </c>
      <c r="L305" s="169">
        <v>2109901</v>
      </c>
      <c r="M305" s="169" t="s">
        <v>447</v>
      </c>
      <c r="N305" s="214">
        <v>69</v>
      </c>
      <c r="O305" s="144">
        <f t="shared" si="14"/>
        <v>0</v>
      </c>
    </row>
    <row r="306" spans="1:15" s="144" customFormat="1" ht="19.5" customHeight="1">
      <c r="A306" s="140">
        <v>211</v>
      </c>
      <c r="B306" s="141" t="s">
        <v>310</v>
      </c>
      <c r="C306" s="145">
        <v>290</v>
      </c>
      <c r="D306" s="145">
        <v>1185</v>
      </c>
      <c r="E306" s="142">
        <v>1150</v>
      </c>
      <c r="F306" s="143">
        <f t="shared" si="15"/>
        <v>97.046413502109701</v>
      </c>
      <c r="H306" s="144">
        <v>21101</v>
      </c>
      <c r="I306" s="144" t="s">
        <v>138</v>
      </c>
      <c r="J306" s="144">
        <v>290</v>
      </c>
      <c r="K306" s="144">
        <f t="shared" si="16"/>
        <v>0</v>
      </c>
      <c r="L306" s="169">
        <v>211</v>
      </c>
      <c r="M306" s="170" t="s">
        <v>310</v>
      </c>
      <c r="N306" s="213">
        <v>1185</v>
      </c>
      <c r="O306" s="144">
        <f t="shared" si="14"/>
        <v>0</v>
      </c>
    </row>
    <row r="307" spans="1:15" s="150" customFormat="1" ht="19.5" customHeight="1">
      <c r="A307" s="140">
        <v>21101</v>
      </c>
      <c r="B307" s="141" t="s">
        <v>138</v>
      </c>
      <c r="C307" s="142">
        <v>290</v>
      </c>
      <c r="D307" s="145">
        <v>402</v>
      </c>
      <c r="E307" s="142">
        <v>402</v>
      </c>
      <c r="F307" s="143">
        <f t="shared" si="15"/>
        <v>100</v>
      </c>
      <c r="G307" s="144"/>
      <c r="H307" s="150">
        <v>2110101</v>
      </c>
      <c r="I307" s="150" t="s">
        <v>4</v>
      </c>
      <c r="J307" s="150">
        <v>157</v>
      </c>
      <c r="K307" s="150">
        <f t="shared" si="16"/>
        <v>0</v>
      </c>
      <c r="L307" s="169">
        <v>21101</v>
      </c>
      <c r="M307" s="170" t="s">
        <v>138</v>
      </c>
      <c r="N307" s="213">
        <v>402</v>
      </c>
      <c r="O307" s="144">
        <f t="shared" si="14"/>
        <v>0</v>
      </c>
    </row>
    <row r="308" spans="1:15" s="150" customFormat="1" ht="19.5" customHeight="1">
      <c r="A308" s="146">
        <v>2110101</v>
      </c>
      <c r="B308" s="147" t="s">
        <v>4</v>
      </c>
      <c r="C308" s="151">
        <v>157</v>
      </c>
      <c r="D308" s="148">
        <v>222</v>
      </c>
      <c r="E308" s="151">
        <v>222</v>
      </c>
      <c r="F308" s="149">
        <f t="shared" si="15"/>
        <v>100</v>
      </c>
      <c r="H308" s="150">
        <v>2110199</v>
      </c>
      <c r="I308" s="150" t="s">
        <v>139</v>
      </c>
      <c r="J308" s="150">
        <v>133</v>
      </c>
      <c r="K308" s="150">
        <f t="shared" si="16"/>
        <v>0</v>
      </c>
      <c r="L308" s="169">
        <v>2110101</v>
      </c>
      <c r="M308" s="169" t="s">
        <v>4</v>
      </c>
      <c r="N308" s="214">
        <v>222</v>
      </c>
      <c r="O308" s="144">
        <f t="shared" si="14"/>
        <v>0</v>
      </c>
    </row>
    <row r="309" spans="1:15" s="144" customFormat="1" ht="19.5" customHeight="1">
      <c r="A309" s="146">
        <v>2110199</v>
      </c>
      <c r="B309" s="147" t="s">
        <v>139</v>
      </c>
      <c r="C309" s="148">
        <v>133</v>
      </c>
      <c r="D309" s="148">
        <v>180</v>
      </c>
      <c r="E309" s="151">
        <v>180</v>
      </c>
      <c r="F309" s="149">
        <f t="shared" si="15"/>
        <v>100</v>
      </c>
      <c r="G309" s="150"/>
      <c r="K309" s="144">
        <f t="shared" si="16"/>
        <v>21103</v>
      </c>
      <c r="L309" s="169">
        <v>2110199</v>
      </c>
      <c r="M309" s="169" t="s">
        <v>139</v>
      </c>
      <c r="N309" s="214">
        <v>180</v>
      </c>
      <c r="O309" s="144">
        <f t="shared" si="14"/>
        <v>0</v>
      </c>
    </row>
    <row r="310" spans="1:15" s="150" customFormat="1" ht="19.5" customHeight="1">
      <c r="A310" s="140">
        <v>21103</v>
      </c>
      <c r="B310" s="141" t="s">
        <v>140</v>
      </c>
      <c r="C310" s="142"/>
      <c r="D310" s="145">
        <v>521</v>
      </c>
      <c r="E310" s="142">
        <v>486</v>
      </c>
      <c r="F310" s="143">
        <f t="shared" si="15"/>
        <v>93.282149712092135</v>
      </c>
      <c r="G310" s="144"/>
      <c r="K310" s="150">
        <f t="shared" si="16"/>
        <v>2110302</v>
      </c>
      <c r="L310" s="169">
        <v>21103</v>
      </c>
      <c r="M310" s="170" t="s">
        <v>140</v>
      </c>
      <c r="N310" s="213">
        <v>521</v>
      </c>
      <c r="O310" s="144">
        <f t="shared" si="14"/>
        <v>0</v>
      </c>
    </row>
    <row r="311" spans="1:15" s="150" customFormat="1" ht="19.5" customHeight="1">
      <c r="A311" s="146">
        <v>2110302</v>
      </c>
      <c r="B311" s="147" t="s">
        <v>448</v>
      </c>
      <c r="C311" s="151"/>
      <c r="D311" s="148">
        <v>56</v>
      </c>
      <c r="E311" s="151">
        <v>21</v>
      </c>
      <c r="F311" s="149">
        <f t="shared" si="15"/>
        <v>37.5</v>
      </c>
      <c r="K311" s="150">
        <f t="shared" si="16"/>
        <v>2110399</v>
      </c>
      <c r="L311" s="169">
        <v>2110302</v>
      </c>
      <c r="M311" s="169" t="s">
        <v>448</v>
      </c>
      <c r="N311" s="214">
        <v>56</v>
      </c>
      <c r="O311" s="144">
        <f t="shared" si="14"/>
        <v>0</v>
      </c>
    </row>
    <row r="312" spans="1:15" s="144" customFormat="1" ht="19.5" customHeight="1">
      <c r="A312" s="146">
        <v>2110399</v>
      </c>
      <c r="B312" s="147" t="s">
        <v>311</v>
      </c>
      <c r="C312" s="148"/>
      <c r="D312" s="148">
        <v>465</v>
      </c>
      <c r="E312" s="151">
        <v>465</v>
      </c>
      <c r="F312" s="149">
        <f t="shared" si="15"/>
        <v>100</v>
      </c>
      <c r="G312" s="150"/>
      <c r="K312" s="144">
        <f t="shared" si="16"/>
        <v>21104</v>
      </c>
      <c r="L312" s="169">
        <v>2110399</v>
      </c>
      <c r="M312" s="169" t="s">
        <v>311</v>
      </c>
      <c r="N312" s="214">
        <v>465</v>
      </c>
      <c r="O312" s="144">
        <f t="shared" si="14"/>
        <v>0</v>
      </c>
    </row>
    <row r="313" spans="1:15" s="150" customFormat="1" ht="19.5" customHeight="1">
      <c r="A313" s="140">
        <v>21104</v>
      </c>
      <c r="B313" s="141" t="s">
        <v>312</v>
      </c>
      <c r="C313" s="142"/>
      <c r="D313" s="145">
        <v>241</v>
      </c>
      <c r="E313" s="142">
        <v>241</v>
      </c>
      <c r="F313" s="143">
        <f t="shared" si="15"/>
        <v>100</v>
      </c>
      <c r="G313" s="144"/>
      <c r="K313" s="150">
        <f t="shared" si="16"/>
        <v>2110401</v>
      </c>
      <c r="L313" s="169">
        <v>21104</v>
      </c>
      <c r="M313" s="170" t="s">
        <v>312</v>
      </c>
      <c r="N313" s="213">
        <v>241</v>
      </c>
      <c r="O313" s="144">
        <f t="shared" si="14"/>
        <v>0</v>
      </c>
    </row>
    <row r="314" spans="1:15" s="150" customFormat="1" ht="19.5" customHeight="1">
      <c r="A314" s="146">
        <v>2110401</v>
      </c>
      <c r="B314" s="147" t="s">
        <v>313</v>
      </c>
      <c r="C314" s="151"/>
      <c r="D314" s="148">
        <v>130</v>
      </c>
      <c r="E314" s="151">
        <v>130</v>
      </c>
      <c r="F314" s="149">
        <f t="shared" si="15"/>
        <v>100</v>
      </c>
      <c r="K314" s="150">
        <f t="shared" si="16"/>
        <v>2110402</v>
      </c>
      <c r="L314" s="169">
        <v>2110401</v>
      </c>
      <c r="M314" s="169" t="s">
        <v>313</v>
      </c>
      <c r="N314" s="214">
        <v>130</v>
      </c>
      <c r="O314" s="144">
        <f t="shared" si="14"/>
        <v>0</v>
      </c>
    </row>
    <row r="315" spans="1:15" s="144" customFormat="1" ht="19.5" customHeight="1">
      <c r="A315" s="146">
        <v>2110402</v>
      </c>
      <c r="B315" s="147" t="s">
        <v>449</v>
      </c>
      <c r="C315" s="148"/>
      <c r="D315" s="148">
        <v>111</v>
      </c>
      <c r="E315" s="151">
        <v>111</v>
      </c>
      <c r="F315" s="149">
        <f t="shared" si="15"/>
        <v>100</v>
      </c>
      <c r="G315" s="150"/>
      <c r="K315" s="144">
        <f t="shared" si="16"/>
        <v>21106</v>
      </c>
      <c r="L315" s="169">
        <v>2110402</v>
      </c>
      <c r="M315" s="169" t="s">
        <v>449</v>
      </c>
      <c r="N315" s="214">
        <v>111</v>
      </c>
      <c r="O315" s="144">
        <f t="shared" si="14"/>
        <v>0</v>
      </c>
    </row>
    <row r="316" spans="1:15" s="150" customFormat="1" ht="19.5" customHeight="1">
      <c r="A316" s="140">
        <v>21106</v>
      </c>
      <c r="B316" s="141" t="s">
        <v>141</v>
      </c>
      <c r="C316" s="142"/>
      <c r="D316" s="145">
        <v>21</v>
      </c>
      <c r="E316" s="142">
        <v>21</v>
      </c>
      <c r="F316" s="143">
        <f t="shared" si="15"/>
        <v>100</v>
      </c>
      <c r="G316" s="144"/>
      <c r="K316" s="150">
        <f t="shared" si="16"/>
        <v>2110602</v>
      </c>
      <c r="L316" s="169">
        <v>21106</v>
      </c>
      <c r="M316" s="170" t="s">
        <v>141</v>
      </c>
      <c r="N316" s="213">
        <v>21</v>
      </c>
      <c r="O316" s="144">
        <f t="shared" si="14"/>
        <v>0</v>
      </c>
    </row>
    <row r="317" spans="1:15" s="150" customFormat="1" ht="19.5" customHeight="1">
      <c r="A317" s="146">
        <v>2110602</v>
      </c>
      <c r="B317" s="147" t="s">
        <v>142</v>
      </c>
      <c r="C317" s="148"/>
      <c r="D317" s="148">
        <v>17</v>
      </c>
      <c r="E317" s="151">
        <v>17</v>
      </c>
      <c r="F317" s="149">
        <f t="shared" si="15"/>
        <v>100</v>
      </c>
      <c r="K317" s="150">
        <f t="shared" si="16"/>
        <v>2110604</v>
      </c>
      <c r="L317" s="169">
        <v>2110602</v>
      </c>
      <c r="M317" s="169" t="s">
        <v>142</v>
      </c>
      <c r="N317" s="214">
        <v>17</v>
      </c>
      <c r="O317" s="144">
        <f t="shared" si="14"/>
        <v>0</v>
      </c>
    </row>
    <row r="318" spans="1:15" s="144" customFormat="1" ht="19.5" customHeight="1">
      <c r="A318" s="146">
        <v>2110604</v>
      </c>
      <c r="B318" s="147" t="s">
        <v>143</v>
      </c>
      <c r="C318" s="151"/>
      <c r="D318" s="148">
        <v>4</v>
      </c>
      <c r="E318" s="151">
        <v>4</v>
      </c>
      <c r="F318" s="149">
        <f t="shared" si="15"/>
        <v>100</v>
      </c>
      <c r="G318" s="150"/>
      <c r="H318" s="144">
        <v>212</v>
      </c>
      <c r="I318" s="144" t="s">
        <v>519</v>
      </c>
      <c r="J318" s="144">
        <v>2895</v>
      </c>
      <c r="K318" s="144">
        <f t="shared" si="16"/>
        <v>0</v>
      </c>
      <c r="L318" s="169">
        <v>2110604</v>
      </c>
      <c r="M318" s="169" t="s">
        <v>143</v>
      </c>
      <c r="N318" s="214">
        <v>4</v>
      </c>
      <c r="O318" s="144">
        <f t="shared" si="14"/>
        <v>0</v>
      </c>
    </row>
    <row r="319" spans="1:15" s="144" customFormat="1" ht="19.5" customHeight="1">
      <c r="A319" s="140">
        <v>212</v>
      </c>
      <c r="B319" s="141" t="s">
        <v>314</v>
      </c>
      <c r="C319" s="142">
        <v>2895</v>
      </c>
      <c r="D319" s="145">
        <v>24211</v>
      </c>
      <c r="E319" s="142">
        <v>21349</v>
      </c>
      <c r="F319" s="143">
        <f t="shared" si="15"/>
        <v>88.178926934038245</v>
      </c>
      <c r="H319" s="144">
        <v>21201</v>
      </c>
      <c r="I319" s="144" t="s">
        <v>144</v>
      </c>
      <c r="J319" s="144">
        <v>1556</v>
      </c>
      <c r="K319" s="144">
        <f t="shared" si="16"/>
        <v>0</v>
      </c>
      <c r="L319" s="169">
        <v>212</v>
      </c>
      <c r="M319" s="170" t="s">
        <v>314</v>
      </c>
      <c r="N319" s="213">
        <v>24211</v>
      </c>
      <c r="O319" s="144">
        <f t="shared" si="14"/>
        <v>0</v>
      </c>
    </row>
    <row r="320" spans="1:15" s="150" customFormat="1" ht="19.5" customHeight="1">
      <c r="A320" s="140">
        <v>21201</v>
      </c>
      <c r="B320" s="141" t="s">
        <v>144</v>
      </c>
      <c r="C320" s="145">
        <v>1556</v>
      </c>
      <c r="D320" s="145">
        <v>3588</v>
      </c>
      <c r="E320" s="142">
        <v>2588</v>
      </c>
      <c r="F320" s="143">
        <f t="shared" si="15"/>
        <v>72.129319955406913</v>
      </c>
      <c r="G320" s="144"/>
      <c r="H320" s="150">
        <v>2120101</v>
      </c>
      <c r="I320" s="150" t="s">
        <v>4</v>
      </c>
      <c r="J320" s="150">
        <v>818</v>
      </c>
      <c r="K320" s="150">
        <f t="shared" si="16"/>
        <v>0</v>
      </c>
      <c r="L320" s="169">
        <v>21201</v>
      </c>
      <c r="M320" s="170" t="s">
        <v>144</v>
      </c>
      <c r="N320" s="213">
        <v>3588</v>
      </c>
      <c r="O320" s="144">
        <f t="shared" si="14"/>
        <v>0</v>
      </c>
    </row>
    <row r="321" spans="1:15" s="150" customFormat="1" ht="19.5" customHeight="1">
      <c r="A321" s="146">
        <v>2120101</v>
      </c>
      <c r="B321" s="147" t="s">
        <v>4</v>
      </c>
      <c r="C321" s="151">
        <v>818</v>
      </c>
      <c r="D321" s="148">
        <v>871</v>
      </c>
      <c r="E321" s="151">
        <v>871</v>
      </c>
      <c r="F321" s="149">
        <f t="shared" si="15"/>
        <v>100</v>
      </c>
      <c r="K321" s="150">
        <f t="shared" si="16"/>
        <v>2120102</v>
      </c>
      <c r="L321" s="169">
        <v>2120101</v>
      </c>
      <c r="M321" s="169" t="s">
        <v>4</v>
      </c>
      <c r="N321" s="214">
        <v>871</v>
      </c>
      <c r="O321" s="144">
        <f t="shared" si="14"/>
        <v>0</v>
      </c>
    </row>
    <row r="322" spans="1:15" s="150" customFormat="1" ht="19.5" customHeight="1">
      <c r="A322" s="146">
        <v>2120102</v>
      </c>
      <c r="B322" s="147" t="s">
        <v>5</v>
      </c>
      <c r="C322" s="148"/>
      <c r="D322" s="148">
        <v>241</v>
      </c>
      <c r="E322" s="151">
        <v>241</v>
      </c>
      <c r="F322" s="149">
        <f t="shared" si="15"/>
        <v>100</v>
      </c>
      <c r="K322" s="150">
        <f t="shared" si="16"/>
        <v>2120104</v>
      </c>
      <c r="L322" s="169">
        <v>2120102</v>
      </c>
      <c r="M322" s="169" t="s">
        <v>5</v>
      </c>
      <c r="N322" s="214">
        <v>241</v>
      </c>
      <c r="O322" s="144">
        <f t="shared" si="14"/>
        <v>0</v>
      </c>
    </row>
    <row r="323" spans="1:15" s="150" customFormat="1" ht="19.5" customHeight="1">
      <c r="A323" s="146">
        <v>2120104</v>
      </c>
      <c r="B323" s="147" t="s">
        <v>450</v>
      </c>
      <c r="C323" s="151"/>
      <c r="D323" s="148">
        <v>92</v>
      </c>
      <c r="E323" s="151">
        <v>92</v>
      </c>
      <c r="F323" s="149">
        <f t="shared" si="15"/>
        <v>100</v>
      </c>
      <c r="H323" s="150">
        <v>2120199</v>
      </c>
      <c r="I323" s="150" t="s">
        <v>145</v>
      </c>
      <c r="J323" s="150">
        <v>738</v>
      </c>
      <c r="K323" s="150">
        <f t="shared" si="16"/>
        <v>0</v>
      </c>
      <c r="L323" s="169">
        <v>2120104</v>
      </c>
      <c r="M323" s="169" t="s">
        <v>450</v>
      </c>
      <c r="N323" s="214">
        <v>92</v>
      </c>
      <c r="O323" s="144">
        <f t="shared" si="14"/>
        <v>0</v>
      </c>
    </row>
    <row r="324" spans="1:15" s="144" customFormat="1" ht="19.5" customHeight="1">
      <c r="A324" s="146">
        <v>2120199</v>
      </c>
      <c r="B324" s="147" t="s">
        <v>145</v>
      </c>
      <c r="C324" s="151">
        <v>738</v>
      </c>
      <c r="D324" s="148">
        <v>2384</v>
      </c>
      <c r="E324" s="151">
        <v>1384</v>
      </c>
      <c r="F324" s="149">
        <f t="shared" si="15"/>
        <v>58.053691275167786</v>
      </c>
      <c r="G324" s="150"/>
      <c r="H324" s="144">
        <v>21202</v>
      </c>
      <c r="I324" s="144" t="s">
        <v>520</v>
      </c>
      <c r="J324" s="144">
        <v>20</v>
      </c>
      <c r="K324" s="144">
        <f t="shared" si="16"/>
        <v>0</v>
      </c>
      <c r="L324" s="169">
        <v>2120199</v>
      </c>
      <c r="M324" s="169" t="s">
        <v>145</v>
      </c>
      <c r="N324" s="214">
        <v>2384</v>
      </c>
      <c r="O324" s="144">
        <f t="shared" si="14"/>
        <v>0</v>
      </c>
    </row>
    <row r="325" spans="1:15" s="150" customFormat="1" ht="19.5" customHeight="1">
      <c r="A325" s="140">
        <v>21202</v>
      </c>
      <c r="B325" s="141" t="s">
        <v>146</v>
      </c>
      <c r="C325" s="145">
        <v>20</v>
      </c>
      <c r="D325" s="145">
        <v>110</v>
      </c>
      <c r="E325" s="142">
        <v>110</v>
      </c>
      <c r="F325" s="143">
        <f t="shared" si="15"/>
        <v>100</v>
      </c>
      <c r="G325" s="144"/>
      <c r="H325" s="150">
        <v>2120201</v>
      </c>
      <c r="I325" s="150" t="s">
        <v>521</v>
      </c>
      <c r="J325" s="150">
        <v>20</v>
      </c>
      <c r="K325" s="150">
        <f t="shared" si="16"/>
        <v>0</v>
      </c>
      <c r="L325" s="169">
        <v>21202</v>
      </c>
      <c r="M325" s="170" t="s">
        <v>146</v>
      </c>
      <c r="N325" s="213">
        <v>110</v>
      </c>
      <c r="O325" s="144">
        <f t="shared" ref="O325:O388" si="17">A325-L325</f>
        <v>0</v>
      </c>
    </row>
    <row r="326" spans="1:15" s="144" customFormat="1" ht="19.5" customHeight="1">
      <c r="A326" s="146">
        <v>2120201</v>
      </c>
      <c r="B326" s="147" t="s">
        <v>147</v>
      </c>
      <c r="C326" s="151">
        <v>20</v>
      </c>
      <c r="D326" s="148">
        <v>110</v>
      </c>
      <c r="E326" s="151">
        <v>110</v>
      </c>
      <c r="F326" s="149">
        <f t="shared" ref="F326:F389" si="18">E326/D326*100</f>
        <v>100</v>
      </c>
      <c r="G326" s="150"/>
      <c r="K326" s="144">
        <f t="shared" si="16"/>
        <v>21203</v>
      </c>
      <c r="L326" s="169">
        <v>2120201</v>
      </c>
      <c r="M326" s="169" t="s">
        <v>147</v>
      </c>
      <c r="N326" s="214">
        <v>110</v>
      </c>
      <c r="O326" s="144">
        <f t="shared" si="17"/>
        <v>0</v>
      </c>
    </row>
    <row r="327" spans="1:15" s="150" customFormat="1" ht="19.5" customHeight="1">
      <c r="A327" s="140">
        <v>21203</v>
      </c>
      <c r="B327" s="141" t="s">
        <v>148</v>
      </c>
      <c r="C327" s="142"/>
      <c r="D327" s="145">
        <v>7472</v>
      </c>
      <c r="E327" s="142">
        <v>6034</v>
      </c>
      <c r="F327" s="143">
        <f t="shared" si="18"/>
        <v>80.754817987152038</v>
      </c>
      <c r="G327" s="144"/>
      <c r="K327" s="150">
        <f t="shared" si="16"/>
        <v>2120303</v>
      </c>
      <c r="L327" s="169">
        <v>21203</v>
      </c>
      <c r="M327" s="170" t="s">
        <v>148</v>
      </c>
      <c r="N327" s="213">
        <v>7472</v>
      </c>
      <c r="O327" s="144">
        <f t="shared" si="17"/>
        <v>0</v>
      </c>
    </row>
    <row r="328" spans="1:15" s="150" customFormat="1" ht="19.5" customHeight="1">
      <c r="A328" s="146">
        <v>2120303</v>
      </c>
      <c r="B328" s="147" t="s">
        <v>451</v>
      </c>
      <c r="C328" s="151"/>
      <c r="D328" s="148">
        <v>500</v>
      </c>
      <c r="E328" s="151">
        <v>500</v>
      </c>
      <c r="F328" s="149">
        <f t="shared" si="18"/>
        <v>100</v>
      </c>
      <c r="K328" s="150">
        <f t="shared" si="16"/>
        <v>2120399</v>
      </c>
      <c r="L328" s="169">
        <v>2120303</v>
      </c>
      <c r="M328" s="169" t="s">
        <v>451</v>
      </c>
      <c r="N328" s="214">
        <v>500</v>
      </c>
      <c r="O328" s="144">
        <f t="shared" si="17"/>
        <v>0</v>
      </c>
    </row>
    <row r="329" spans="1:15" s="144" customFormat="1" ht="19.5" customHeight="1">
      <c r="A329" s="146">
        <v>2120399</v>
      </c>
      <c r="B329" s="147" t="s">
        <v>149</v>
      </c>
      <c r="C329" s="148"/>
      <c r="D329" s="148">
        <v>6972</v>
      </c>
      <c r="E329" s="151">
        <v>5534</v>
      </c>
      <c r="F329" s="149">
        <f t="shared" si="18"/>
        <v>79.374641422834188</v>
      </c>
      <c r="G329" s="150"/>
      <c r="H329" s="144">
        <v>21205</v>
      </c>
      <c r="I329" s="144" t="s">
        <v>522</v>
      </c>
      <c r="J329" s="144">
        <v>289</v>
      </c>
      <c r="K329" s="144">
        <f t="shared" si="16"/>
        <v>0</v>
      </c>
      <c r="L329" s="169">
        <v>2120399</v>
      </c>
      <c r="M329" s="169" t="s">
        <v>149</v>
      </c>
      <c r="N329" s="214">
        <v>6972</v>
      </c>
      <c r="O329" s="144">
        <f t="shared" si="17"/>
        <v>0</v>
      </c>
    </row>
    <row r="330" spans="1:15" s="150" customFormat="1" ht="19.5" customHeight="1">
      <c r="A330" s="140">
        <v>21205</v>
      </c>
      <c r="B330" s="141" t="s">
        <v>150</v>
      </c>
      <c r="C330" s="142">
        <v>289</v>
      </c>
      <c r="D330" s="145">
        <v>6850</v>
      </c>
      <c r="E330" s="142">
        <v>6850</v>
      </c>
      <c r="F330" s="143">
        <f t="shared" si="18"/>
        <v>100</v>
      </c>
      <c r="G330" s="144"/>
      <c r="H330" s="150">
        <v>2120501</v>
      </c>
      <c r="I330" s="150" t="s">
        <v>523</v>
      </c>
      <c r="J330" s="150">
        <v>289</v>
      </c>
      <c r="K330" s="150">
        <f t="shared" si="16"/>
        <v>0</v>
      </c>
      <c r="L330" s="169">
        <v>21205</v>
      </c>
      <c r="M330" s="170" t="s">
        <v>150</v>
      </c>
      <c r="N330" s="213">
        <v>6850</v>
      </c>
      <c r="O330" s="144">
        <f t="shared" si="17"/>
        <v>0</v>
      </c>
    </row>
    <row r="331" spans="1:15" s="144" customFormat="1" ht="19.5" customHeight="1">
      <c r="A331" s="146">
        <v>2120501</v>
      </c>
      <c r="B331" s="147" t="s">
        <v>151</v>
      </c>
      <c r="C331" s="148">
        <v>289</v>
      </c>
      <c r="D331" s="148">
        <v>6850</v>
      </c>
      <c r="E331" s="151">
        <v>6850</v>
      </c>
      <c r="F331" s="149">
        <f t="shared" si="18"/>
        <v>100</v>
      </c>
      <c r="G331" s="150"/>
      <c r="H331" s="144">
        <v>21206</v>
      </c>
      <c r="I331" s="144" t="s">
        <v>524</v>
      </c>
      <c r="J331" s="144">
        <v>20</v>
      </c>
      <c r="K331" s="144">
        <f t="shared" si="16"/>
        <v>0</v>
      </c>
      <c r="L331" s="169">
        <v>2120501</v>
      </c>
      <c r="M331" s="169" t="s">
        <v>151</v>
      </c>
      <c r="N331" s="214">
        <v>6850</v>
      </c>
      <c r="O331" s="144">
        <f t="shared" si="17"/>
        <v>0</v>
      </c>
    </row>
    <row r="332" spans="1:15" s="150" customFormat="1" ht="19.5" customHeight="1">
      <c r="A332" s="140">
        <v>21206</v>
      </c>
      <c r="B332" s="141" t="s">
        <v>246</v>
      </c>
      <c r="C332" s="142">
        <v>20</v>
      </c>
      <c r="D332" s="145">
        <v>19</v>
      </c>
      <c r="E332" s="142">
        <v>19</v>
      </c>
      <c r="F332" s="143">
        <f t="shared" si="18"/>
        <v>100</v>
      </c>
      <c r="G332" s="144"/>
      <c r="H332" s="150">
        <v>2120601</v>
      </c>
      <c r="I332" s="150" t="s">
        <v>525</v>
      </c>
      <c r="J332" s="150">
        <v>20</v>
      </c>
      <c r="K332" s="150">
        <f t="shared" si="16"/>
        <v>0</v>
      </c>
      <c r="L332" s="169">
        <v>21206</v>
      </c>
      <c r="M332" s="170" t="s">
        <v>246</v>
      </c>
      <c r="N332" s="213">
        <v>19</v>
      </c>
      <c r="O332" s="144">
        <f t="shared" si="17"/>
        <v>0</v>
      </c>
    </row>
    <row r="333" spans="1:15" s="144" customFormat="1" ht="19.5" customHeight="1">
      <c r="A333" s="146">
        <v>2120601</v>
      </c>
      <c r="B333" s="147" t="s">
        <v>247</v>
      </c>
      <c r="C333" s="148">
        <v>20</v>
      </c>
      <c r="D333" s="148">
        <v>19</v>
      </c>
      <c r="E333" s="151">
        <v>19</v>
      </c>
      <c r="F333" s="149">
        <f t="shared" si="18"/>
        <v>100</v>
      </c>
      <c r="G333" s="150"/>
      <c r="H333" s="144">
        <v>21299</v>
      </c>
      <c r="I333" s="144" t="s">
        <v>526</v>
      </c>
      <c r="J333" s="144">
        <v>1010</v>
      </c>
      <c r="K333" s="144">
        <f t="shared" si="16"/>
        <v>0</v>
      </c>
      <c r="L333" s="169">
        <v>2120601</v>
      </c>
      <c r="M333" s="169" t="s">
        <v>247</v>
      </c>
      <c r="N333" s="214">
        <v>19</v>
      </c>
      <c r="O333" s="144">
        <f t="shared" si="17"/>
        <v>0</v>
      </c>
    </row>
    <row r="334" spans="1:15" s="150" customFormat="1" ht="19.5" customHeight="1">
      <c r="A334" s="140">
        <v>21299</v>
      </c>
      <c r="B334" s="141" t="s">
        <v>152</v>
      </c>
      <c r="C334" s="142">
        <v>1010</v>
      </c>
      <c r="D334" s="145">
        <v>6172</v>
      </c>
      <c r="E334" s="142">
        <v>5748</v>
      </c>
      <c r="F334" s="143">
        <f t="shared" si="18"/>
        <v>93.130265716137401</v>
      </c>
      <c r="G334" s="144"/>
      <c r="H334" s="150">
        <v>2129901</v>
      </c>
      <c r="I334" s="150" t="s">
        <v>527</v>
      </c>
      <c r="J334" s="150">
        <v>1010</v>
      </c>
      <c r="K334" s="150">
        <f t="shared" si="16"/>
        <v>0</v>
      </c>
      <c r="L334" s="169">
        <v>21299</v>
      </c>
      <c r="M334" s="170" t="s">
        <v>152</v>
      </c>
      <c r="N334" s="213">
        <v>6172</v>
      </c>
      <c r="O334" s="144">
        <f t="shared" si="17"/>
        <v>0</v>
      </c>
    </row>
    <row r="335" spans="1:15" s="144" customFormat="1" ht="19.5" customHeight="1">
      <c r="A335" s="146">
        <v>2129901</v>
      </c>
      <c r="B335" s="147" t="s">
        <v>153</v>
      </c>
      <c r="C335" s="148">
        <v>1010</v>
      </c>
      <c r="D335" s="148">
        <v>6172</v>
      </c>
      <c r="E335" s="151">
        <v>5748</v>
      </c>
      <c r="F335" s="149">
        <f t="shared" si="18"/>
        <v>93.130265716137401</v>
      </c>
      <c r="G335" s="150"/>
      <c r="H335" s="144">
        <v>213</v>
      </c>
      <c r="I335" s="144" t="s">
        <v>528</v>
      </c>
      <c r="J335" s="144">
        <v>8669</v>
      </c>
      <c r="K335" s="144">
        <f t="shared" si="16"/>
        <v>0</v>
      </c>
      <c r="L335" s="169">
        <v>2129901</v>
      </c>
      <c r="M335" s="169" t="s">
        <v>153</v>
      </c>
      <c r="N335" s="214">
        <v>6172</v>
      </c>
      <c r="O335" s="144">
        <f t="shared" si="17"/>
        <v>0</v>
      </c>
    </row>
    <row r="336" spans="1:15" s="144" customFormat="1" ht="19.5" customHeight="1">
      <c r="A336" s="140">
        <v>213</v>
      </c>
      <c r="B336" s="141" t="s">
        <v>315</v>
      </c>
      <c r="C336" s="142">
        <v>8669</v>
      </c>
      <c r="D336" s="145">
        <v>26326</v>
      </c>
      <c r="E336" s="142">
        <v>25575</v>
      </c>
      <c r="F336" s="143">
        <f t="shared" si="18"/>
        <v>97.147306844944154</v>
      </c>
      <c r="H336" s="144">
        <v>21301</v>
      </c>
      <c r="I336" s="144" t="s">
        <v>154</v>
      </c>
      <c r="J336" s="144">
        <v>3099</v>
      </c>
      <c r="K336" s="144">
        <f t="shared" si="16"/>
        <v>0</v>
      </c>
      <c r="L336" s="169">
        <v>213</v>
      </c>
      <c r="M336" s="170" t="s">
        <v>315</v>
      </c>
      <c r="N336" s="213">
        <v>26326</v>
      </c>
      <c r="O336" s="144">
        <f t="shared" si="17"/>
        <v>0</v>
      </c>
    </row>
    <row r="337" spans="1:15" s="150" customFormat="1" ht="19.5" customHeight="1">
      <c r="A337" s="140">
        <v>21301</v>
      </c>
      <c r="B337" s="141" t="s">
        <v>154</v>
      </c>
      <c r="C337" s="145">
        <v>3099</v>
      </c>
      <c r="D337" s="145">
        <v>11882</v>
      </c>
      <c r="E337" s="142">
        <v>11381</v>
      </c>
      <c r="F337" s="143">
        <f t="shared" si="18"/>
        <v>95.78353812489479</v>
      </c>
      <c r="G337" s="144"/>
      <c r="H337" s="150">
        <v>2130101</v>
      </c>
      <c r="I337" s="150" t="s">
        <v>4</v>
      </c>
      <c r="J337" s="150">
        <v>508</v>
      </c>
      <c r="K337" s="150">
        <f t="shared" si="16"/>
        <v>0</v>
      </c>
      <c r="L337" s="169">
        <v>21301</v>
      </c>
      <c r="M337" s="170" t="s">
        <v>154</v>
      </c>
      <c r="N337" s="213">
        <v>11882</v>
      </c>
      <c r="O337" s="144">
        <f t="shared" si="17"/>
        <v>0</v>
      </c>
    </row>
    <row r="338" spans="1:15" s="150" customFormat="1" ht="19.5" customHeight="1">
      <c r="A338" s="146">
        <v>2130101</v>
      </c>
      <c r="B338" s="147" t="s">
        <v>4</v>
      </c>
      <c r="C338" s="151">
        <v>508</v>
      </c>
      <c r="D338" s="148">
        <v>576</v>
      </c>
      <c r="E338" s="151">
        <v>576</v>
      </c>
      <c r="F338" s="149">
        <f t="shared" si="18"/>
        <v>100</v>
      </c>
      <c r="K338" s="150">
        <f t="shared" si="16"/>
        <v>2130102</v>
      </c>
      <c r="L338" s="169">
        <v>2130101</v>
      </c>
      <c r="M338" s="169" t="s">
        <v>4</v>
      </c>
      <c r="N338" s="214">
        <v>576</v>
      </c>
      <c r="O338" s="144">
        <f t="shared" si="17"/>
        <v>0</v>
      </c>
    </row>
    <row r="339" spans="1:15" s="150" customFormat="1" ht="19.5" customHeight="1">
      <c r="A339" s="146">
        <v>2130102</v>
      </c>
      <c r="B339" s="147" t="s">
        <v>5</v>
      </c>
      <c r="C339" s="148"/>
      <c r="D339" s="148">
        <v>11</v>
      </c>
      <c r="E339" s="148">
        <v>11</v>
      </c>
      <c r="F339" s="149">
        <f t="shared" si="18"/>
        <v>100</v>
      </c>
      <c r="H339" s="150">
        <v>2130104</v>
      </c>
      <c r="I339" s="150" t="s">
        <v>7</v>
      </c>
      <c r="J339" s="150">
        <v>1904</v>
      </c>
      <c r="K339" s="150">
        <f t="shared" si="16"/>
        <v>0</v>
      </c>
      <c r="L339" s="169">
        <v>2130102</v>
      </c>
      <c r="M339" s="169" t="s">
        <v>5</v>
      </c>
      <c r="N339" s="214">
        <v>11</v>
      </c>
      <c r="O339" s="144">
        <f t="shared" si="17"/>
        <v>0</v>
      </c>
    </row>
    <row r="340" spans="1:15" s="150" customFormat="1" ht="19.5" customHeight="1">
      <c r="A340" s="146">
        <v>2130104</v>
      </c>
      <c r="B340" s="147" t="s">
        <v>7</v>
      </c>
      <c r="C340" s="148">
        <v>1904</v>
      </c>
      <c r="D340" s="148">
        <v>2034</v>
      </c>
      <c r="E340" s="148">
        <v>2034</v>
      </c>
      <c r="F340" s="149">
        <f t="shared" si="18"/>
        <v>100</v>
      </c>
      <c r="H340" s="150">
        <v>2130106</v>
      </c>
      <c r="I340" s="150" t="s">
        <v>452</v>
      </c>
      <c r="J340" s="150">
        <v>10</v>
      </c>
      <c r="K340" s="150">
        <f t="shared" si="16"/>
        <v>0</v>
      </c>
      <c r="L340" s="169">
        <v>2130104</v>
      </c>
      <c r="M340" s="169" t="s">
        <v>7</v>
      </c>
      <c r="N340" s="214">
        <v>2034</v>
      </c>
      <c r="O340" s="144">
        <f t="shared" si="17"/>
        <v>0</v>
      </c>
    </row>
    <row r="341" spans="1:15" s="150" customFormat="1" ht="19.5" customHeight="1">
      <c r="A341" s="146">
        <v>2130106</v>
      </c>
      <c r="B341" s="147" t="s">
        <v>452</v>
      </c>
      <c r="C341" s="148">
        <v>10</v>
      </c>
      <c r="D341" s="148">
        <v>10</v>
      </c>
      <c r="E341" s="148">
        <v>10</v>
      </c>
      <c r="F341" s="149">
        <f t="shared" si="18"/>
        <v>100</v>
      </c>
      <c r="H341" s="150">
        <v>2130108</v>
      </c>
      <c r="I341" s="150" t="s">
        <v>155</v>
      </c>
      <c r="J341" s="150">
        <v>64</v>
      </c>
      <c r="K341" s="150">
        <f t="shared" si="16"/>
        <v>0</v>
      </c>
      <c r="L341" s="169">
        <v>2130106</v>
      </c>
      <c r="M341" s="169" t="s">
        <v>452</v>
      </c>
      <c r="N341" s="214">
        <v>10</v>
      </c>
      <c r="O341" s="144">
        <f t="shared" si="17"/>
        <v>0</v>
      </c>
    </row>
    <row r="342" spans="1:15" s="150" customFormat="1" ht="19.5" customHeight="1">
      <c r="A342" s="146">
        <v>2130108</v>
      </c>
      <c r="B342" s="147" t="s">
        <v>155</v>
      </c>
      <c r="C342" s="148">
        <v>64</v>
      </c>
      <c r="D342" s="148">
        <v>376</v>
      </c>
      <c r="E342" s="148">
        <v>376</v>
      </c>
      <c r="F342" s="149">
        <f t="shared" si="18"/>
        <v>100</v>
      </c>
      <c r="H342" s="150">
        <v>2130109</v>
      </c>
      <c r="I342" s="150" t="s">
        <v>156</v>
      </c>
      <c r="J342" s="150">
        <v>12</v>
      </c>
      <c r="K342" s="150">
        <f t="shared" si="16"/>
        <v>0</v>
      </c>
      <c r="L342" s="169">
        <v>2130108</v>
      </c>
      <c r="M342" s="169" t="s">
        <v>155</v>
      </c>
      <c r="N342" s="214">
        <v>376</v>
      </c>
      <c r="O342" s="144">
        <f t="shared" si="17"/>
        <v>0</v>
      </c>
    </row>
    <row r="343" spans="1:15" s="150" customFormat="1" ht="19.5" customHeight="1">
      <c r="A343" s="146">
        <v>2130109</v>
      </c>
      <c r="B343" s="147" t="s">
        <v>156</v>
      </c>
      <c r="C343" s="148">
        <v>12</v>
      </c>
      <c r="D343" s="148">
        <v>11</v>
      </c>
      <c r="E343" s="148">
        <v>11</v>
      </c>
      <c r="F343" s="149">
        <f t="shared" si="18"/>
        <v>100</v>
      </c>
      <c r="H343" s="150">
        <v>2130119</v>
      </c>
      <c r="I343" s="150" t="s">
        <v>157</v>
      </c>
      <c r="J343" s="150">
        <v>10</v>
      </c>
      <c r="K343" s="150">
        <f t="shared" si="16"/>
        <v>0</v>
      </c>
      <c r="L343" s="169">
        <v>2130109</v>
      </c>
      <c r="M343" s="169" t="s">
        <v>156</v>
      </c>
      <c r="N343" s="214">
        <v>11</v>
      </c>
      <c r="O343" s="144">
        <f t="shared" si="17"/>
        <v>0</v>
      </c>
    </row>
    <row r="344" spans="1:15" s="150" customFormat="1" ht="19.5" customHeight="1">
      <c r="A344" s="146">
        <v>2130119</v>
      </c>
      <c r="B344" s="147" t="s">
        <v>157</v>
      </c>
      <c r="C344" s="148">
        <v>10</v>
      </c>
      <c r="D344" s="148">
        <v>207</v>
      </c>
      <c r="E344" s="148">
        <v>207</v>
      </c>
      <c r="F344" s="149">
        <f t="shared" si="18"/>
        <v>100</v>
      </c>
      <c r="H344" s="150">
        <v>2130120</v>
      </c>
      <c r="I344" s="150" t="s">
        <v>158</v>
      </c>
      <c r="J344" s="150">
        <v>517</v>
      </c>
      <c r="K344" s="150">
        <f t="shared" si="16"/>
        <v>0</v>
      </c>
      <c r="L344" s="169">
        <v>2130119</v>
      </c>
      <c r="M344" s="169" t="s">
        <v>157</v>
      </c>
      <c r="N344" s="214">
        <v>207</v>
      </c>
      <c r="O344" s="144">
        <f t="shared" si="17"/>
        <v>0</v>
      </c>
    </row>
    <row r="345" spans="1:15" s="150" customFormat="1" ht="19.5" customHeight="1">
      <c r="A345" s="146">
        <v>2130120</v>
      </c>
      <c r="B345" s="147" t="s">
        <v>158</v>
      </c>
      <c r="C345" s="151">
        <v>517</v>
      </c>
      <c r="D345" s="148">
        <v>547</v>
      </c>
      <c r="E345" s="151">
        <v>547</v>
      </c>
      <c r="F345" s="149">
        <f t="shared" si="18"/>
        <v>100</v>
      </c>
      <c r="K345" s="150">
        <f t="shared" si="16"/>
        <v>2130125</v>
      </c>
      <c r="L345" s="169">
        <v>2130120</v>
      </c>
      <c r="M345" s="169" t="s">
        <v>158</v>
      </c>
      <c r="N345" s="214">
        <v>547</v>
      </c>
      <c r="O345" s="144">
        <f t="shared" si="17"/>
        <v>0</v>
      </c>
    </row>
    <row r="346" spans="1:15" s="150" customFormat="1" ht="19.5" customHeight="1">
      <c r="A346" s="146">
        <v>2130125</v>
      </c>
      <c r="B346" s="147" t="s">
        <v>453</v>
      </c>
      <c r="C346" s="151"/>
      <c r="D346" s="148">
        <v>52</v>
      </c>
      <c r="E346" s="151">
        <v>52</v>
      </c>
      <c r="F346" s="149">
        <f t="shared" si="18"/>
        <v>100</v>
      </c>
      <c r="K346" s="150">
        <f t="shared" si="16"/>
        <v>2130142</v>
      </c>
      <c r="L346" s="169">
        <v>2130125</v>
      </c>
      <c r="M346" s="169" t="s">
        <v>453</v>
      </c>
      <c r="N346" s="214">
        <v>52</v>
      </c>
      <c r="O346" s="144">
        <f t="shared" si="17"/>
        <v>0</v>
      </c>
    </row>
    <row r="347" spans="1:15" s="150" customFormat="1" ht="19.5" customHeight="1">
      <c r="A347" s="146">
        <v>2130142</v>
      </c>
      <c r="B347" s="147" t="s">
        <v>454</v>
      </c>
      <c r="C347" s="151"/>
      <c r="D347" s="148">
        <v>149</v>
      </c>
      <c r="E347" s="151">
        <v>149</v>
      </c>
      <c r="F347" s="149">
        <f t="shared" si="18"/>
        <v>100</v>
      </c>
      <c r="H347" s="150">
        <v>2130152</v>
      </c>
      <c r="I347" s="150" t="s">
        <v>159</v>
      </c>
      <c r="J347" s="150">
        <v>51</v>
      </c>
      <c r="K347" s="150">
        <f t="shared" si="16"/>
        <v>0</v>
      </c>
      <c r="L347" s="169">
        <v>2130142</v>
      </c>
      <c r="M347" s="169" t="s">
        <v>454</v>
      </c>
      <c r="N347" s="214">
        <v>149</v>
      </c>
      <c r="O347" s="144">
        <f t="shared" si="17"/>
        <v>0</v>
      </c>
    </row>
    <row r="348" spans="1:15" s="150" customFormat="1" ht="19.5" customHeight="1">
      <c r="A348" s="146">
        <v>2130152</v>
      </c>
      <c r="B348" s="147" t="s">
        <v>159</v>
      </c>
      <c r="C348" s="151">
        <v>51</v>
      </c>
      <c r="D348" s="148">
        <v>41</v>
      </c>
      <c r="E348" s="151">
        <v>41</v>
      </c>
      <c r="F348" s="149">
        <f t="shared" si="18"/>
        <v>100</v>
      </c>
      <c r="H348" s="150">
        <v>2130199</v>
      </c>
      <c r="I348" s="150" t="s">
        <v>160</v>
      </c>
      <c r="J348" s="150">
        <v>23</v>
      </c>
      <c r="K348" s="150">
        <f t="shared" si="16"/>
        <v>0</v>
      </c>
      <c r="L348" s="169">
        <v>2130152</v>
      </c>
      <c r="M348" s="169" t="s">
        <v>159</v>
      </c>
      <c r="N348" s="214">
        <v>41</v>
      </c>
      <c r="O348" s="144">
        <f t="shared" si="17"/>
        <v>0</v>
      </c>
    </row>
    <row r="349" spans="1:15" s="144" customFormat="1" ht="19.5" customHeight="1">
      <c r="A349" s="146">
        <v>2130199</v>
      </c>
      <c r="B349" s="147" t="s">
        <v>160</v>
      </c>
      <c r="C349" s="151">
        <v>23</v>
      </c>
      <c r="D349" s="148">
        <v>7868</v>
      </c>
      <c r="E349" s="151">
        <v>7367</v>
      </c>
      <c r="F349" s="149">
        <f t="shared" si="18"/>
        <v>93.632435180477884</v>
      </c>
      <c r="G349" s="150"/>
      <c r="H349" s="144">
        <v>21302</v>
      </c>
      <c r="I349" s="144" t="s">
        <v>455</v>
      </c>
      <c r="J349" s="144">
        <v>743</v>
      </c>
      <c r="K349" s="144">
        <f t="shared" si="16"/>
        <v>0</v>
      </c>
      <c r="L349" s="169">
        <v>2130199</v>
      </c>
      <c r="M349" s="169" t="s">
        <v>160</v>
      </c>
      <c r="N349" s="214">
        <v>7868</v>
      </c>
      <c r="O349" s="144">
        <f t="shared" si="17"/>
        <v>0</v>
      </c>
    </row>
    <row r="350" spans="1:15" s="150" customFormat="1" ht="19.5" customHeight="1">
      <c r="A350" s="140">
        <v>21302</v>
      </c>
      <c r="B350" s="141" t="s">
        <v>455</v>
      </c>
      <c r="C350" s="142">
        <v>743</v>
      </c>
      <c r="D350" s="145">
        <v>4436</v>
      </c>
      <c r="E350" s="142">
        <v>4436</v>
      </c>
      <c r="F350" s="143">
        <f t="shared" si="18"/>
        <v>100</v>
      </c>
      <c r="G350" s="144"/>
      <c r="H350" s="150">
        <v>2130201</v>
      </c>
      <c r="I350" s="150" t="s">
        <v>4</v>
      </c>
      <c r="J350" s="150">
        <v>232</v>
      </c>
      <c r="K350" s="150">
        <f t="shared" si="16"/>
        <v>0</v>
      </c>
      <c r="L350" s="169">
        <v>21302</v>
      </c>
      <c r="M350" s="170" t="s">
        <v>455</v>
      </c>
      <c r="N350" s="213">
        <v>4436</v>
      </c>
      <c r="O350" s="144">
        <f t="shared" si="17"/>
        <v>0</v>
      </c>
    </row>
    <row r="351" spans="1:15" s="150" customFormat="1" ht="19.5" customHeight="1">
      <c r="A351" s="146">
        <v>2130201</v>
      </c>
      <c r="B351" s="147" t="s">
        <v>4</v>
      </c>
      <c r="C351" s="151">
        <v>232</v>
      </c>
      <c r="D351" s="148">
        <v>235</v>
      </c>
      <c r="E351" s="151">
        <v>235</v>
      </c>
      <c r="F351" s="149">
        <f t="shared" si="18"/>
        <v>100</v>
      </c>
      <c r="H351" s="150">
        <v>2130202</v>
      </c>
      <c r="I351" s="150" t="s">
        <v>5</v>
      </c>
      <c r="J351" s="150">
        <v>5</v>
      </c>
      <c r="K351" s="150">
        <f t="shared" si="16"/>
        <v>0</v>
      </c>
      <c r="L351" s="169">
        <v>2130201</v>
      </c>
      <c r="M351" s="169" t="s">
        <v>4</v>
      </c>
      <c r="N351" s="214">
        <v>235</v>
      </c>
      <c r="O351" s="144">
        <f t="shared" si="17"/>
        <v>0</v>
      </c>
    </row>
    <row r="352" spans="1:15" s="150" customFormat="1" ht="19.5" customHeight="1">
      <c r="A352" s="146">
        <v>2130202</v>
      </c>
      <c r="B352" s="147" t="s">
        <v>5</v>
      </c>
      <c r="C352" s="151">
        <v>5</v>
      </c>
      <c r="D352" s="148">
        <v>23</v>
      </c>
      <c r="E352" s="151">
        <v>23</v>
      </c>
      <c r="F352" s="149">
        <f t="shared" si="18"/>
        <v>100</v>
      </c>
      <c r="H352" s="150">
        <v>2130204</v>
      </c>
      <c r="I352" s="150" t="s">
        <v>456</v>
      </c>
      <c r="J352" s="150">
        <v>473</v>
      </c>
      <c r="K352" s="150">
        <f t="shared" si="16"/>
        <v>0</v>
      </c>
      <c r="L352" s="169">
        <v>2130202</v>
      </c>
      <c r="M352" s="169" t="s">
        <v>5</v>
      </c>
      <c r="N352" s="214">
        <v>23</v>
      </c>
      <c r="O352" s="144">
        <f t="shared" si="17"/>
        <v>0</v>
      </c>
    </row>
    <row r="353" spans="1:15" s="150" customFormat="1" ht="19.5" customHeight="1">
      <c r="A353" s="146">
        <v>2130204</v>
      </c>
      <c r="B353" s="147" t="s">
        <v>456</v>
      </c>
      <c r="C353" s="151">
        <v>473</v>
      </c>
      <c r="D353" s="148">
        <v>491</v>
      </c>
      <c r="E353" s="151">
        <v>491</v>
      </c>
      <c r="F353" s="149">
        <f t="shared" si="18"/>
        <v>100</v>
      </c>
      <c r="K353" s="150">
        <f t="shared" si="16"/>
        <v>2130205</v>
      </c>
      <c r="L353" s="169">
        <v>2130204</v>
      </c>
      <c r="M353" s="169" t="s">
        <v>456</v>
      </c>
      <c r="N353" s="214">
        <v>491</v>
      </c>
      <c r="O353" s="144">
        <f t="shared" si="17"/>
        <v>0</v>
      </c>
    </row>
    <row r="354" spans="1:15" s="150" customFormat="1" ht="19.5" customHeight="1">
      <c r="A354" s="146">
        <v>2130205</v>
      </c>
      <c r="B354" s="147" t="s">
        <v>161</v>
      </c>
      <c r="C354" s="151"/>
      <c r="D354" s="148">
        <v>1503</v>
      </c>
      <c r="E354" s="151">
        <v>1503</v>
      </c>
      <c r="F354" s="149">
        <f t="shared" si="18"/>
        <v>100</v>
      </c>
      <c r="K354" s="150">
        <f t="shared" si="16"/>
        <v>2130207</v>
      </c>
      <c r="L354" s="169">
        <v>2130205</v>
      </c>
      <c r="M354" s="169" t="s">
        <v>161</v>
      </c>
      <c r="N354" s="214">
        <v>1503</v>
      </c>
      <c r="O354" s="144">
        <f t="shared" si="17"/>
        <v>0</v>
      </c>
    </row>
    <row r="355" spans="1:15" s="150" customFormat="1" ht="19.5" customHeight="1">
      <c r="A355" s="146">
        <v>2130207</v>
      </c>
      <c r="B355" s="147" t="s">
        <v>162</v>
      </c>
      <c r="C355" s="151"/>
      <c r="D355" s="148">
        <v>995</v>
      </c>
      <c r="E355" s="151">
        <v>995</v>
      </c>
      <c r="F355" s="149">
        <f t="shared" si="18"/>
        <v>100</v>
      </c>
      <c r="K355" s="150">
        <f t="shared" si="16"/>
        <v>2130209</v>
      </c>
      <c r="L355" s="169">
        <v>2130207</v>
      </c>
      <c r="M355" s="169" t="s">
        <v>162</v>
      </c>
      <c r="N355" s="214">
        <v>995</v>
      </c>
      <c r="O355" s="144">
        <f t="shared" si="17"/>
        <v>0</v>
      </c>
    </row>
    <row r="356" spans="1:15" s="150" customFormat="1" ht="19.5" customHeight="1">
      <c r="A356" s="146">
        <v>2130209</v>
      </c>
      <c r="B356" s="147" t="s">
        <v>163</v>
      </c>
      <c r="C356" s="148"/>
      <c r="D356" s="148">
        <v>358</v>
      </c>
      <c r="E356" s="151">
        <v>358</v>
      </c>
      <c r="F356" s="149">
        <f t="shared" si="18"/>
        <v>100</v>
      </c>
      <c r="K356" s="150">
        <f t="shared" si="16"/>
        <v>2130210</v>
      </c>
      <c r="L356" s="169">
        <v>2130209</v>
      </c>
      <c r="M356" s="169" t="s">
        <v>163</v>
      </c>
      <c r="N356" s="214">
        <v>358</v>
      </c>
      <c r="O356" s="144">
        <f t="shared" si="17"/>
        <v>0</v>
      </c>
    </row>
    <row r="357" spans="1:15" s="150" customFormat="1" ht="19.5" customHeight="1">
      <c r="A357" s="146">
        <v>2130210</v>
      </c>
      <c r="B357" s="147" t="s">
        <v>457</v>
      </c>
      <c r="C357" s="151"/>
      <c r="D357" s="148">
        <v>700</v>
      </c>
      <c r="E357" s="151">
        <v>700</v>
      </c>
      <c r="F357" s="149">
        <f t="shared" si="18"/>
        <v>100</v>
      </c>
      <c r="H357" s="150">
        <v>2130234</v>
      </c>
      <c r="I357" s="150" t="s">
        <v>458</v>
      </c>
      <c r="J357" s="150">
        <v>32</v>
      </c>
      <c r="K357" s="150">
        <f t="shared" si="16"/>
        <v>0</v>
      </c>
      <c r="L357" s="169">
        <v>2130210</v>
      </c>
      <c r="M357" s="169" t="s">
        <v>457</v>
      </c>
      <c r="N357" s="214">
        <v>700</v>
      </c>
      <c r="O357" s="144">
        <f t="shared" si="17"/>
        <v>0</v>
      </c>
    </row>
    <row r="358" spans="1:15" s="150" customFormat="1" ht="19.5" customHeight="1">
      <c r="A358" s="146">
        <v>2130234</v>
      </c>
      <c r="B358" s="147" t="s">
        <v>458</v>
      </c>
      <c r="C358" s="151">
        <v>32</v>
      </c>
      <c r="D358" s="148">
        <v>130</v>
      </c>
      <c r="E358" s="151">
        <v>130</v>
      </c>
      <c r="F358" s="149">
        <f t="shared" si="18"/>
        <v>100</v>
      </c>
      <c r="H358" s="150">
        <v>2130299</v>
      </c>
      <c r="I358" s="150" t="s">
        <v>369</v>
      </c>
      <c r="J358" s="150">
        <v>1</v>
      </c>
      <c r="K358" s="150">
        <f t="shared" si="16"/>
        <v>0</v>
      </c>
      <c r="L358" s="169">
        <v>2130234</v>
      </c>
      <c r="M358" s="169" t="s">
        <v>458</v>
      </c>
      <c r="N358" s="214">
        <v>130</v>
      </c>
      <c r="O358" s="144">
        <f t="shared" si="17"/>
        <v>0</v>
      </c>
    </row>
    <row r="359" spans="1:15" s="144" customFormat="1" ht="19.5" customHeight="1">
      <c r="A359" s="146">
        <v>2130299</v>
      </c>
      <c r="B359" s="147" t="s">
        <v>459</v>
      </c>
      <c r="C359" s="151">
        <v>1</v>
      </c>
      <c r="D359" s="148">
        <v>1</v>
      </c>
      <c r="E359" s="151">
        <v>1</v>
      </c>
      <c r="F359" s="149">
        <f t="shared" si="18"/>
        <v>100</v>
      </c>
      <c r="G359" s="150"/>
      <c r="H359" s="144">
        <v>21303</v>
      </c>
      <c r="I359" s="144" t="s">
        <v>164</v>
      </c>
      <c r="J359" s="144">
        <v>859</v>
      </c>
      <c r="K359" s="144">
        <f t="shared" si="16"/>
        <v>0</v>
      </c>
      <c r="L359" s="169">
        <v>2130299</v>
      </c>
      <c r="M359" s="169" t="s">
        <v>459</v>
      </c>
      <c r="N359" s="214">
        <v>1</v>
      </c>
      <c r="O359" s="144">
        <f t="shared" si="17"/>
        <v>0</v>
      </c>
    </row>
    <row r="360" spans="1:15" s="150" customFormat="1" ht="19.5" customHeight="1">
      <c r="A360" s="140">
        <v>21303</v>
      </c>
      <c r="B360" s="141" t="s">
        <v>164</v>
      </c>
      <c r="C360" s="142">
        <v>859</v>
      </c>
      <c r="D360" s="145">
        <v>4187</v>
      </c>
      <c r="E360" s="142">
        <v>3967</v>
      </c>
      <c r="F360" s="143">
        <f t="shared" si="18"/>
        <v>94.745641270599478</v>
      </c>
      <c r="G360" s="144"/>
      <c r="H360" s="150">
        <v>2130301</v>
      </c>
      <c r="I360" s="150" t="s">
        <v>4</v>
      </c>
      <c r="J360" s="150">
        <v>157</v>
      </c>
      <c r="K360" s="150">
        <f t="shared" si="16"/>
        <v>0</v>
      </c>
      <c r="L360" s="169">
        <v>21303</v>
      </c>
      <c r="M360" s="170" t="s">
        <v>164</v>
      </c>
      <c r="N360" s="213">
        <v>4187</v>
      </c>
      <c r="O360" s="144">
        <f t="shared" si="17"/>
        <v>0</v>
      </c>
    </row>
    <row r="361" spans="1:15" s="150" customFormat="1" ht="19.5" customHeight="1">
      <c r="A361" s="146">
        <v>2130301</v>
      </c>
      <c r="B361" s="147" t="s">
        <v>4</v>
      </c>
      <c r="C361" s="151">
        <v>157</v>
      </c>
      <c r="D361" s="148">
        <v>131</v>
      </c>
      <c r="E361" s="151">
        <v>131</v>
      </c>
      <c r="F361" s="149">
        <f t="shared" si="18"/>
        <v>100</v>
      </c>
      <c r="K361" s="150">
        <f t="shared" ref="K361:K424" si="19">A362-H361</f>
        <v>2130302</v>
      </c>
      <c r="L361" s="169">
        <v>2130301</v>
      </c>
      <c r="M361" s="169" t="s">
        <v>4</v>
      </c>
      <c r="N361" s="214">
        <v>131</v>
      </c>
      <c r="O361" s="144">
        <f t="shared" si="17"/>
        <v>0</v>
      </c>
    </row>
    <row r="362" spans="1:15" s="150" customFormat="1" ht="19.5" customHeight="1">
      <c r="A362" s="146">
        <v>2130302</v>
      </c>
      <c r="B362" s="147" t="s">
        <v>5</v>
      </c>
      <c r="C362" s="151"/>
      <c r="D362" s="148">
        <v>10</v>
      </c>
      <c r="E362" s="151">
        <v>10</v>
      </c>
      <c r="F362" s="149">
        <f t="shared" si="18"/>
        <v>100</v>
      </c>
      <c r="K362" s="150">
        <f t="shared" si="19"/>
        <v>2130305</v>
      </c>
      <c r="L362" s="169">
        <v>2130302</v>
      </c>
      <c r="M362" s="169" t="s">
        <v>5</v>
      </c>
      <c r="N362" s="214">
        <v>10</v>
      </c>
      <c r="O362" s="144">
        <f t="shared" si="17"/>
        <v>0</v>
      </c>
    </row>
    <row r="363" spans="1:15" s="150" customFormat="1" ht="19.5" customHeight="1">
      <c r="A363" s="146">
        <v>2130305</v>
      </c>
      <c r="B363" s="147" t="s">
        <v>460</v>
      </c>
      <c r="C363" s="151"/>
      <c r="D363" s="148">
        <v>94</v>
      </c>
      <c r="E363" s="151">
        <v>94</v>
      </c>
      <c r="F363" s="149">
        <f t="shared" si="18"/>
        <v>100</v>
      </c>
      <c r="H363" s="150">
        <v>2130306</v>
      </c>
      <c r="I363" s="150" t="s">
        <v>165</v>
      </c>
      <c r="J363" s="150">
        <v>140</v>
      </c>
      <c r="K363" s="150">
        <f t="shared" si="19"/>
        <v>0</v>
      </c>
      <c r="L363" s="169">
        <v>2130305</v>
      </c>
      <c r="M363" s="169" t="s">
        <v>460</v>
      </c>
      <c r="N363" s="214">
        <v>94</v>
      </c>
      <c r="O363" s="144">
        <f t="shared" si="17"/>
        <v>0</v>
      </c>
    </row>
    <row r="364" spans="1:15" s="150" customFormat="1" ht="19.5" customHeight="1">
      <c r="A364" s="146">
        <v>2130306</v>
      </c>
      <c r="B364" s="147" t="s">
        <v>165</v>
      </c>
      <c r="C364" s="148">
        <v>140</v>
      </c>
      <c r="D364" s="148">
        <v>133</v>
      </c>
      <c r="E364" s="151">
        <v>133</v>
      </c>
      <c r="F364" s="149">
        <f t="shared" si="18"/>
        <v>100</v>
      </c>
      <c r="H364" s="150">
        <v>2130314</v>
      </c>
      <c r="I364" s="150" t="s">
        <v>248</v>
      </c>
      <c r="J364" s="150">
        <v>3</v>
      </c>
      <c r="K364" s="150">
        <f t="shared" si="19"/>
        <v>0</v>
      </c>
      <c r="L364" s="169">
        <v>2130306</v>
      </c>
      <c r="M364" s="169" t="s">
        <v>165</v>
      </c>
      <c r="N364" s="214">
        <v>133</v>
      </c>
      <c r="O364" s="144">
        <f t="shared" si="17"/>
        <v>0</v>
      </c>
    </row>
    <row r="365" spans="1:15" s="150" customFormat="1" ht="19.5" customHeight="1">
      <c r="A365" s="146">
        <v>2130314</v>
      </c>
      <c r="B365" s="147" t="s">
        <v>248</v>
      </c>
      <c r="C365" s="151">
        <v>3</v>
      </c>
      <c r="D365" s="148">
        <v>117</v>
      </c>
      <c r="E365" s="151">
        <v>117</v>
      </c>
      <c r="F365" s="149">
        <f t="shared" si="18"/>
        <v>100</v>
      </c>
      <c r="H365" s="150">
        <v>2130315</v>
      </c>
      <c r="I365" s="150" t="s">
        <v>166</v>
      </c>
      <c r="J365" s="150">
        <v>2</v>
      </c>
      <c r="K365" s="150">
        <f t="shared" si="19"/>
        <v>0</v>
      </c>
      <c r="L365" s="169">
        <v>2130314</v>
      </c>
      <c r="M365" s="169" t="s">
        <v>248</v>
      </c>
      <c r="N365" s="214">
        <v>117</v>
      </c>
      <c r="O365" s="144">
        <f t="shared" si="17"/>
        <v>0</v>
      </c>
    </row>
    <row r="366" spans="1:15" s="150" customFormat="1" ht="19.5" customHeight="1">
      <c r="A366" s="146">
        <v>2130315</v>
      </c>
      <c r="B366" s="147" t="s">
        <v>166</v>
      </c>
      <c r="C366" s="151">
        <v>2</v>
      </c>
      <c r="D366" s="148">
        <v>372</v>
      </c>
      <c r="E366" s="151">
        <v>152</v>
      </c>
      <c r="F366" s="149">
        <f t="shared" si="18"/>
        <v>40.86021505376344</v>
      </c>
      <c r="H366" s="150">
        <v>2130399</v>
      </c>
      <c r="I366" s="150" t="s">
        <v>167</v>
      </c>
      <c r="J366" s="150">
        <v>557</v>
      </c>
      <c r="K366" s="150">
        <f t="shared" si="19"/>
        <v>0</v>
      </c>
      <c r="L366" s="169">
        <v>2130315</v>
      </c>
      <c r="M366" s="169" t="s">
        <v>166</v>
      </c>
      <c r="N366" s="214">
        <v>372</v>
      </c>
      <c r="O366" s="144">
        <f t="shared" si="17"/>
        <v>0</v>
      </c>
    </row>
    <row r="367" spans="1:15" s="144" customFormat="1" ht="19.5" customHeight="1">
      <c r="A367" s="146">
        <v>2130399</v>
      </c>
      <c r="B367" s="147" t="s">
        <v>167</v>
      </c>
      <c r="C367" s="151">
        <v>557</v>
      </c>
      <c r="D367" s="148">
        <v>3330</v>
      </c>
      <c r="E367" s="151">
        <v>3330</v>
      </c>
      <c r="F367" s="149">
        <f t="shared" si="18"/>
        <v>100</v>
      </c>
      <c r="G367" s="150"/>
      <c r="H367" s="144">
        <v>21305</v>
      </c>
      <c r="I367" s="144" t="s">
        <v>168</v>
      </c>
      <c r="J367" s="144">
        <v>1574</v>
      </c>
      <c r="K367" s="144">
        <f t="shared" si="19"/>
        <v>0</v>
      </c>
      <c r="L367" s="169">
        <v>2130399</v>
      </c>
      <c r="M367" s="169" t="s">
        <v>167</v>
      </c>
      <c r="N367" s="214">
        <v>3330</v>
      </c>
      <c r="O367" s="144">
        <f t="shared" si="17"/>
        <v>0</v>
      </c>
    </row>
    <row r="368" spans="1:15" s="150" customFormat="1" ht="19.5" customHeight="1">
      <c r="A368" s="140">
        <v>21305</v>
      </c>
      <c r="B368" s="141" t="s">
        <v>168</v>
      </c>
      <c r="C368" s="142">
        <v>1574</v>
      </c>
      <c r="D368" s="145">
        <v>3422</v>
      </c>
      <c r="E368" s="142">
        <v>3422</v>
      </c>
      <c r="F368" s="143">
        <f t="shared" si="18"/>
        <v>100</v>
      </c>
      <c r="G368" s="144"/>
      <c r="K368" s="150">
        <f t="shared" si="19"/>
        <v>2130502</v>
      </c>
      <c r="L368" s="169">
        <v>21305</v>
      </c>
      <c r="M368" s="170" t="s">
        <v>168</v>
      </c>
      <c r="N368" s="213">
        <v>3422</v>
      </c>
      <c r="O368" s="144">
        <f t="shared" si="17"/>
        <v>0</v>
      </c>
    </row>
    <row r="369" spans="1:15" s="150" customFormat="1" ht="19.5" customHeight="1">
      <c r="A369" s="146">
        <v>2130502</v>
      </c>
      <c r="B369" s="147" t="s">
        <v>5</v>
      </c>
      <c r="C369" s="151"/>
      <c r="D369" s="148">
        <v>83</v>
      </c>
      <c r="E369" s="151">
        <v>83</v>
      </c>
      <c r="F369" s="149">
        <f t="shared" si="18"/>
        <v>100</v>
      </c>
      <c r="K369" s="150">
        <f t="shared" si="19"/>
        <v>2130504</v>
      </c>
      <c r="L369" s="169">
        <v>2130502</v>
      </c>
      <c r="M369" s="169" t="s">
        <v>5</v>
      </c>
      <c r="N369" s="214">
        <v>83</v>
      </c>
      <c r="O369" s="144">
        <f t="shared" si="17"/>
        <v>0</v>
      </c>
    </row>
    <row r="370" spans="1:15" s="150" customFormat="1" ht="19.5" customHeight="1">
      <c r="A370" s="146">
        <v>2130504</v>
      </c>
      <c r="B370" s="147" t="s">
        <v>169</v>
      </c>
      <c r="C370" s="151"/>
      <c r="D370" s="148">
        <v>1114</v>
      </c>
      <c r="E370" s="151">
        <v>1114</v>
      </c>
      <c r="F370" s="149">
        <f t="shared" si="18"/>
        <v>100</v>
      </c>
      <c r="H370" s="150">
        <v>2130506</v>
      </c>
      <c r="I370" s="150" t="s">
        <v>249</v>
      </c>
      <c r="J370" s="150">
        <v>274</v>
      </c>
      <c r="K370" s="150">
        <f t="shared" si="19"/>
        <v>0</v>
      </c>
      <c r="L370" s="169">
        <v>2130504</v>
      </c>
      <c r="M370" s="169" t="s">
        <v>169</v>
      </c>
      <c r="N370" s="214">
        <v>1114</v>
      </c>
      <c r="O370" s="144">
        <f t="shared" si="17"/>
        <v>0</v>
      </c>
    </row>
    <row r="371" spans="1:15" s="150" customFormat="1" ht="19.5" customHeight="1">
      <c r="A371" s="146">
        <v>2130506</v>
      </c>
      <c r="B371" s="147" t="s">
        <v>249</v>
      </c>
      <c r="C371" s="151">
        <v>274</v>
      </c>
      <c r="D371" s="148">
        <v>381</v>
      </c>
      <c r="E371" s="151">
        <v>381</v>
      </c>
      <c r="F371" s="149">
        <f t="shared" si="18"/>
        <v>100</v>
      </c>
      <c r="H371" s="150">
        <v>2130599</v>
      </c>
      <c r="I371" s="150" t="s">
        <v>170</v>
      </c>
      <c r="J371" s="150">
        <v>1300</v>
      </c>
      <c r="K371" s="150">
        <f t="shared" si="19"/>
        <v>0</v>
      </c>
      <c r="L371" s="169">
        <v>2130506</v>
      </c>
      <c r="M371" s="169" t="s">
        <v>249</v>
      </c>
      <c r="N371" s="214">
        <v>381</v>
      </c>
      <c r="O371" s="144">
        <f t="shared" si="17"/>
        <v>0</v>
      </c>
    </row>
    <row r="372" spans="1:15" s="144" customFormat="1" ht="19.5" customHeight="1">
      <c r="A372" s="146">
        <v>2130599</v>
      </c>
      <c r="B372" s="147" t="s">
        <v>170</v>
      </c>
      <c r="C372" s="151">
        <v>1300</v>
      </c>
      <c r="D372" s="148">
        <v>1844</v>
      </c>
      <c r="E372" s="151">
        <v>1844</v>
      </c>
      <c r="F372" s="149">
        <f t="shared" si="18"/>
        <v>100</v>
      </c>
      <c r="G372" s="150"/>
      <c r="K372" s="144">
        <f t="shared" si="19"/>
        <v>21306</v>
      </c>
      <c r="L372" s="169">
        <v>2130599</v>
      </c>
      <c r="M372" s="169" t="s">
        <v>170</v>
      </c>
      <c r="N372" s="214">
        <v>1844</v>
      </c>
      <c r="O372" s="144">
        <f t="shared" si="17"/>
        <v>0</v>
      </c>
    </row>
    <row r="373" spans="1:15" s="150" customFormat="1" ht="19.5" customHeight="1">
      <c r="A373" s="140">
        <v>21306</v>
      </c>
      <c r="B373" s="141" t="s">
        <v>171</v>
      </c>
      <c r="C373" s="142"/>
      <c r="D373" s="145">
        <v>10</v>
      </c>
      <c r="E373" s="142">
        <v>10</v>
      </c>
      <c r="F373" s="143">
        <f t="shared" si="18"/>
        <v>100</v>
      </c>
      <c r="G373" s="144"/>
      <c r="K373" s="150">
        <f t="shared" si="19"/>
        <v>2130699</v>
      </c>
      <c r="L373" s="169">
        <v>21306</v>
      </c>
      <c r="M373" s="170" t="s">
        <v>171</v>
      </c>
      <c r="N373" s="213">
        <v>10</v>
      </c>
      <c r="O373" s="144">
        <f t="shared" si="17"/>
        <v>0</v>
      </c>
    </row>
    <row r="374" spans="1:15" s="144" customFormat="1" ht="19.5" customHeight="1">
      <c r="A374" s="146">
        <v>2130699</v>
      </c>
      <c r="B374" s="147" t="s">
        <v>461</v>
      </c>
      <c r="C374" s="151"/>
      <c r="D374" s="148">
        <v>10</v>
      </c>
      <c r="E374" s="151">
        <v>10</v>
      </c>
      <c r="F374" s="149">
        <f t="shared" si="18"/>
        <v>100</v>
      </c>
      <c r="G374" s="150"/>
      <c r="H374" s="144">
        <v>21307</v>
      </c>
      <c r="I374" s="144" t="s">
        <v>172</v>
      </c>
      <c r="J374" s="144">
        <v>124</v>
      </c>
      <c r="K374" s="144">
        <f t="shared" si="19"/>
        <v>0</v>
      </c>
      <c r="L374" s="169">
        <v>2130699</v>
      </c>
      <c r="M374" s="169" t="s">
        <v>461</v>
      </c>
      <c r="N374" s="214">
        <v>10</v>
      </c>
      <c r="O374" s="144">
        <f t="shared" si="17"/>
        <v>0</v>
      </c>
    </row>
    <row r="375" spans="1:15" s="150" customFormat="1" ht="19.5" customHeight="1">
      <c r="A375" s="140">
        <v>21307</v>
      </c>
      <c r="B375" s="141" t="s">
        <v>172</v>
      </c>
      <c r="C375" s="142">
        <v>124</v>
      </c>
      <c r="D375" s="145">
        <v>1917</v>
      </c>
      <c r="E375" s="142">
        <v>1917</v>
      </c>
      <c r="F375" s="143">
        <f t="shared" si="18"/>
        <v>100</v>
      </c>
      <c r="G375" s="144"/>
      <c r="H375" s="150">
        <v>2130701</v>
      </c>
      <c r="I375" s="150" t="s">
        <v>173</v>
      </c>
      <c r="J375" s="150">
        <v>50</v>
      </c>
      <c r="K375" s="150">
        <f t="shared" si="19"/>
        <v>0</v>
      </c>
      <c r="L375" s="169">
        <v>21307</v>
      </c>
      <c r="M375" s="170" t="s">
        <v>172</v>
      </c>
      <c r="N375" s="213">
        <v>1917</v>
      </c>
      <c r="O375" s="144">
        <f t="shared" si="17"/>
        <v>0</v>
      </c>
    </row>
    <row r="376" spans="1:15" s="150" customFormat="1" ht="19.5" customHeight="1">
      <c r="A376" s="146">
        <v>2130701</v>
      </c>
      <c r="B376" s="147" t="s">
        <v>173</v>
      </c>
      <c r="C376" s="148">
        <v>50</v>
      </c>
      <c r="D376" s="148">
        <v>926</v>
      </c>
      <c r="E376" s="151">
        <v>926</v>
      </c>
      <c r="F376" s="149">
        <f t="shared" si="18"/>
        <v>100</v>
      </c>
      <c r="H376" s="150">
        <v>2130705</v>
      </c>
      <c r="I376" s="150" t="s">
        <v>174</v>
      </c>
      <c r="J376" s="150">
        <v>74</v>
      </c>
      <c r="K376" s="150">
        <f t="shared" si="19"/>
        <v>0</v>
      </c>
      <c r="L376" s="169">
        <v>2130701</v>
      </c>
      <c r="M376" s="169" t="s">
        <v>173</v>
      </c>
      <c r="N376" s="214">
        <v>926</v>
      </c>
      <c r="O376" s="144">
        <f t="shared" si="17"/>
        <v>0</v>
      </c>
    </row>
    <row r="377" spans="1:15" s="150" customFormat="1" ht="19.5" customHeight="1">
      <c r="A377" s="146">
        <v>2130705</v>
      </c>
      <c r="B377" s="147" t="s">
        <v>174</v>
      </c>
      <c r="C377" s="151">
        <v>74</v>
      </c>
      <c r="D377" s="148">
        <v>461</v>
      </c>
      <c r="E377" s="151">
        <v>461</v>
      </c>
      <c r="F377" s="149">
        <f t="shared" si="18"/>
        <v>100</v>
      </c>
      <c r="K377" s="150">
        <f t="shared" si="19"/>
        <v>2130706</v>
      </c>
      <c r="L377" s="169">
        <v>2130705</v>
      </c>
      <c r="M377" s="169" t="s">
        <v>174</v>
      </c>
      <c r="N377" s="214">
        <v>461</v>
      </c>
      <c r="O377" s="144">
        <f t="shared" si="17"/>
        <v>0</v>
      </c>
    </row>
    <row r="378" spans="1:15" s="144" customFormat="1" ht="19.5" customHeight="1">
      <c r="A378" s="146">
        <v>2130706</v>
      </c>
      <c r="B378" s="147" t="s">
        <v>316</v>
      </c>
      <c r="C378" s="151"/>
      <c r="D378" s="148">
        <v>530</v>
      </c>
      <c r="E378" s="151">
        <v>530</v>
      </c>
      <c r="F378" s="149">
        <f t="shared" si="18"/>
        <v>100</v>
      </c>
      <c r="G378" s="150"/>
      <c r="H378" s="144">
        <v>21308</v>
      </c>
      <c r="I378" s="144" t="s">
        <v>250</v>
      </c>
      <c r="J378" s="144">
        <v>270</v>
      </c>
      <c r="K378" s="144">
        <f t="shared" si="19"/>
        <v>0</v>
      </c>
      <c r="L378" s="169">
        <v>2130706</v>
      </c>
      <c r="M378" s="169" t="s">
        <v>316</v>
      </c>
      <c r="N378" s="214">
        <v>530</v>
      </c>
      <c r="O378" s="144">
        <f t="shared" si="17"/>
        <v>0</v>
      </c>
    </row>
    <row r="379" spans="1:15" s="150" customFormat="1" ht="19.5" customHeight="1">
      <c r="A379" s="140">
        <v>21308</v>
      </c>
      <c r="B379" s="141" t="s">
        <v>250</v>
      </c>
      <c r="C379" s="142">
        <v>270</v>
      </c>
      <c r="D379" s="145">
        <v>234</v>
      </c>
      <c r="E379" s="142">
        <v>204</v>
      </c>
      <c r="F379" s="143">
        <f t="shared" si="18"/>
        <v>87.179487179487182</v>
      </c>
      <c r="G379" s="144"/>
      <c r="H379" s="150">
        <v>2130803</v>
      </c>
      <c r="I379" s="150" t="s">
        <v>251</v>
      </c>
      <c r="J379" s="150">
        <v>270</v>
      </c>
      <c r="K379" s="150">
        <f t="shared" si="19"/>
        <v>0</v>
      </c>
      <c r="L379" s="169">
        <v>21308</v>
      </c>
      <c r="M379" s="170" t="s">
        <v>250</v>
      </c>
      <c r="N379" s="213">
        <v>234</v>
      </c>
      <c r="O379" s="144">
        <f t="shared" si="17"/>
        <v>0</v>
      </c>
    </row>
    <row r="380" spans="1:15" s="144" customFormat="1" ht="19.5" customHeight="1">
      <c r="A380" s="146">
        <v>2130803</v>
      </c>
      <c r="B380" s="147" t="s">
        <v>251</v>
      </c>
      <c r="C380" s="151">
        <v>270</v>
      </c>
      <c r="D380" s="148">
        <v>234</v>
      </c>
      <c r="E380" s="151">
        <v>204</v>
      </c>
      <c r="F380" s="149">
        <f t="shared" si="18"/>
        <v>87.179487179487182</v>
      </c>
      <c r="G380" s="150"/>
      <c r="H380" s="144">
        <v>21399</v>
      </c>
      <c r="I380" s="144" t="s">
        <v>529</v>
      </c>
      <c r="J380" s="144">
        <v>2000</v>
      </c>
      <c r="K380" s="144">
        <f t="shared" si="19"/>
        <v>0</v>
      </c>
      <c r="L380" s="169">
        <v>2130803</v>
      </c>
      <c r="M380" s="169" t="s">
        <v>251</v>
      </c>
      <c r="N380" s="214">
        <v>234</v>
      </c>
      <c r="O380" s="144">
        <f t="shared" si="17"/>
        <v>0</v>
      </c>
    </row>
    <row r="381" spans="1:15" s="150" customFormat="1" ht="19.5" customHeight="1">
      <c r="A381" s="140">
        <v>21399</v>
      </c>
      <c r="B381" s="141" t="s">
        <v>175</v>
      </c>
      <c r="C381" s="142">
        <v>2000</v>
      </c>
      <c r="D381" s="145">
        <v>238</v>
      </c>
      <c r="E381" s="142">
        <v>238</v>
      </c>
      <c r="F381" s="143">
        <f t="shared" si="18"/>
        <v>100</v>
      </c>
      <c r="G381" s="144"/>
      <c r="H381" s="150">
        <v>2139999</v>
      </c>
      <c r="I381" s="150" t="s">
        <v>530</v>
      </c>
      <c r="J381" s="150">
        <v>2000</v>
      </c>
      <c r="K381" s="150">
        <f t="shared" si="19"/>
        <v>0</v>
      </c>
      <c r="L381" s="169">
        <v>21399</v>
      </c>
      <c r="M381" s="170" t="s">
        <v>175</v>
      </c>
      <c r="N381" s="213">
        <v>238</v>
      </c>
      <c r="O381" s="144">
        <f t="shared" si="17"/>
        <v>0</v>
      </c>
    </row>
    <row r="382" spans="1:15" s="144" customFormat="1" ht="19.5" customHeight="1">
      <c r="A382" s="146">
        <v>2139999</v>
      </c>
      <c r="B382" s="147" t="s">
        <v>176</v>
      </c>
      <c r="C382" s="148">
        <v>2000</v>
      </c>
      <c r="D382" s="148">
        <v>238</v>
      </c>
      <c r="E382" s="151">
        <v>238</v>
      </c>
      <c r="F382" s="149">
        <f t="shared" si="18"/>
        <v>100</v>
      </c>
      <c r="G382" s="150"/>
      <c r="H382" s="144">
        <v>214</v>
      </c>
      <c r="I382" s="144" t="s">
        <v>531</v>
      </c>
      <c r="J382" s="144">
        <v>784</v>
      </c>
      <c r="K382" s="144">
        <f t="shared" si="19"/>
        <v>0</v>
      </c>
      <c r="L382" s="169">
        <v>2139999</v>
      </c>
      <c r="M382" s="169" t="s">
        <v>176</v>
      </c>
      <c r="N382" s="214">
        <v>238</v>
      </c>
      <c r="O382" s="144">
        <f t="shared" si="17"/>
        <v>0</v>
      </c>
    </row>
    <row r="383" spans="1:15" s="144" customFormat="1" ht="19.5" customHeight="1">
      <c r="A383" s="140">
        <v>214</v>
      </c>
      <c r="B383" s="141" t="s">
        <v>317</v>
      </c>
      <c r="C383" s="142">
        <v>784</v>
      </c>
      <c r="D383" s="145">
        <v>3309</v>
      </c>
      <c r="E383" s="142">
        <v>3309</v>
      </c>
      <c r="F383" s="143">
        <f t="shared" si="18"/>
        <v>100</v>
      </c>
      <c r="H383" s="144">
        <v>21401</v>
      </c>
      <c r="I383" s="144" t="s">
        <v>177</v>
      </c>
      <c r="J383" s="144">
        <v>784</v>
      </c>
      <c r="K383" s="144">
        <f t="shared" si="19"/>
        <v>0</v>
      </c>
      <c r="L383" s="169">
        <v>214</v>
      </c>
      <c r="M383" s="170" t="s">
        <v>317</v>
      </c>
      <c r="N383" s="213">
        <v>3309</v>
      </c>
      <c r="O383" s="144">
        <f t="shared" si="17"/>
        <v>0</v>
      </c>
    </row>
    <row r="384" spans="1:15" s="150" customFormat="1" ht="19.5" customHeight="1">
      <c r="A384" s="140">
        <v>21401</v>
      </c>
      <c r="B384" s="141" t="s">
        <v>177</v>
      </c>
      <c r="C384" s="142">
        <v>784</v>
      </c>
      <c r="D384" s="145">
        <v>2540</v>
      </c>
      <c r="E384" s="142">
        <v>2540</v>
      </c>
      <c r="F384" s="143">
        <f t="shared" si="18"/>
        <v>100</v>
      </c>
      <c r="G384" s="144"/>
      <c r="H384" s="150">
        <v>2140101</v>
      </c>
      <c r="I384" s="150" t="s">
        <v>4</v>
      </c>
      <c r="J384" s="150">
        <v>364</v>
      </c>
      <c r="K384" s="150">
        <f t="shared" si="19"/>
        <v>0</v>
      </c>
      <c r="L384" s="169">
        <v>21401</v>
      </c>
      <c r="M384" s="170" t="s">
        <v>177</v>
      </c>
      <c r="N384" s="213">
        <v>2540</v>
      </c>
      <c r="O384" s="144">
        <f t="shared" si="17"/>
        <v>0</v>
      </c>
    </row>
    <row r="385" spans="1:15" s="150" customFormat="1" ht="19.5" customHeight="1">
      <c r="A385" s="146">
        <v>2140101</v>
      </c>
      <c r="B385" s="147" t="s">
        <v>4</v>
      </c>
      <c r="C385" s="151">
        <v>364</v>
      </c>
      <c r="D385" s="148">
        <v>397</v>
      </c>
      <c r="E385" s="151">
        <v>397</v>
      </c>
      <c r="F385" s="149">
        <f t="shared" si="18"/>
        <v>100</v>
      </c>
      <c r="H385" s="150">
        <v>2140102</v>
      </c>
      <c r="I385" s="150" t="s">
        <v>5</v>
      </c>
      <c r="J385" s="150">
        <v>51</v>
      </c>
      <c r="K385" s="150">
        <f t="shared" si="19"/>
        <v>0</v>
      </c>
      <c r="L385" s="169">
        <v>2140101</v>
      </c>
      <c r="M385" s="169" t="s">
        <v>4</v>
      </c>
      <c r="N385" s="214">
        <v>397</v>
      </c>
      <c r="O385" s="144">
        <f t="shared" si="17"/>
        <v>0</v>
      </c>
    </row>
    <row r="386" spans="1:15" s="150" customFormat="1" ht="19.5" customHeight="1">
      <c r="A386" s="146">
        <v>2140102</v>
      </c>
      <c r="B386" s="147" t="s">
        <v>5</v>
      </c>
      <c r="C386" s="148">
        <v>51</v>
      </c>
      <c r="D386" s="148">
        <v>104</v>
      </c>
      <c r="E386" s="151">
        <v>104</v>
      </c>
      <c r="F386" s="149">
        <f t="shared" si="18"/>
        <v>100</v>
      </c>
      <c r="K386" s="150">
        <f t="shared" si="19"/>
        <v>2140104</v>
      </c>
      <c r="L386" s="169">
        <v>2140102</v>
      </c>
      <c r="M386" s="169" t="s">
        <v>5</v>
      </c>
      <c r="N386" s="214">
        <v>104</v>
      </c>
      <c r="O386" s="144">
        <f t="shared" si="17"/>
        <v>0</v>
      </c>
    </row>
    <row r="387" spans="1:15" s="150" customFormat="1" ht="19.5" customHeight="1">
      <c r="A387" s="146">
        <v>2140104</v>
      </c>
      <c r="B387" s="147" t="s">
        <v>318</v>
      </c>
      <c r="C387" s="151"/>
      <c r="D387" s="148">
        <v>279</v>
      </c>
      <c r="E387" s="151">
        <v>279</v>
      </c>
      <c r="F387" s="149">
        <f t="shared" si="18"/>
        <v>100</v>
      </c>
      <c r="H387" s="150">
        <v>2140106</v>
      </c>
      <c r="I387" s="150" t="s">
        <v>178</v>
      </c>
      <c r="J387" s="150">
        <v>324</v>
      </c>
      <c r="K387" s="150">
        <f t="shared" si="19"/>
        <v>0</v>
      </c>
      <c r="L387" s="169">
        <v>2140104</v>
      </c>
      <c r="M387" s="169" t="s">
        <v>318</v>
      </c>
      <c r="N387" s="214">
        <v>279</v>
      </c>
      <c r="O387" s="144">
        <f t="shared" si="17"/>
        <v>0</v>
      </c>
    </row>
    <row r="388" spans="1:15" s="150" customFormat="1" ht="19.5" customHeight="1">
      <c r="A388" s="146">
        <v>2140106</v>
      </c>
      <c r="B388" s="147" t="s">
        <v>178</v>
      </c>
      <c r="C388" s="151">
        <v>324</v>
      </c>
      <c r="D388" s="148">
        <v>253</v>
      </c>
      <c r="E388" s="151">
        <v>253</v>
      </c>
      <c r="F388" s="149">
        <f t="shared" si="18"/>
        <v>100</v>
      </c>
      <c r="K388" s="150">
        <f t="shared" si="19"/>
        <v>2140112</v>
      </c>
      <c r="L388" s="169">
        <v>2140106</v>
      </c>
      <c r="M388" s="169" t="s">
        <v>178</v>
      </c>
      <c r="N388" s="214">
        <v>253</v>
      </c>
      <c r="O388" s="144">
        <f t="shared" si="17"/>
        <v>0</v>
      </c>
    </row>
    <row r="389" spans="1:15" s="150" customFormat="1" ht="19.5" customHeight="1">
      <c r="A389" s="146">
        <v>2140112</v>
      </c>
      <c r="B389" s="147" t="s">
        <v>462</v>
      </c>
      <c r="C389" s="151"/>
      <c r="D389" s="148">
        <v>5</v>
      </c>
      <c r="E389" s="151">
        <v>5</v>
      </c>
      <c r="F389" s="149">
        <f t="shared" si="18"/>
        <v>100</v>
      </c>
      <c r="H389" s="150">
        <v>2140131</v>
      </c>
      <c r="I389" s="150" t="s">
        <v>179</v>
      </c>
      <c r="J389" s="150">
        <v>4</v>
      </c>
      <c r="K389" s="150">
        <f t="shared" si="19"/>
        <v>0</v>
      </c>
      <c r="L389" s="169">
        <v>2140112</v>
      </c>
      <c r="M389" s="169" t="s">
        <v>462</v>
      </c>
      <c r="N389" s="214">
        <v>5</v>
      </c>
      <c r="O389" s="144">
        <f t="shared" ref="O389:O452" si="20">A389-L389</f>
        <v>0</v>
      </c>
    </row>
    <row r="390" spans="1:15" s="150" customFormat="1" ht="19.5" customHeight="1">
      <c r="A390" s="146">
        <v>2140131</v>
      </c>
      <c r="B390" s="147" t="s">
        <v>179</v>
      </c>
      <c r="C390" s="151">
        <v>4</v>
      </c>
      <c r="D390" s="148">
        <v>2</v>
      </c>
      <c r="E390" s="151">
        <v>2</v>
      </c>
      <c r="F390" s="149">
        <f t="shared" ref="F390:F453" si="21">E390/D390*100</f>
        <v>100</v>
      </c>
      <c r="K390" s="150">
        <f t="shared" si="19"/>
        <v>2140139</v>
      </c>
      <c r="L390" s="169">
        <v>2140131</v>
      </c>
      <c r="M390" s="169" t="s">
        <v>179</v>
      </c>
      <c r="N390" s="214">
        <v>2</v>
      </c>
      <c r="O390" s="144">
        <f t="shared" si="20"/>
        <v>0</v>
      </c>
    </row>
    <row r="391" spans="1:15" s="150" customFormat="1" ht="19.5" customHeight="1">
      <c r="A391" s="146">
        <v>2140139</v>
      </c>
      <c r="B391" s="147" t="s">
        <v>463</v>
      </c>
      <c r="C391" s="151"/>
      <c r="D391" s="148">
        <v>1270</v>
      </c>
      <c r="E391" s="151">
        <v>1270</v>
      </c>
      <c r="F391" s="149">
        <f t="shared" si="21"/>
        <v>100</v>
      </c>
      <c r="H391" s="150">
        <v>2140199</v>
      </c>
      <c r="I391" s="150" t="s">
        <v>180</v>
      </c>
      <c r="J391" s="150">
        <v>41</v>
      </c>
      <c r="K391" s="150">
        <f t="shared" si="19"/>
        <v>0</v>
      </c>
      <c r="L391" s="169">
        <v>2140139</v>
      </c>
      <c r="M391" s="169" t="s">
        <v>463</v>
      </c>
      <c r="N391" s="214">
        <v>1270</v>
      </c>
      <c r="O391" s="144">
        <f t="shared" si="20"/>
        <v>0</v>
      </c>
    </row>
    <row r="392" spans="1:15" s="144" customFormat="1" ht="19.5" customHeight="1">
      <c r="A392" s="146">
        <v>2140199</v>
      </c>
      <c r="B392" s="147" t="s">
        <v>180</v>
      </c>
      <c r="C392" s="148">
        <v>41</v>
      </c>
      <c r="D392" s="148">
        <v>230</v>
      </c>
      <c r="E392" s="151">
        <v>230</v>
      </c>
      <c r="F392" s="149">
        <f t="shared" si="21"/>
        <v>100</v>
      </c>
      <c r="G392" s="150"/>
      <c r="K392" s="144">
        <f t="shared" si="19"/>
        <v>21404</v>
      </c>
      <c r="L392" s="169">
        <v>2140199</v>
      </c>
      <c r="M392" s="169" t="s">
        <v>180</v>
      </c>
      <c r="N392" s="214">
        <v>230</v>
      </c>
      <c r="O392" s="144">
        <f t="shared" si="20"/>
        <v>0</v>
      </c>
    </row>
    <row r="393" spans="1:15" s="150" customFormat="1" ht="19.5" customHeight="1">
      <c r="A393" s="140">
        <v>21404</v>
      </c>
      <c r="B393" s="141" t="s">
        <v>252</v>
      </c>
      <c r="C393" s="142"/>
      <c r="D393" s="145">
        <v>228</v>
      </c>
      <c r="E393" s="142">
        <v>228</v>
      </c>
      <c r="F393" s="143">
        <f t="shared" si="21"/>
        <v>100</v>
      </c>
      <c r="G393" s="144"/>
      <c r="K393" s="150">
        <f t="shared" si="19"/>
        <v>2140402</v>
      </c>
      <c r="L393" s="169">
        <v>21404</v>
      </c>
      <c r="M393" s="170" t="s">
        <v>252</v>
      </c>
      <c r="N393" s="213">
        <v>228</v>
      </c>
      <c r="O393" s="144">
        <f t="shared" si="20"/>
        <v>0</v>
      </c>
    </row>
    <row r="394" spans="1:15" s="144" customFormat="1" ht="19.5" customHeight="1">
      <c r="A394" s="146">
        <v>2140402</v>
      </c>
      <c r="B394" s="147" t="s">
        <v>181</v>
      </c>
      <c r="C394" s="151"/>
      <c r="D394" s="148">
        <v>228</v>
      </c>
      <c r="E394" s="151">
        <v>228</v>
      </c>
      <c r="F394" s="149">
        <f t="shared" si="21"/>
        <v>100</v>
      </c>
      <c r="G394" s="150"/>
      <c r="K394" s="144">
        <f t="shared" si="19"/>
        <v>21406</v>
      </c>
      <c r="L394" s="169">
        <v>2140402</v>
      </c>
      <c r="M394" s="169" t="s">
        <v>181</v>
      </c>
      <c r="N394" s="214">
        <v>228</v>
      </c>
      <c r="O394" s="144">
        <f t="shared" si="20"/>
        <v>0</v>
      </c>
    </row>
    <row r="395" spans="1:15" s="150" customFormat="1" ht="19.5" customHeight="1">
      <c r="A395" s="140">
        <v>21406</v>
      </c>
      <c r="B395" s="141" t="s">
        <v>182</v>
      </c>
      <c r="C395" s="145"/>
      <c r="D395" s="145">
        <v>537</v>
      </c>
      <c r="E395" s="142">
        <v>537</v>
      </c>
      <c r="F395" s="143">
        <f t="shared" si="21"/>
        <v>100</v>
      </c>
      <c r="G395" s="144"/>
      <c r="K395" s="150">
        <f t="shared" si="19"/>
        <v>2140602</v>
      </c>
      <c r="L395" s="169">
        <v>21406</v>
      </c>
      <c r="M395" s="170" t="s">
        <v>182</v>
      </c>
      <c r="N395" s="213">
        <v>537</v>
      </c>
      <c r="O395" s="144">
        <f t="shared" si="20"/>
        <v>0</v>
      </c>
    </row>
    <row r="396" spans="1:15" s="144" customFormat="1" ht="19.5" customHeight="1">
      <c r="A396" s="146">
        <v>2140602</v>
      </c>
      <c r="B396" s="147" t="s">
        <v>183</v>
      </c>
      <c r="C396" s="151"/>
      <c r="D396" s="148">
        <v>537</v>
      </c>
      <c r="E396" s="151">
        <v>537</v>
      </c>
      <c r="F396" s="149">
        <f t="shared" si="21"/>
        <v>100</v>
      </c>
      <c r="G396" s="150"/>
      <c r="K396" s="144">
        <f t="shared" si="19"/>
        <v>21499</v>
      </c>
      <c r="L396" s="169">
        <v>2140602</v>
      </c>
      <c r="M396" s="169" t="s">
        <v>183</v>
      </c>
      <c r="N396" s="214">
        <v>537</v>
      </c>
      <c r="O396" s="144">
        <f t="shared" si="20"/>
        <v>0</v>
      </c>
    </row>
    <row r="397" spans="1:15" s="150" customFormat="1" ht="19.5" customHeight="1">
      <c r="A397" s="140">
        <v>21499</v>
      </c>
      <c r="B397" s="141" t="s">
        <v>464</v>
      </c>
      <c r="C397" s="142"/>
      <c r="D397" s="145">
        <v>4</v>
      </c>
      <c r="E397" s="142">
        <v>4</v>
      </c>
      <c r="F397" s="143">
        <f t="shared" si="21"/>
        <v>100</v>
      </c>
      <c r="G397" s="144"/>
      <c r="K397" s="150">
        <f t="shared" si="19"/>
        <v>2149999</v>
      </c>
      <c r="L397" s="169">
        <v>21499</v>
      </c>
      <c r="M397" s="170" t="s">
        <v>464</v>
      </c>
      <c r="N397" s="213">
        <v>4</v>
      </c>
      <c r="O397" s="144">
        <f t="shared" si="20"/>
        <v>0</v>
      </c>
    </row>
    <row r="398" spans="1:15" s="144" customFormat="1" ht="19.5" customHeight="1">
      <c r="A398" s="146">
        <v>2149999</v>
      </c>
      <c r="B398" s="147" t="s">
        <v>465</v>
      </c>
      <c r="C398" s="148"/>
      <c r="D398" s="148">
        <v>4</v>
      </c>
      <c r="E398" s="151">
        <v>4</v>
      </c>
      <c r="F398" s="149">
        <f t="shared" si="21"/>
        <v>100</v>
      </c>
      <c r="G398" s="150"/>
      <c r="K398" s="144">
        <f t="shared" si="19"/>
        <v>215</v>
      </c>
      <c r="L398" s="169">
        <v>2149999</v>
      </c>
      <c r="M398" s="169" t="s">
        <v>465</v>
      </c>
      <c r="N398" s="214">
        <v>4</v>
      </c>
      <c r="O398" s="144">
        <f t="shared" si="20"/>
        <v>0</v>
      </c>
    </row>
    <row r="399" spans="1:15" s="144" customFormat="1" ht="19.5" customHeight="1">
      <c r="A399" s="140">
        <v>215</v>
      </c>
      <c r="B399" s="141" t="s">
        <v>319</v>
      </c>
      <c r="C399" s="142"/>
      <c r="D399" s="142">
        <v>1130</v>
      </c>
      <c r="E399" s="142">
        <v>930</v>
      </c>
      <c r="F399" s="143">
        <f t="shared" si="21"/>
        <v>82.30088495575221</v>
      </c>
      <c r="K399" s="144">
        <f t="shared" si="19"/>
        <v>21502</v>
      </c>
      <c r="L399" s="169">
        <v>215</v>
      </c>
      <c r="M399" s="170" t="s">
        <v>319</v>
      </c>
      <c r="N399" s="213">
        <v>1130</v>
      </c>
      <c r="O399" s="144">
        <f t="shared" si="20"/>
        <v>0</v>
      </c>
    </row>
    <row r="400" spans="1:15" s="150" customFormat="1" ht="19.5" customHeight="1">
      <c r="A400" s="140">
        <v>21502</v>
      </c>
      <c r="B400" s="141" t="s">
        <v>184</v>
      </c>
      <c r="C400" s="142"/>
      <c r="D400" s="145">
        <v>665</v>
      </c>
      <c r="E400" s="142">
        <v>465</v>
      </c>
      <c r="F400" s="143">
        <f t="shared" si="21"/>
        <v>69.924812030075188</v>
      </c>
      <c r="G400" s="144"/>
      <c r="K400" s="150">
        <f t="shared" si="19"/>
        <v>2150299</v>
      </c>
      <c r="L400" s="169">
        <v>21502</v>
      </c>
      <c r="M400" s="170" t="s">
        <v>184</v>
      </c>
      <c r="N400" s="213">
        <v>665</v>
      </c>
      <c r="O400" s="144">
        <f t="shared" si="20"/>
        <v>0</v>
      </c>
    </row>
    <row r="401" spans="1:15" s="144" customFormat="1" ht="19.5" customHeight="1">
      <c r="A401" s="146">
        <v>2150299</v>
      </c>
      <c r="B401" s="147" t="s">
        <v>185</v>
      </c>
      <c r="C401" s="151"/>
      <c r="D401" s="148">
        <v>665</v>
      </c>
      <c r="E401" s="151">
        <v>465</v>
      </c>
      <c r="F401" s="149">
        <f t="shared" si="21"/>
        <v>69.924812030075188</v>
      </c>
      <c r="G401" s="150"/>
      <c r="K401" s="144">
        <f t="shared" si="19"/>
        <v>21508</v>
      </c>
      <c r="L401" s="169">
        <v>2150299</v>
      </c>
      <c r="M401" s="169" t="s">
        <v>185</v>
      </c>
      <c r="N401" s="214">
        <v>665</v>
      </c>
      <c r="O401" s="144">
        <f t="shared" si="20"/>
        <v>0</v>
      </c>
    </row>
    <row r="402" spans="1:15" s="150" customFormat="1" ht="19.5" customHeight="1">
      <c r="A402" s="140">
        <v>21508</v>
      </c>
      <c r="B402" s="141" t="s">
        <v>186</v>
      </c>
      <c r="C402" s="142"/>
      <c r="D402" s="145">
        <v>465</v>
      </c>
      <c r="E402" s="142">
        <v>465</v>
      </c>
      <c r="F402" s="143">
        <f t="shared" si="21"/>
        <v>100</v>
      </c>
      <c r="G402" s="144"/>
      <c r="K402" s="150">
        <f t="shared" si="19"/>
        <v>2150805</v>
      </c>
      <c r="L402" s="169">
        <v>21508</v>
      </c>
      <c r="M402" s="170" t="s">
        <v>186</v>
      </c>
      <c r="N402" s="213">
        <v>465</v>
      </c>
      <c r="O402" s="144">
        <f t="shared" si="20"/>
        <v>0</v>
      </c>
    </row>
    <row r="403" spans="1:15" s="150" customFormat="1" ht="19.5" customHeight="1">
      <c r="A403" s="146">
        <v>2150805</v>
      </c>
      <c r="B403" s="147" t="s">
        <v>187</v>
      </c>
      <c r="C403" s="151"/>
      <c r="D403" s="148">
        <v>15</v>
      </c>
      <c r="E403" s="151">
        <v>15</v>
      </c>
      <c r="F403" s="149">
        <f t="shared" si="21"/>
        <v>100</v>
      </c>
      <c r="K403" s="150">
        <f t="shared" si="19"/>
        <v>2150899</v>
      </c>
      <c r="L403" s="169">
        <v>2150805</v>
      </c>
      <c r="M403" s="169" t="s">
        <v>187</v>
      </c>
      <c r="N403" s="214">
        <v>15</v>
      </c>
      <c r="O403" s="144">
        <f t="shared" si="20"/>
        <v>0</v>
      </c>
    </row>
    <row r="404" spans="1:15" s="144" customFormat="1" ht="19.5" customHeight="1">
      <c r="A404" s="146">
        <v>2150899</v>
      </c>
      <c r="B404" s="147" t="s">
        <v>466</v>
      </c>
      <c r="C404" s="151"/>
      <c r="D404" s="148">
        <v>450</v>
      </c>
      <c r="E404" s="151">
        <v>450</v>
      </c>
      <c r="F404" s="149">
        <f t="shared" si="21"/>
        <v>100</v>
      </c>
      <c r="G404" s="150"/>
      <c r="H404" s="144">
        <v>216</v>
      </c>
      <c r="I404" s="144" t="s">
        <v>532</v>
      </c>
      <c r="J404" s="144">
        <v>186</v>
      </c>
      <c r="K404" s="144">
        <f t="shared" si="19"/>
        <v>0</v>
      </c>
      <c r="L404" s="169">
        <v>2150899</v>
      </c>
      <c r="M404" s="169" t="s">
        <v>466</v>
      </c>
      <c r="N404" s="214">
        <v>450</v>
      </c>
      <c r="O404" s="144">
        <f t="shared" si="20"/>
        <v>0</v>
      </c>
    </row>
    <row r="405" spans="1:15" s="144" customFormat="1" ht="19.5" customHeight="1">
      <c r="A405" s="140">
        <v>216</v>
      </c>
      <c r="B405" s="141" t="s">
        <v>320</v>
      </c>
      <c r="C405" s="145">
        <v>186</v>
      </c>
      <c r="D405" s="145">
        <v>332</v>
      </c>
      <c r="E405" s="142">
        <v>332</v>
      </c>
      <c r="F405" s="143">
        <f t="shared" si="21"/>
        <v>100</v>
      </c>
      <c r="H405" s="144">
        <v>21602</v>
      </c>
      <c r="I405" s="144" t="s">
        <v>188</v>
      </c>
      <c r="J405" s="144">
        <v>186</v>
      </c>
      <c r="K405" s="144">
        <f t="shared" si="19"/>
        <v>0</v>
      </c>
      <c r="L405" s="169">
        <v>216</v>
      </c>
      <c r="M405" s="170" t="s">
        <v>320</v>
      </c>
      <c r="N405" s="213">
        <v>332</v>
      </c>
      <c r="O405" s="144">
        <f t="shared" si="20"/>
        <v>0</v>
      </c>
    </row>
    <row r="406" spans="1:15" s="150" customFormat="1" ht="19.5" customHeight="1">
      <c r="A406" s="140">
        <v>21602</v>
      </c>
      <c r="B406" s="141" t="s">
        <v>188</v>
      </c>
      <c r="C406" s="142">
        <v>186</v>
      </c>
      <c r="D406" s="145">
        <v>319</v>
      </c>
      <c r="E406" s="142">
        <v>319</v>
      </c>
      <c r="F406" s="143">
        <f t="shared" si="21"/>
        <v>100</v>
      </c>
      <c r="G406" s="144"/>
      <c r="H406" s="150">
        <v>2160201</v>
      </c>
      <c r="I406" s="150" t="s">
        <v>4</v>
      </c>
      <c r="J406" s="150">
        <v>54</v>
      </c>
      <c r="K406" s="150">
        <f t="shared" si="19"/>
        <v>0</v>
      </c>
      <c r="L406" s="169">
        <v>21602</v>
      </c>
      <c r="M406" s="170" t="s">
        <v>188</v>
      </c>
      <c r="N406" s="213">
        <v>319</v>
      </c>
      <c r="O406" s="144">
        <f t="shared" si="20"/>
        <v>0</v>
      </c>
    </row>
    <row r="407" spans="1:15" s="150" customFormat="1" ht="19.5" customHeight="1">
      <c r="A407" s="146">
        <v>2160201</v>
      </c>
      <c r="B407" s="147" t="s">
        <v>4</v>
      </c>
      <c r="C407" s="148">
        <v>54</v>
      </c>
      <c r="D407" s="148">
        <v>55</v>
      </c>
      <c r="E407" s="151">
        <v>55</v>
      </c>
      <c r="F407" s="149">
        <f t="shared" si="21"/>
        <v>100</v>
      </c>
      <c r="K407" s="150">
        <f t="shared" si="19"/>
        <v>2160202</v>
      </c>
      <c r="L407" s="169">
        <v>2160201</v>
      </c>
      <c r="M407" s="169" t="s">
        <v>4</v>
      </c>
      <c r="N407" s="214">
        <v>55</v>
      </c>
      <c r="O407" s="144">
        <f t="shared" si="20"/>
        <v>0</v>
      </c>
    </row>
    <row r="408" spans="1:15" s="150" customFormat="1" ht="19.5" customHeight="1">
      <c r="A408" s="146">
        <v>2160202</v>
      </c>
      <c r="B408" s="147" t="s">
        <v>5</v>
      </c>
      <c r="C408" s="151"/>
      <c r="D408" s="148">
        <v>169</v>
      </c>
      <c r="E408" s="151">
        <v>169</v>
      </c>
      <c r="F408" s="149">
        <f t="shared" si="21"/>
        <v>100</v>
      </c>
      <c r="H408" s="150">
        <v>2160250</v>
      </c>
      <c r="I408" s="150" t="s">
        <v>7</v>
      </c>
      <c r="J408" s="150">
        <v>126</v>
      </c>
      <c r="K408" s="150">
        <f t="shared" si="19"/>
        <v>0</v>
      </c>
      <c r="L408" s="169">
        <v>2160202</v>
      </c>
      <c r="M408" s="169" t="s">
        <v>5</v>
      </c>
      <c r="N408" s="214">
        <v>169</v>
      </c>
      <c r="O408" s="144">
        <f t="shared" si="20"/>
        <v>0</v>
      </c>
    </row>
    <row r="409" spans="1:15" s="150" customFormat="1" ht="19.5" customHeight="1">
      <c r="A409" s="146">
        <v>2160250</v>
      </c>
      <c r="B409" s="147" t="s">
        <v>7</v>
      </c>
      <c r="C409" s="151">
        <v>126</v>
      </c>
      <c r="D409" s="148">
        <v>127</v>
      </c>
      <c r="E409" s="151">
        <v>127</v>
      </c>
      <c r="F409" s="149">
        <f t="shared" si="21"/>
        <v>100</v>
      </c>
      <c r="H409" s="150">
        <v>2160299</v>
      </c>
      <c r="I409" s="150" t="s">
        <v>189</v>
      </c>
      <c r="J409" s="150">
        <v>6</v>
      </c>
      <c r="K409" s="150">
        <f t="shared" si="19"/>
        <v>0</v>
      </c>
      <c r="L409" s="169">
        <v>2160250</v>
      </c>
      <c r="M409" s="169" t="s">
        <v>7</v>
      </c>
      <c r="N409" s="214">
        <v>127</v>
      </c>
      <c r="O409" s="144">
        <f t="shared" si="20"/>
        <v>0</v>
      </c>
    </row>
    <row r="410" spans="1:15" s="144" customFormat="1" ht="19.5" customHeight="1">
      <c r="A410" s="146">
        <v>2160299</v>
      </c>
      <c r="B410" s="147" t="s">
        <v>189</v>
      </c>
      <c r="C410" s="151">
        <v>6</v>
      </c>
      <c r="D410" s="148">
        <v>-32</v>
      </c>
      <c r="E410" s="151">
        <v>-32</v>
      </c>
      <c r="F410" s="149">
        <f t="shared" si="21"/>
        <v>100</v>
      </c>
      <c r="G410" s="150"/>
      <c r="K410" s="144">
        <f t="shared" si="19"/>
        <v>21606</v>
      </c>
      <c r="L410" s="169">
        <v>2160299</v>
      </c>
      <c r="M410" s="169" t="s">
        <v>189</v>
      </c>
      <c r="N410" s="214">
        <v>-32</v>
      </c>
      <c r="O410" s="144">
        <f t="shared" si="20"/>
        <v>0</v>
      </c>
    </row>
    <row r="411" spans="1:15" s="150" customFormat="1" ht="19.5" customHeight="1">
      <c r="A411" s="140">
        <v>21606</v>
      </c>
      <c r="B411" s="141" t="s">
        <v>190</v>
      </c>
      <c r="C411" s="145"/>
      <c r="D411" s="145">
        <v>13</v>
      </c>
      <c r="E411" s="142">
        <v>13</v>
      </c>
      <c r="F411" s="143">
        <f t="shared" si="21"/>
        <v>100</v>
      </c>
      <c r="G411" s="144"/>
      <c r="K411" s="150">
        <f t="shared" si="19"/>
        <v>2160699</v>
      </c>
      <c r="L411" s="169">
        <v>21606</v>
      </c>
      <c r="M411" s="170" t="s">
        <v>190</v>
      </c>
      <c r="N411" s="213">
        <v>13</v>
      </c>
      <c r="O411" s="144">
        <f t="shared" si="20"/>
        <v>0</v>
      </c>
    </row>
    <row r="412" spans="1:15" s="144" customFormat="1" ht="19.5" customHeight="1">
      <c r="A412" s="146">
        <v>2160699</v>
      </c>
      <c r="B412" s="147" t="s">
        <v>191</v>
      </c>
      <c r="C412" s="151"/>
      <c r="D412" s="148">
        <v>13</v>
      </c>
      <c r="E412" s="151">
        <v>13</v>
      </c>
      <c r="F412" s="149">
        <f t="shared" si="21"/>
        <v>100</v>
      </c>
      <c r="G412" s="150"/>
      <c r="H412" s="144">
        <v>220</v>
      </c>
      <c r="I412" s="144" t="s">
        <v>533</v>
      </c>
      <c r="J412" s="144">
        <v>147</v>
      </c>
      <c r="K412" s="144">
        <f t="shared" si="19"/>
        <v>0</v>
      </c>
      <c r="L412" s="169">
        <v>2160699</v>
      </c>
      <c r="M412" s="169" t="s">
        <v>191</v>
      </c>
      <c r="N412" s="214">
        <v>13</v>
      </c>
      <c r="O412" s="144">
        <f t="shared" si="20"/>
        <v>0</v>
      </c>
    </row>
    <row r="413" spans="1:15" s="144" customFormat="1" ht="19.5" customHeight="1">
      <c r="A413" s="140">
        <v>220</v>
      </c>
      <c r="B413" s="141" t="s">
        <v>467</v>
      </c>
      <c r="C413" s="145">
        <v>147</v>
      </c>
      <c r="D413" s="145">
        <v>804</v>
      </c>
      <c r="E413" s="142">
        <v>804</v>
      </c>
      <c r="F413" s="143">
        <f t="shared" si="21"/>
        <v>100</v>
      </c>
      <c r="H413" s="144">
        <v>22001</v>
      </c>
      <c r="I413" s="144" t="s">
        <v>468</v>
      </c>
      <c r="J413" s="144">
        <v>60</v>
      </c>
      <c r="K413" s="144">
        <f t="shared" si="19"/>
        <v>0</v>
      </c>
      <c r="L413" s="169">
        <v>220</v>
      </c>
      <c r="M413" s="170" t="s">
        <v>467</v>
      </c>
      <c r="N413" s="213">
        <v>804</v>
      </c>
      <c r="O413" s="144">
        <f t="shared" si="20"/>
        <v>0</v>
      </c>
    </row>
    <row r="414" spans="1:15" s="150" customFormat="1" ht="19.5" customHeight="1">
      <c r="A414" s="140">
        <v>22001</v>
      </c>
      <c r="B414" s="141" t="s">
        <v>468</v>
      </c>
      <c r="C414" s="142">
        <v>60</v>
      </c>
      <c r="D414" s="142">
        <v>587</v>
      </c>
      <c r="E414" s="142">
        <v>587</v>
      </c>
      <c r="F414" s="143">
        <f t="shared" si="21"/>
        <v>100</v>
      </c>
      <c r="G414" s="144"/>
      <c r="K414" s="150">
        <f t="shared" si="19"/>
        <v>2200101</v>
      </c>
      <c r="L414" s="169">
        <v>22001</v>
      </c>
      <c r="M414" s="170" t="s">
        <v>468</v>
      </c>
      <c r="N414" s="213">
        <v>587</v>
      </c>
      <c r="O414" s="144">
        <f t="shared" si="20"/>
        <v>0</v>
      </c>
    </row>
    <row r="415" spans="1:15" s="150" customFormat="1" ht="19.5" customHeight="1">
      <c r="A415" s="146">
        <v>2200101</v>
      </c>
      <c r="B415" s="147" t="s">
        <v>4</v>
      </c>
      <c r="C415" s="148"/>
      <c r="D415" s="148">
        <v>27</v>
      </c>
      <c r="E415" s="151">
        <v>27</v>
      </c>
      <c r="F415" s="149">
        <f t="shared" si="21"/>
        <v>100</v>
      </c>
      <c r="K415" s="150">
        <f t="shared" si="19"/>
        <v>2200102</v>
      </c>
      <c r="L415" s="169">
        <v>2200101</v>
      </c>
      <c r="M415" s="169" t="s">
        <v>4</v>
      </c>
      <c r="N415" s="214">
        <v>27</v>
      </c>
      <c r="O415" s="144">
        <f t="shared" si="20"/>
        <v>0</v>
      </c>
    </row>
    <row r="416" spans="1:15" s="150" customFormat="1" ht="19.5" customHeight="1">
      <c r="A416" s="146">
        <v>2200102</v>
      </c>
      <c r="B416" s="147" t="s">
        <v>5</v>
      </c>
      <c r="C416" s="151"/>
      <c r="D416" s="148">
        <v>56</v>
      </c>
      <c r="E416" s="151">
        <v>56</v>
      </c>
      <c r="F416" s="149">
        <f t="shared" si="21"/>
        <v>100</v>
      </c>
      <c r="K416" s="150">
        <f t="shared" si="19"/>
        <v>2200105</v>
      </c>
      <c r="L416" s="169">
        <v>2200102</v>
      </c>
      <c r="M416" s="169" t="s">
        <v>5</v>
      </c>
      <c r="N416" s="214">
        <v>56</v>
      </c>
      <c r="O416" s="144">
        <f t="shared" si="20"/>
        <v>0</v>
      </c>
    </row>
    <row r="417" spans="1:15" s="150" customFormat="1" ht="19.5" customHeight="1">
      <c r="A417" s="146">
        <v>2200105</v>
      </c>
      <c r="B417" s="147" t="s">
        <v>469</v>
      </c>
      <c r="C417" s="151"/>
      <c r="D417" s="148">
        <v>163</v>
      </c>
      <c r="E417" s="151">
        <v>163</v>
      </c>
      <c r="F417" s="149">
        <f t="shared" si="21"/>
        <v>100</v>
      </c>
      <c r="H417" s="150">
        <v>2200110</v>
      </c>
      <c r="I417" s="150" t="s">
        <v>470</v>
      </c>
      <c r="J417" s="150">
        <v>12</v>
      </c>
      <c r="K417" s="150">
        <f t="shared" si="19"/>
        <v>0</v>
      </c>
      <c r="L417" s="169">
        <v>2200105</v>
      </c>
      <c r="M417" s="169" t="s">
        <v>469</v>
      </c>
      <c r="N417" s="214">
        <v>163</v>
      </c>
      <c r="O417" s="144">
        <f t="shared" si="20"/>
        <v>0</v>
      </c>
    </row>
    <row r="418" spans="1:15" s="150" customFormat="1" ht="19.5" customHeight="1">
      <c r="A418" s="146">
        <v>2200110</v>
      </c>
      <c r="B418" s="147" t="s">
        <v>470</v>
      </c>
      <c r="C418" s="151">
        <v>12</v>
      </c>
      <c r="D418" s="148">
        <v>8</v>
      </c>
      <c r="E418" s="151">
        <v>8</v>
      </c>
      <c r="F418" s="149">
        <f t="shared" si="21"/>
        <v>100</v>
      </c>
      <c r="H418" s="150">
        <v>2200114</v>
      </c>
      <c r="I418" s="150" t="s">
        <v>193</v>
      </c>
      <c r="J418" s="150">
        <v>48</v>
      </c>
      <c r="K418" s="150">
        <f t="shared" si="19"/>
        <v>0</v>
      </c>
      <c r="L418" s="169">
        <v>2200110</v>
      </c>
      <c r="M418" s="169" t="s">
        <v>470</v>
      </c>
      <c r="N418" s="214">
        <v>8</v>
      </c>
      <c r="O418" s="144">
        <f t="shared" si="20"/>
        <v>0</v>
      </c>
    </row>
    <row r="419" spans="1:15" s="150" customFormat="1" ht="19.5" customHeight="1">
      <c r="A419" s="146">
        <v>2200114</v>
      </c>
      <c r="B419" s="147" t="s">
        <v>193</v>
      </c>
      <c r="C419" s="151">
        <v>48</v>
      </c>
      <c r="D419" s="148">
        <v>81</v>
      </c>
      <c r="E419" s="151">
        <v>81</v>
      </c>
      <c r="F419" s="149">
        <f t="shared" si="21"/>
        <v>100</v>
      </c>
      <c r="K419" s="150">
        <f t="shared" si="19"/>
        <v>2200199</v>
      </c>
      <c r="L419" s="169">
        <v>2200114</v>
      </c>
      <c r="M419" s="169" t="s">
        <v>193</v>
      </c>
      <c r="N419" s="214">
        <v>81</v>
      </c>
      <c r="O419" s="144">
        <f t="shared" si="20"/>
        <v>0</v>
      </c>
    </row>
    <row r="420" spans="1:15" s="144" customFormat="1" ht="19.5" customHeight="1">
      <c r="A420" s="146">
        <v>2200199</v>
      </c>
      <c r="B420" s="147" t="s">
        <v>471</v>
      </c>
      <c r="C420" s="148"/>
      <c r="D420" s="148">
        <v>252</v>
      </c>
      <c r="E420" s="151">
        <v>252</v>
      </c>
      <c r="F420" s="149">
        <f t="shared" si="21"/>
        <v>100</v>
      </c>
      <c r="G420" s="150"/>
      <c r="H420" s="144">
        <v>22005</v>
      </c>
      <c r="I420" s="144" t="s">
        <v>194</v>
      </c>
      <c r="J420" s="144">
        <v>84</v>
      </c>
      <c r="K420" s="144">
        <f t="shared" si="19"/>
        <v>0</v>
      </c>
      <c r="L420" s="169">
        <v>2200199</v>
      </c>
      <c r="M420" s="169" t="s">
        <v>471</v>
      </c>
      <c r="N420" s="214">
        <v>252</v>
      </c>
      <c r="O420" s="144">
        <f t="shared" si="20"/>
        <v>0</v>
      </c>
    </row>
    <row r="421" spans="1:15" s="150" customFormat="1" ht="19.5" customHeight="1">
      <c r="A421" s="140">
        <v>22005</v>
      </c>
      <c r="B421" s="141" t="s">
        <v>194</v>
      </c>
      <c r="C421" s="142">
        <v>84</v>
      </c>
      <c r="D421" s="145">
        <v>215</v>
      </c>
      <c r="E421" s="142">
        <v>215</v>
      </c>
      <c r="F421" s="143">
        <f t="shared" si="21"/>
        <v>100</v>
      </c>
      <c r="G421" s="144"/>
      <c r="H421" s="150">
        <v>2200504</v>
      </c>
      <c r="I421" s="150" t="s">
        <v>195</v>
      </c>
      <c r="J421" s="150">
        <v>26</v>
      </c>
      <c r="K421" s="150">
        <f t="shared" si="19"/>
        <v>0</v>
      </c>
      <c r="L421" s="169">
        <v>22005</v>
      </c>
      <c r="M421" s="170" t="s">
        <v>194</v>
      </c>
      <c r="N421" s="213">
        <v>215</v>
      </c>
      <c r="O421" s="144">
        <f t="shared" si="20"/>
        <v>0</v>
      </c>
    </row>
    <row r="422" spans="1:15" s="150" customFormat="1" ht="19.5" customHeight="1">
      <c r="A422" s="146">
        <v>2200504</v>
      </c>
      <c r="B422" s="147" t="s">
        <v>195</v>
      </c>
      <c r="C422" s="148">
        <v>26</v>
      </c>
      <c r="D422" s="148">
        <v>31</v>
      </c>
      <c r="E422" s="151">
        <v>31</v>
      </c>
      <c r="F422" s="149">
        <f t="shared" si="21"/>
        <v>100</v>
      </c>
      <c r="H422" s="150">
        <v>2200509</v>
      </c>
      <c r="I422" s="150" t="s">
        <v>196</v>
      </c>
      <c r="J422" s="150">
        <v>58</v>
      </c>
      <c r="K422" s="150">
        <f t="shared" si="19"/>
        <v>0</v>
      </c>
      <c r="L422" s="169">
        <v>2200504</v>
      </c>
      <c r="M422" s="169" t="s">
        <v>195</v>
      </c>
      <c r="N422" s="214">
        <v>31</v>
      </c>
      <c r="O422" s="144">
        <f t="shared" si="20"/>
        <v>0</v>
      </c>
    </row>
    <row r="423" spans="1:15" s="150" customFormat="1" ht="19.5" customHeight="1">
      <c r="A423" s="146">
        <v>2200509</v>
      </c>
      <c r="B423" s="147" t="s">
        <v>196</v>
      </c>
      <c r="C423" s="151">
        <v>58</v>
      </c>
      <c r="D423" s="148">
        <v>58</v>
      </c>
      <c r="E423" s="151">
        <v>58</v>
      </c>
      <c r="F423" s="149">
        <f t="shared" si="21"/>
        <v>100</v>
      </c>
      <c r="K423" s="150">
        <f t="shared" si="19"/>
        <v>2200511</v>
      </c>
      <c r="L423" s="169">
        <v>2200509</v>
      </c>
      <c r="M423" s="169" t="s">
        <v>196</v>
      </c>
      <c r="N423" s="214">
        <v>58</v>
      </c>
      <c r="O423" s="144">
        <f t="shared" si="20"/>
        <v>0</v>
      </c>
    </row>
    <row r="424" spans="1:15" s="144" customFormat="1" ht="19.5" customHeight="1">
      <c r="A424" s="146">
        <v>2200511</v>
      </c>
      <c r="B424" s="147" t="s">
        <v>472</v>
      </c>
      <c r="C424" s="151"/>
      <c r="D424" s="148">
        <v>126</v>
      </c>
      <c r="E424" s="151">
        <v>126</v>
      </c>
      <c r="F424" s="149">
        <f t="shared" si="21"/>
        <v>100</v>
      </c>
      <c r="G424" s="150"/>
      <c r="H424" s="144">
        <v>22099</v>
      </c>
      <c r="I424" s="144" t="s">
        <v>534</v>
      </c>
      <c r="J424" s="144">
        <v>3</v>
      </c>
      <c r="K424" s="144">
        <f t="shared" si="19"/>
        <v>0</v>
      </c>
      <c r="L424" s="169">
        <v>2200511</v>
      </c>
      <c r="M424" s="169" t="s">
        <v>472</v>
      </c>
      <c r="N424" s="214">
        <v>126</v>
      </c>
      <c r="O424" s="144">
        <f t="shared" si="20"/>
        <v>0</v>
      </c>
    </row>
    <row r="425" spans="1:15" s="150" customFormat="1" ht="19.5" customHeight="1">
      <c r="A425" s="140">
        <v>22099</v>
      </c>
      <c r="B425" s="141" t="s">
        <v>473</v>
      </c>
      <c r="C425" s="145">
        <v>3</v>
      </c>
      <c r="D425" s="145">
        <v>2</v>
      </c>
      <c r="E425" s="142">
        <v>2</v>
      </c>
      <c r="F425" s="143">
        <f t="shared" si="21"/>
        <v>100</v>
      </c>
      <c r="G425" s="144"/>
      <c r="H425" s="150">
        <v>2209901</v>
      </c>
      <c r="I425" s="150" t="s">
        <v>535</v>
      </c>
      <c r="J425" s="150">
        <v>3</v>
      </c>
      <c r="K425" s="150">
        <f t="shared" ref="K425:K442" si="22">A426-H425</f>
        <v>0</v>
      </c>
      <c r="L425" s="169">
        <v>22099</v>
      </c>
      <c r="M425" s="170" t="s">
        <v>473</v>
      </c>
      <c r="N425" s="213">
        <v>2</v>
      </c>
      <c r="O425" s="144">
        <f t="shared" si="20"/>
        <v>0</v>
      </c>
    </row>
    <row r="426" spans="1:15" s="144" customFormat="1" ht="19.5" customHeight="1">
      <c r="A426" s="146">
        <v>2209901</v>
      </c>
      <c r="B426" s="147" t="s">
        <v>474</v>
      </c>
      <c r="C426" s="151">
        <v>3</v>
      </c>
      <c r="D426" s="148">
        <v>2</v>
      </c>
      <c r="E426" s="151">
        <v>2</v>
      </c>
      <c r="F426" s="149">
        <f t="shared" si="21"/>
        <v>100</v>
      </c>
      <c r="G426" s="150"/>
      <c r="H426" s="144">
        <v>221</v>
      </c>
      <c r="I426" s="144" t="s">
        <v>536</v>
      </c>
      <c r="J426" s="144">
        <v>6110</v>
      </c>
      <c r="K426" s="144">
        <f t="shared" si="22"/>
        <v>0</v>
      </c>
      <c r="L426" s="169">
        <v>2209901</v>
      </c>
      <c r="M426" s="169" t="s">
        <v>474</v>
      </c>
      <c r="N426" s="214">
        <v>2</v>
      </c>
      <c r="O426" s="144">
        <f t="shared" si="20"/>
        <v>0</v>
      </c>
    </row>
    <row r="427" spans="1:15" s="144" customFormat="1" ht="19.5" customHeight="1">
      <c r="A427" s="140">
        <v>221</v>
      </c>
      <c r="B427" s="141" t="s">
        <v>321</v>
      </c>
      <c r="C427" s="142">
        <v>6110</v>
      </c>
      <c r="D427" s="145">
        <v>8327</v>
      </c>
      <c r="E427" s="142">
        <v>7318</v>
      </c>
      <c r="F427" s="143">
        <f t="shared" si="21"/>
        <v>87.882790921100039</v>
      </c>
      <c r="H427" s="144">
        <v>22101</v>
      </c>
      <c r="I427" s="144" t="s">
        <v>197</v>
      </c>
      <c r="J427" s="144">
        <v>10</v>
      </c>
      <c r="K427" s="144">
        <f t="shared" si="22"/>
        <v>0</v>
      </c>
      <c r="L427" s="169">
        <v>221</v>
      </c>
      <c r="M427" s="170" t="s">
        <v>321</v>
      </c>
      <c r="N427" s="213">
        <v>8327</v>
      </c>
      <c r="O427" s="144">
        <f t="shared" si="20"/>
        <v>0</v>
      </c>
    </row>
    <row r="428" spans="1:15" s="150" customFormat="1" ht="19.5" customHeight="1">
      <c r="A428" s="140">
        <v>22101</v>
      </c>
      <c r="B428" s="141" t="s">
        <v>197</v>
      </c>
      <c r="C428" s="142">
        <v>10</v>
      </c>
      <c r="D428" s="145">
        <v>2267</v>
      </c>
      <c r="E428" s="142">
        <v>1258</v>
      </c>
      <c r="F428" s="143">
        <f t="shared" si="21"/>
        <v>55.491839435377152</v>
      </c>
      <c r="G428" s="144"/>
      <c r="K428" s="150">
        <f t="shared" si="22"/>
        <v>2210102</v>
      </c>
      <c r="L428" s="169">
        <v>22101</v>
      </c>
      <c r="M428" s="170" t="s">
        <v>197</v>
      </c>
      <c r="N428" s="213">
        <v>2267</v>
      </c>
      <c r="O428" s="144">
        <f t="shared" si="20"/>
        <v>0</v>
      </c>
    </row>
    <row r="429" spans="1:15" s="150" customFormat="1" ht="19.5" customHeight="1">
      <c r="A429" s="146">
        <v>2210102</v>
      </c>
      <c r="B429" s="147" t="s">
        <v>475</v>
      </c>
      <c r="C429" s="148"/>
      <c r="D429" s="148">
        <v>258</v>
      </c>
      <c r="E429" s="151">
        <v>258</v>
      </c>
      <c r="F429" s="149">
        <f t="shared" si="21"/>
        <v>100</v>
      </c>
      <c r="K429" s="150">
        <f t="shared" si="22"/>
        <v>2210105</v>
      </c>
      <c r="L429" s="169">
        <v>2210102</v>
      </c>
      <c r="M429" s="169" t="s">
        <v>475</v>
      </c>
      <c r="N429" s="214">
        <v>258</v>
      </c>
      <c r="O429" s="144">
        <f t="shared" si="20"/>
        <v>0</v>
      </c>
    </row>
    <row r="430" spans="1:15" s="150" customFormat="1" ht="19.5" customHeight="1">
      <c r="A430" s="146">
        <v>2210105</v>
      </c>
      <c r="B430" s="147" t="s">
        <v>198</v>
      </c>
      <c r="C430" s="151"/>
      <c r="D430" s="151">
        <v>345</v>
      </c>
      <c r="E430" s="151">
        <v>345</v>
      </c>
      <c r="F430" s="149">
        <f t="shared" si="21"/>
        <v>100</v>
      </c>
      <c r="H430" s="150">
        <v>2210107</v>
      </c>
      <c r="I430" s="150" t="s">
        <v>476</v>
      </c>
      <c r="J430" s="150">
        <v>10</v>
      </c>
      <c r="K430" s="150">
        <f t="shared" si="22"/>
        <v>0</v>
      </c>
      <c r="L430" s="169">
        <v>2210105</v>
      </c>
      <c r="M430" s="169" t="s">
        <v>198</v>
      </c>
      <c r="N430" s="214">
        <v>345</v>
      </c>
      <c r="O430" s="144">
        <f t="shared" si="20"/>
        <v>0</v>
      </c>
    </row>
    <row r="431" spans="1:15" s="150" customFormat="1" ht="19.5" customHeight="1">
      <c r="A431" s="146">
        <v>2210107</v>
      </c>
      <c r="B431" s="147" t="s">
        <v>476</v>
      </c>
      <c r="C431" s="151">
        <v>10</v>
      </c>
      <c r="D431" s="148">
        <v>7</v>
      </c>
      <c r="E431" s="151">
        <v>7</v>
      </c>
      <c r="F431" s="149">
        <f t="shared" si="21"/>
        <v>100</v>
      </c>
      <c r="K431" s="150">
        <f t="shared" si="22"/>
        <v>2210199</v>
      </c>
      <c r="L431" s="169">
        <v>2210107</v>
      </c>
      <c r="M431" s="169" t="s">
        <v>476</v>
      </c>
      <c r="N431" s="214">
        <v>7</v>
      </c>
      <c r="O431" s="144">
        <f t="shared" si="20"/>
        <v>0</v>
      </c>
    </row>
    <row r="432" spans="1:15" s="144" customFormat="1" ht="19.5" customHeight="1">
      <c r="A432" s="146">
        <v>2210199</v>
      </c>
      <c r="B432" s="147" t="s">
        <v>477</v>
      </c>
      <c r="C432" s="151"/>
      <c r="D432" s="148">
        <v>1657</v>
      </c>
      <c r="E432" s="151">
        <v>648</v>
      </c>
      <c r="F432" s="149">
        <f t="shared" si="21"/>
        <v>39.106819553409778</v>
      </c>
      <c r="G432" s="150"/>
      <c r="H432" s="144">
        <v>22102</v>
      </c>
      <c r="I432" s="144" t="s">
        <v>199</v>
      </c>
      <c r="J432" s="144">
        <v>6100</v>
      </c>
      <c r="K432" s="144">
        <f t="shared" si="22"/>
        <v>0</v>
      </c>
      <c r="L432" s="169">
        <v>2210199</v>
      </c>
      <c r="M432" s="169" t="s">
        <v>477</v>
      </c>
      <c r="N432" s="214">
        <v>1657</v>
      </c>
      <c r="O432" s="144">
        <f t="shared" si="20"/>
        <v>0</v>
      </c>
    </row>
    <row r="433" spans="1:15" s="150" customFormat="1" ht="19.5" customHeight="1">
      <c r="A433" s="140">
        <v>22102</v>
      </c>
      <c r="B433" s="141" t="s">
        <v>199</v>
      </c>
      <c r="C433" s="145">
        <v>6100</v>
      </c>
      <c r="D433" s="145">
        <v>6059</v>
      </c>
      <c r="E433" s="142">
        <v>6059</v>
      </c>
      <c r="F433" s="143">
        <f t="shared" si="21"/>
        <v>100</v>
      </c>
      <c r="G433" s="144"/>
      <c r="H433" s="150">
        <v>2210201</v>
      </c>
      <c r="I433" s="150" t="s">
        <v>200</v>
      </c>
      <c r="J433" s="150">
        <v>6100</v>
      </c>
      <c r="K433" s="150">
        <f t="shared" si="22"/>
        <v>0</v>
      </c>
      <c r="L433" s="169">
        <v>22102</v>
      </c>
      <c r="M433" s="170" t="s">
        <v>199</v>
      </c>
      <c r="N433" s="213">
        <v>6059</v>
      </c>
      <c r="O433" s="144">
        <f t="shared" si="20"/>
        <v>0</v>
      </c>
    </row>
    <row r="434" spans="1:15" s="144" customFormat="1" ht="19.5" customHeight="1">
      <c r="A434" s="146">
        <v>2210201</v>
      </c>
      <c r="B434" s="147" t="s">
        <v>200</v>
      </c>
      <c r="C434" s="151">
        <v>6100</v>
      </c>
      <c r="D434" s="148">
        <v>6059</v>
      </c>
      <c r="E434" s="151">
        <v>6059</v>
      </c>
      <c r="F434" s="149">
        <f t="shared" si="21"/>
        <v>100</v>
      </c>
      <c r="G434" s="150"/>
      <c r="K434" s="144">
        <f t="shared" si="22"/>
        <v>22103</v>
      </c>
      <c r="L434" s="169">
        <v>2210201</v>
      </c>
      <c r="M434" s="169" t="s">
        <v>200</v>
      </c>
      <c r="N434" s="214">
        <v>6059</v>
      </c>
      <c r="O434" s="144">
        <f t="shared" si="20"/>
        <v>0</v>
      </c>
    </row>
    <row r="435" spans="1:15" s="150" customFormat="1" ht="19.5" customHeight="1">
      <c r="A435" s="140">
        <v>22103</v>
      </c>
      <c r="B435" s="141" t="s">
        <v>478</v>
      </c>
      <c r="C435" s="145"/>
      <c r="D435" s="145">
        <v>1</v>
      </c>
      <c r="E435" s="142">
        <v>1</v>
      </c>
      <c r="F435" s="143">
        <f t="shared" si="21"/>
        <v>100</v>
      </c>
      <c r="G435" s="144"/>
      <c r="K435" s="150">
        <f t="shared" si="22"/>
        <v>2210399</v>
      </c>
      <c r="L435" s="169">
        <v>22103</v>
      </c>
      <c r="M435" s="170" t="s">
        <v>478</v>
      </c>
      <c r="N435" s="213">
        <v>1</v>
      </c>
      <c r="O435" s="144">
        <f t="shared" si="20"/>
        <v>0</v>
      </c>
    </row>
    <row r="436" spans="1:15" s="144" customFormat="1" ht="19.5" customHeight="1">
      <c r="A436" s="146">
        <v>2210399</v>
      </c>
      <c r="B436" s="147" t="s">
        <v>479</v>
      </c>
      <c r="C436" s="151"/>
      <c r="D436" s="148">
        <v>1</v>
      </c>
      <c r="E436" s="151">
        <v>1</v>
      </c>
      <c r="F436" s="149">
        <f t="shared" si="21"/>
        <v>100</v>
      </c>
      <c r="G436" s="150"/>
      <c r="H436" s="144">
        <v>222</v>
      </c>
      <c r="I436" s="144" t="s">
        <v>537</v>
      </c>
      <c r="J436" s="144">
        <v>349</v>
      </c>
      <c r="K436" s="144">
        <f t="shared" si="22"/>
        <v>0</v>
      </c>
      <c r="L436" s="169">
        <v>2210399</v>
      </c>
      <c r="M436" s="169" t="s">
        <v>479</v>
      </c>
      <c r="N436" s="214">
        <v>1</v>
      </c>
      <c r="O436" s="144">
        <f t="shared" si="20"/>
        <v>0</v>
      </c>
    </row>
    <row r="437" spans="1:15" s="144" customFormat="1" ht="19.5" customHeight="1">
      <c r="A437" s="140">
        <v>222</v>
      </c>
      <c r="B437" s="141" t="s">
        <v>322</v>
      </c>
      <c r="C437" s="142">
        <v>349</v>
      </c>
      <c r="D437" s="145">
        <v>675</v>
      </c>
      <c r="E437" s="142">
        <v>405</v>
      </c>
      <c r="F437" s="143">
        <f t="shared" si="21"/>
        <v>60</v>
      </c>
      <c r="H437" s="144">
        <v>22201</v>
      </c>
      <c r="I437" s="144" t="s">
        <v>201</v>
      </c>
      <c r="J437" s="144">
        <v>70</v>
      </c>
      <c r="K437" s="144">
        <f t="shared" si="22"/>
        <v>0</v>
      </c>
      <c r="L437" s="169">
        <v>222</v>
      </c>
      <c r="M437" s="170" t="s">
        <v>322</v>
      </c>
      <c r="N437" s="213">
        <v>675</v>
      </c>
      <c r="O437" s="144">
        <f t="shared" si="20"/>
        <v>0</v>
      </c>
    </row>
    <row r="438" spans="1:15" s="150" customFormat="1" ht="19.5" customHeight="1">
      <c r="A438" s="140">
        <v>22201</v>
      </c>
      <c r="B438" s="141" t="s">
        <v>201</v>
      </c>
      <c r="C438" s="145">
        <v>70</v>
      </c>
      <c r="D438" s="145">
        <v>78</v>
      </c>
      <c r="E438" s="142">
        <v>78</v>
      </c>
      <c r="F438" s="143">
        <f t="shared" si="21"/>
        <v>100</v>
      </c>
      <c r="G438" s="144"/>
      <c r="H438" s="150">
        <v>2220101</v>
      </c>
      <c r="I438" s="150" t="s">
        <v>4</v>
      </c>
      <c r="J438" s="150">
        <v>69</v>
      </c>
      <c r="K438" s="150">
        <f t="shared" si="22"/>
        <v>0</v>
      </c>
      <c r="L438" s="169">
        <v>22201</v>
      </c>
      <c r="M438" s="170" t="s">
        <v>201</v>
      </c>
      <c r="N438" s="213">
        <v>78</v>
      </c>
      <c r="O438" s="144">
        <f t="shared" si="20"/>
        <v>0</v>
      </c>
    </row>
    <row r="439" spans="1:15" s="150" customFormat="1" ht="19.5" customHeight="1">
      <c r="A439" s="146">
        <v>2220101</v>
      </c>
      <c r="B439" s="147" t="s">
        <v>4</v>
      </c>
      <c r="C439" s="151">
        <v>69</v>
      </c>
      <c r="D439" s="148">
        <v>22</v>
      </c>
      <c r="E439" s="151">
        <v>22</v>
      </c>
      <c r="F439" s="149">
        <f t="shared" si="21"/>
        <v>100</v>
      </c>
      <c r="H439" s="150">
        <v>2220105</v>
      </c>
      <c r="I439" s="150" t="s">
        <v>323</v>
      </c>
      <c r="J439" s="150">
        <v>1</v>
      </c>
      <c r="K439" s="150">
        <f t="shared" si="22"/>
        <v>0</v>
      </c>
      <c r="L439" s="169">
        <v>2220101</v>
      </c>
      <c r="M439" s="169" t="s">
        <v>4</v>
      </c>
      <c r="N439" s="214">
        <v>22</v>
      </c>
      <c r="O439" s="144">
        <f t="shared" si="20"/>
        <v>0</v>
      </c>
    </row>
    <row r="440" spans="1:15" s="150" customFormat="1" ht="19.5" customHeight="1">
      <c r="A440" s="146">
        <v>2220105</v>
      </c>
      <c r="B440" s="147" t="s">
        <v>323</v>
      </c>
      <c r="C440" s="151">
        <v>1</v>
      </c>
      <c r="D440" s="148">
        <v>6</v>
      </c>
      <c r="E440" s="151">
        <v>6</v>
      </c>
      <c r="F440" s="149">
        <f t="shared" si="21"/>
        <v>100</v>
      </c>
      <c r="K440" s="150">
        <f t="shared" si="22"/>
        <v>2220199</v>
      </c>
      <c r="L440" s="169">
        <v>2220105</v>
      </c>
      <c r="M440" s="169" t="s">
        <v>323</v>
      </c>
      <c r="N440" s="214">
        <v>6</v>
      </c>
      <c r="O440" s="144">
        <f t="shared" si="20"/>
        <v>0</v>
      </c>
    </row>
    <row r="441" spans="1:15" s="144" customFormat="1" ht="19.5" customHeight="1">
      <c r="A441" s="146">
        <v>2220199</v>
      </c>
      <c r="B441" s="147" t="s">
        <v>202</v>
      </c>
      <c r="C441" s="148"/>
      <c r="D441" s="148">
        <v>50</v>
      </c>
      <c r="E441" s="151">
        <v>50</v>
      </c>
      <c r="F441" s="149">
        <f t="shared" si="21"/>
        <v>100</v>
      </c>
      <c r="G441" s="150"/>
      <c r="H441" s="144">
        <v>22204</v>
      </c>
      <c r="I441" s="144" t="s">
        <v>203</v>
      </c>
      <c r="J441" s="144">
        <v>279</v>
      </c>
      <c r="K441" s="144">
        <f t="shared" si="22"/>
        <v>0</v>
      </c>
      <c r="L441" s="169">
        <v>2220199</v>
      </c>
      <c r="M441" s="169" t="s">
        <v>202</v>
      </c>
      <c r="N441" s="214">
        <v>50</v>
      </c>
      <c r="O441" s="144">
        <f t="shared" si="20"/>
        <v>0</v>
      </c>
    </row>
    <row r="442" spans="1:15" s="150" customFormat="1" ht="19.5" customHeight="1">
      <c r="A442" s="140">
        <v>22204</v>
      </c>
      <c r="B442" s="141" t="s">
        <v>203</v>
      </c>
      <c r="C442" s="142">
        <v>279</v>
      </c>
      <c r="D442" s="145">
        <v>597</v>
      </c>
      <c r="E442" s="142">
        <v>327</v>
      </c>
      <c r="F442" s="143">
        <f t="shared" si="21"/>
        <v>54.773869346733676</v>
      </c>
      <c r="G442" s="144"/>
      <c r="H442" s="150">
        <v>2220401</v>
      </c>
      <c r="I442" s="150" t="s">
        <v>204</v>
      </c>
      <c r="J442" s="150">
        <v>279</v>
      </c>
      <c r="K442" s="150">
        <f t="shared" si="22"/>
        <v>0</v>
      </c>
      <c r="L442" s="169">
        <v>22204</v>
      </c>
      <c r="M442" s="170" t="s">
        <v>203</v>
      </c>
      <c r="N442" s="213">
        <v>597</v>
      </c>
      <c r="O442" s="144">
        <f t="shared" si="20"/>
        <v>0</v>
      </c>
    </row>
    <row r="443" spans="1:15" s="144" customFormat="1" ht="19.5" customHeight="1">
      <c r="A443" s="146">
        <v>2220401</v>
      </c>
      <c r="B443" s="147" t="s">
        <v>204</v>
      </c>
      <c r="C443" s="151">
        <v>279</v>
      </c>
      <c r="D443" s="148">
        <v>327</v>
      </c>
      <c r="E443" s="151">
        <v>327</v>
      </c>
      <c r="F443" s="149">
        <f t="shared" si="21"/>
        <v>100</v>
      </c>
      <c r="G443" s="150"/>
      <c r="H443" s="144">
        <v>224</v>
      </c>
      <c r="I443" s="144" t="s">
        <v>538</v>
      </c>
      <c r="J443" s="144">
        <v>909</v>
      </c>
      <c r="K443" s="144">
        <f t="shared" ref="K443:K473" si="23">A445-H443</f>
        <v>0</v>
      </c>
      <c r="L443" s="169">
        <v>2220401</v>
      </c>
      <c r="M443" s="169" t="s">
        <v>204</v>
      </c>
      <c r="N443" s="214">
        <v>327</v>
      </c>
      <c r="O443" s="144">
        <f t="shared" si="20"/>
        <v>0</v>
      </c>
    </row>
    <row r="444" spans="1:15" s="144" customFormat="1" ht="19.5" customHeight="1">
      <c r="A444" s="146">
        <v>2220403</v>
      </c>
      <c r="B444" s="147" t="s">
        <v>545</v>
      </c>
      <c r="C444" s="151"/>
      <c r="D444" s="148">
        <v>270</v>
      </c>
      <c r="E444" s="151"/>
      <c r="F444" s="149">
        <f t="shared" si="21"/>
        <v>0</v>
      </c>
      <c r="G444" s="150"/>
      <c r="H444" s="144">
        <v>22401</v>
      </c>
      <c r="I444" s="144" t="s">
        <v>481</v>
      </c>
      <c r="J444" s="144">
        <v>200</v>
      </c>
      <c r="K444" s="144">
        <f t="shared" si="23"/>
        <v>0</v>
      </c>
      <c r="L444" s="169">
        <v>2220403</v>
      </c>
      <c r="M444" s="169" t="s">
        <v>545</v>
      </c>
      <c r="N444" s="214">
        <v>270</v>
      </c>
      <c r="O444" s="144">
        <f t="shared" si="20"/>
        <v>0</v>
      </c>
    </row>
    <row r="445" spans="1:15" s="150" customFormat="1" ht="19.5" customHeight="1">
      <c r="A445" s="140">
        <v>224</v>
      </c>
      <c r="B445" s="141" t="s">
        <v>480</v>
      </c>
      <c r="C445" s="142">
        <v>909</v>
      </c>
      <c r="D445" s="145">
        <v>1676</v>
      </c>
      <c r="E445" s="142">
        <v>1616</v>
      </c>
      <c r="F445" s="143">
        <f t="shared" si="21"/>
        <v>96.420047732696901</v>
      </c>
      <c r="G445" s="144"/>
      <c r="H445" s="150">
        <v>2240101</v>
      </c>
      <c r="I445" s="150" t="s">
        <v>4</v>
      </c>
      <c r="J445" s="150">
        <v>178</v>
      </c>
      <c r="K445" s="150">
        <f t="shared" si="23"/>
        <v>0</v>
      </c>
      <c r="L445" s="169">
        <v>224</v>
      </c>
      <c r="M445" s="170" t="s">
        <v>480</v>
      </c>
      <c r="N445" s="213">
        <v>1676</v>
      </c>
      <c r="O445" s="144">
        <f t="shared" si="20"/>
        <v>0</v>
      </c>
    </row>
    <row r="446" spans="1:15" s="150" customFormat="1" ht="19.5" customHeight="1">
      <c r="A446" s="140">
        <v>22401</v>
      </c>
      <c r="B446" s="141" t="s">
        <v>481</v>
      </c>
      <c r="C446" s="142">
        <v>200</v>
      </c>
      <c r="D446" s="145">
        <v>536</v>
      </c>
      <c r="E446" s="142">
        <v>536</v>
      </c>
      <c r="F446" s="143">
        <f t="shared" si="21"/>
        <v>100</v>
      </c>
      <c r="G446" s="144"/>
      <c r="H446" s="150">
        <v>2240102</v>
      </c>
      <c r="I446" s="150" t="s">
        <v>5</v>
      </c>
      <c r="J446" s="150">
        <v>22</v>
      </c>
      <c r="K446" s="150">
        <f t="shared" si="23"/>
        <v>0</v>
      </c>
      <c r="L446" s="169">
        <v>22401</v>
      </c>
      <c r="M446" s="170" t="s">
        <v>481</v>
      </c>
      <c r="N446" s="213">
        <v>536</v>
      </c>
      <c r="O446" s="144">
        <f t="shared" si="20"/>
        <v>0</v>
      </c>
    </row>
    <row r="447" spans="1:15" s="150" customFormat="1" ht="19.5" customHeight="1">
      <c r="A447" s="146">
        <v>2240101</v>
      </c>
      <c r="B447" s="147" t="s">
        <v>4</v>
      </c>
      <c r="C447" s="151">
        <v>178</v>
      </c>
      <c r="D447" s="148">
        <v>236</v>
      </c>
      <c r="E447" s="151">
        <v>236</v>
      </c>
      <c r="F447" s="149">
        <f t="shared" si="21"/>
        <v>100</v>
      </c>
      <c r="K447" s="150">
        <f t="shared" si="23"/>
        <v>2240106</v>
      </c>
      <c r="L447" s="169">
        <v>2240101</v>
      </c>
      <c r="M447" s="169" t="s">
        <v>4</v>
      </c>
      <c r="N447" s="214">
        <v>236</v>
      </c>
      <c r="O447" s="144">
        <f t="shared" si="20"/>
        <v>0</v>
      </c>
    </row>
    <row r="448" spans="1:15" s="150" customFormat="1" ht="19.5" customHeight="1">
      <c r="A448" s="146">
        <v>2240102</v>
      </c>
      <c r="B448" s="147" t="s">
        <v>5</v>
      </c>
      <c r="C448" s="148">
        <v>22</v>
      </c>
      <c r="D448" s="148">
        <v>44</v>
      </c>
      <c r="E448" s="151">
        <v>44</v>
      </c>
      <c r="F448" s="149">
        <f t="shared" si="21"/>
        <v>100</v>
      </c>
      <c r="K448" s="150">
        <f t="shared" si="23"/>
        <v>2240150</v>
      </c>
      <c r="L448" s="169">
        <v>2240102</v>
      </c>
      <c r="M448" s="169" t="s">
        <v>5</v>
      </c>
      <c r="N448" s="214">
        <v>44</v>
      </c>
      <c r="O448" s="144">
        <f t="shared" si="20"/>
        <v>0</v>
      </c>
    </row>
    <row r="449" spans="1:15" s="144" customFormat="1" ht="19.5" customHeight="1">
      <c r="A449" s="146">
        <v>2240106</v>
      </c>
      <c r="B449" s="147" t="s">
        <v>482</v>
      </c>
      <c r="C449" s="151"/>
      <c r="D449" s="151">
        <v>250</v>
      </c>
      <c r="E449" s="151">
        <v>250</v>
      </c>
      <c r="F449" s="149">
        <f t="shared" si="21"/>
        <v>100</v>
      </c>
      <c r="G449" s="150"/>
      <c r="H449" s="144">
        <v>22402</v>
      </c>
      <c r="I449" s="144" t="s">
        <v>483</v>
      </c>
      <c r="J449" s="144">
        <v>186</v>
      </c>
      <c r="K449" s="144">
        <f t="shared" si="23"/>
        <v>0</v>
      </c>
      <c r="L449" s="169">
        <v>2240106</v>
      </c>
      <c r="M449" s="169" t="s">
        <v>482</v>
      </c>
      <c r="N449" s="214">
        <v>250</v>
      </c>
      <c r="O449" s="144">
        <f t="shared" si="20"/>
        <v>0</v>
      </c>
    </row>
    <row r="450" spans="1:15" s="150" customFormat="1" ht="19.5" customHeight="1">
      <c r="A450" s="146">
        <v>2240150</v>
      </c>
      <c r="B450" s="147" t="s">
        <v>7</v>
      </c>
      <c r="C450" s="148"/>
      <c r="D450" s="148">
        <v>6</v>
      </c>
      <c r="E450" s="151">
        <v>6</v>
      </c>
      <c r="F450" s="149">
        <f t="shared" si="21"/>
        <v>100</v>
      </c>
      <c r="K450" s="150">
        <f t="shared" si="23"/>
        <v>2240204</v>
      </c>
      <c r="L450" s="169">
        <v>2240150</v>
      </c>
      <c r="M450" s="169" t="s">
        <v>7</v>
      </c>
      <c r="N450" s="214">
        <v>6</v>
      </c>
      <c r="O450" s="144">
        <f t="shared" si="20"/>
        <v>0</v>
      </c>
    </row>
    <row r="451" spans="1:15" s="150" customFormat="1" ht="19.5" customHeight="1">
      <c r="A451" s="140">
        <v>22402</v>
      </c>
      <c r="B451" s="141" t="s">
        <v>483</v>
      </c>
      <c r="C451" s="142">
        <v>186</v>
      </c>
      <c r="D451" s="145">
        <v>451</v>
      </c>
      <c r="E451" s="142">
        <v>451</v>
      </c>
      <c r="F451" s="143">
        <f t="shared" si="21"/>
        <v>100</v>
      </c>
      <c r="G451" s="144"/>
      <c r="H451" s="150">
        <v>2240299</v>
      </c>
      <c r="I451" s="150" t="s">
        <v>485</v>
      </c>
      <c r="J451" s="150">
        <v>186</v>
      </c>
      <c r="K451" s="150">
        <f t="shared" si="23"/>
        <v>0</v>
      </c>
      <c r="L451" s="169">
        <v>22402</v>
      </c>
      <c r="M451" s="170" t="s">
        <v>483</v>
      </c>
      <c r="N451" s="213">
        <v>451</v>
      </c>
      <c r="O451" s="144">
        <f t="shared" si="20"/>
        <v>0</v>
      </c>
    </row>
    <row r="452" spans="1:15" s="144" customFormat="1" ht="19.5" customHeight="1">
      <c r="A452" s="146">
        <v>2240204</v>
      </c>
      <c r="B452" s="147" t="s">
        <v>484</v>
      </c>
      <c r="C452" s="156"/>
      <c r="D452" s="148">
        <v>75</v>
      </c>
      <c r="E452" s="151">
        <v>75</v>
      </c>
      <c r="F452" s="149">
        <f t="shared" si="21"/>
        <v>100</v>
      </c>
      <c r="G452" s="150"/>
      <c r="K452" s="144">
        <f t="shared" si="23"/>
        <v>22403</v>
      </c>
      <c r="L452" s="169">
        <v>2240204</v>
      </c>
      <c r="M452" s="169" t="s">
        <v>484</v>
      </c>
      <c r="N452" s="214">
        <v>75</v>
      </c>
      <c r="O452" s="144">
        <f t="shared" si="20"/>
        <v>0</v>
      </c>
    </row>
    <row r="453" spans="1:15" s="150" customFormat="1" ht="19.5" customHeight="1">
      <c r="A453" s="146">
        <v>2240299</v>
      </c>
      <c r="B453" s="157" t="s">
        <v>485</v>
      </c>
      <c r="C453" s="156">
        <v>186</v>
      </c>
      <c r="D453" s="148">
        <v>376</v>
      </c>
      <c r="E453" s="151">
        <v>376</v>
      </c>
      <c r="F453" s="149">
        <f t="shared" si="21"/>
        <v>100</v>
      </c>
      <c r="K453" s="150">
        <f t="shared" si="23"/>
        <v>2240399</v>
      </c>
      <c r="L453" s="169">
        <v>2240299</v>
      </c>
      <c r="M453" s="169" t="s">
        <v>485</v>
      </c>
      <c r="N453" s="214">
        <v>376</v>
      </c>
      <c r="O453" s="144">
        <f t="shared" ref="O453:O474" si="24">A453-L453</f>
        <v>0</v>
      </c>
    </row>
    <row r="454" spans="1:15" s="144" customFormat="1" ht="19.5" customHeight="1">
      <c r="A454" s="140">
        <v>22403</v>
      </c>
      <c r="B454" s="141" t="s">
        <v>486</v>
      </c>
      <c r="C454" s="145"/>
      <c r="D454" s="145">
        <v>13</v>
      </c>
      <c r="E454" s="145">
        <v>13</v>
      </c>
      <c r="F454" s="143">
        <f t="shared" ref="F454:F475" si="25">E454/D454*100</f>
        <v>100</v>
      </c>
      <c r="H454" s="144">
        <v>22404</v>
      </c>
      <c r="I454" s="144" t="s">
        <v>488</v>
      </c>
      <c r="J454" s="144">
        <v>501</v>
      </c>
      <c r="K454" s="144">
        <f t="shared" si="23"/>
        <v>0</v>
      </c>
      <c r="L454" s="169">
        <v>22403</v>
      </c>
      <c r="M454" s="170" t="s">
        <v>486</v>
      </c>
      <c r="N454" s="213">
        <v>13</v>
      </c>
      <c r="O454" s="144">
        <f t="shared" si="24"/>
        <v>0</v>
      </c>
    </row>
    <row r="455" spans="1:15" s="150" customFormat="1" ht="19.5" customHeight="1">
      <c r="A455" s="146">
        <v>2240399</v>
      </c>
      <c r="B455" s="157" t="s">
        <v>487</v>
      </c>
      <c r="C455" s="156"/>
      <c r="D455" s="148">
        <v>13</v>
      </c>
      <c r="E455" s="151">
        <v>13</v>
      </c>
      <c r="F455" s="149">
        <f t="shared" si="25"/>
        <v>100</v>
      </c>
      <c r="H455" s="150">
        <v>2240401</v>
      </c>
      <c r="I455" s="150" t="s">
        <v>4</v>
      </c>
      <c r="J455" s="150">
        <v>170</v>
      </c>
      <c r="K455" s="150">
        <f t="shared" si="23"/>
        <v>0</v>
      </c>
      <c r="L455" s="169">
        <v>2240399</v>
      </c>
      <c r="M455" s="169" t="s">
        <v>487</v>
      </c>
      <c r="N455" s="214">
        <v>13</v>
      </c>
      <c r="O455" s="144">
        <f t="shared" si="24"/>
        <v>0</v>
      </c>
    </row>
    <row r="456" spans="1:15" s="150" customFormat="1" ht="19.5" customHeight="1">
      <c r="A456" s="140">
        <v>22404</v>
      </c>
      <c r="B456" s="160" t="s">
        <v>488</v>
      </c>
      <c r="C456" s="161">
        <v>501</v>
      </c>
      <c r="D456" s="145">
        <v>510</v>
      </c>
      <c r="E456" s="142">
        <v>510</v>
      </c>
      <c r="F456" s="143">
        <f t="shared" si="25"/>
        <v>100</v>
      </c>
      <c r="G456" s="144"/>
      <c r="K456" s="150">
        <f t="shared" si="23"/>
        <v>2240402</v>
      </c>
      <c r="L456" s="169">
        <v>22404</v>
      </c>
      <c r="M456" s="170" t="s">
        <v>488</v>
      </c>
      <c r="N456" s="213">
        <v>510</v>
      </c>
      <c r="O456" s="144">
        <f t="shared" si="24"/>
        <v>0</v>
      </c>
    </row>
    <row r="457" spans="1:15" s="150" customFormat="1" ht="19.5" customHeight="1">
      <c r="A457" s="146">
        <v>2240401</v>
      </c>
      <c r="B457" s="147" t="s">
        <v>4</v>
      </c>
      <c r="C457" s="151">
        <v>170</v>
      </c>
      <c r="D457" s="151">
        <v>184</v>
      </c>
      <c r="E457" s="151">
        <v>184</v>
      </c>
      <c r="F457" s="149">
        <f t="shared" si="25"/>
        <v>100</v>
      </c>
      <c r="H457" s="150">
        <v>2240450</v>
      </c>
      <c r="I457" s="150" t="s">
        <v>7</v>
      </c>
      <c r="J457" s="150">
        <v>108</v>
      </c>
      <c r="K457" s="150">
        <f t="shared" si="23"/>
        <v>0</v>
      </c>
      <c r="L457" s="169">
        <v>2240401</v>
      </c>
      <c r="M457" s="169" t="s">
        <v>4</v>
      </c>
      <c r="N457" s="214">
        <v>184</v>
      </c>
      <c r="O457" s="144">
        <f t="shared" si="24"/>
        <v>0</v>
      </c>
    </row>
    <row r="458" spans="1:15" s="150" customFormat="1" ht="19.5" customHeight="1">
      <c r="A458" s="208">
        <v>2240402</v>
      </c>
      <c r="B458" s="209" t="s">
        <v>5</v>
      </c>
      <c r="C458" s="210"/>
      <c r="D458" s="210">
        <v>5</v>
      </c>
      <c r="E458" s="151">
        <v>5</v>
      </c>
      <c r="F458" s="149">
        <f t="shared" si="25"/>
        <v>100</v>
      </c>
      <c r="H458" s="150">
        <v>2240499</v>
      </c>
      <c r="I458" s="150" t="s">
        <v>489</v>
      </c>
      <c r="J458" s="150">
        <v>223</v>
      </c>
      <c r="K458" s="150">
        <f t="shared" si="23"/>
        <v>0</v>
      </c>
      <c r="L458" s="169">
        <v>2240402</v>
      </c>
      <c r="M458" s="169" t="s">
        <v>5</v>
      </c>
      <c r="N458" s="214">
        <v>5</v>
      </c>
      <c r="O458" s="144">
        <f t="shared" si="24"/>
        <v>0</v>
      </c>
    </row>
    <row r="459" spans="1:15" s="144" customFormat="1" ht="19.5" customHeight="1">
      <c r="A459" s="146">
        <v>2240450</v>
      </c>
      <c r="B459" s="147" t="s">
        <v>7</v>
      </c>
      <c r="C459" s="151">
        <v>108</v>
      </c>
      <c r="D459" s="148">
        <v>113</v>
      </c>
      <c r="E459" s="151">
        <v>113</v>
      </c>
      <c r="F459" s="149">
        <f t="shared" si="25"/>
        <v>100</v>
      </c>
      <c r="G459" s="150"/>
      <c r="H459" s="144">
        <v>22406</v>
      </c>
      <c r="I459" s="144" t="s">
        <v>490</v>
      </c>
      <c r="J459" s="144">
        <v>22</v>
      </c>
      <c r="K459" s="144">
        <f t="shared" si="23"/>
        <v>0</v>
      </c>
      <c r="L459" s="169">
        <v>2240450</v>
      </c>
      <c r="M459" s="169" t="s">
        <v>7</v>
      </c>
      <c r="N459" s="214">
        <v>113</v>
      </c>
      <c r="O459" s="144">
        <f t="shared" si="24"/>
        <v>0</v>
      </c>
    </row>
    <row r="460" spans="1:15" s="150" customFormat="1" ht="19.5" customHeight="1">
      <c r="A460" s="146">
        <v>2240499</v>
      </c>
      <c r="B460" s="147" t="s">
        <v>489</v>
      </c>
      <c r="C460" s="148">
        <v>223</v>
      </c>
      <c r="D460" s="148">
        <v>208</v>
      </c>
      <c r="E460" s="148">
        <v>208</v>
      </c>
      <c r="F460" s="149">
        <f t="shared" si="25"/>
        <v>100</v>
      </c>
      <c r="H460" s="150">
        <v>2240601</v>
      </c>
      <c r="I460" s="150" t="s">
        <v>192</v>
      </c>
      <c r="J460" s="150">
        <v>22</v>
      </c>
      <c r="K460" s="150">
        <f t="shared" si="23"/>
        <v>0</v>
      </c>
      <c r="L460" s="169">
        <v>2240499</v>
      </c>
      <c r="M460" s="169" t="s">
        <v>489</v>
      </c>
      <c r="N460" s="214">
        <v>208</v>
      </c>
      <c r="O460" s="144">
        <f t="shared" si="24"/>
        <v>0</v>
      </c>
    </row>
    <row r="461" spans="1:15" s="144" customFormat="1" ht="19.5" customHeight="1">
      <c r="A461" s="140">
        <v>22406</v>
      </c>
      <c r="B461" s="158" t="s">
        <v>490</v>
      </c>
      <c r="C461" s="159">
        <v>22</v>
      </c>
      <c r="D461" s="159">
        <v>7</v>
      </c>
      <c r="E461" s="159">
        <v>7</v>
      </c>
      <c r="F461" s="143">
        <f t="shared" si="25"/>
        <v>100</v>
      </c>
      <c r="K461" s="144">
        <f t="shared" si="23"/>
        <v>22407</v>
      </c>
      <c r="L461" s="169">
        <v>22406</v>
      </c>
      <c r="M461" s="170" t="s">
        <v>490</v>
      </c>
      <c r="N461" s="213">
        <v>7</v>
      </c>
      <c r="O461" s="144">
        <f t="shared" si="24"/>
        <v>0</v>
      </c>
    </row>
    <row r="462" spans="1:15" s="150" customFormat="1" ht="19.5" customHeight="1">
      <c r="A462" s="146">
        <v>2240601</v>
      </c>
      <c r="B462" s="157" t="s">
        <v>192</v>
      </c>
      <c r="C462" s="156">
        <v>22</v>
      </c>
      <c r="D462" s="148">
        <v>7</v>
      </c>
      <c r="E462" s="151">
        <v>7</v>
      </c>
      <c r="F462" s="149">
        <f t="shared" si="25"/>
        <v>100</v>
      </c>
      <c r="K462" s="150">
        <f t="shared" si="23"/>
        <v>2240701</v>
      </c>
      <c r="L462" s="169">
        <v>2240601</v>
      </c>
      <c r="M462" s="169" t="s">
        <v>192</v>
      </c>
      <c r="N462" s="214">
        <v>7</v>
      </c>
      <c r="O462" s="144">
        <f t="shared" si="24"/>
        <v>0</v>
      </c>
    </row>
    <row r="463" spans="1:15" s="150" customFormat="1" ht="19.5" customHeight="1">
      <c r="A463" s="140">
        <v>22407</v>
      </c>
      <c r="B463" s="141" t="s">
        <v>491</v>
      </c>
      <c r="C463" s="145"/>
      <c r="D463" s="145">
        <v>159</v>
      </c>
      <c r="E463" s="145">
        <v>99</v>
      </c>
      <c r="F463" s="143">
        <f t="shared" si="25"/>
        <v>62.264150943396224</v>
      </c>
      <c r="G463" s="144"/>
      <c r="K463" s="150">
        <f t="shared" si="23"/>
        <v>2240702</v>
      </c>
      <c r="L463" s="169">
        <v>22407</v>
      </c>
      <c r="M463" s="170" t="s">
        <v>491</v>
      </c>
      <c r="N463" s="213">
        <v>159</v>
      </c>
      <c r="O463" s="144">
        <f t="shared" si="24"/>
        <v>0</v>
      </c>
    </row>
    <row r="464" spans="1:15" s="144" customFormat="1" ht="19.5" customHeight="1">
      <c r="A464" s="146">
        <v>2240701</v>
      </c>
      <c r="B464" s="206" t="s">
        <v>108</v>
      </c>
      <c r="C464" s="207"/>
      <c r="D464" s="207">
        <v>68</v>
      </c>
      <c r="E464" s="207">
        <v>68</v>
      </c>
      <c r="F464" s="149">
        <f t="shared" si="25"/>
        <v>100</v>
      </c>
      <c r="G464" s="150"/>
      <c r="H464" s="144">
        <v>227</v>
      </c>
      <c r="I464" s="144" t="s">
        <v>539</v>
      </c>
      <c r="J464" s="144">
        <v>2000</v>
      </c>
      <c r="K464" s="144">
        <f t="shared" si="23"/>
        <v>0</v>
      </c>
      <c r="L464" s="169">
        <v>2240701</v>
      </c>
      <c r="M464" s="169" t="s">
        <v>108</v>
      </c>
      <c r="N464" s="214">
        <v>68</v>
      </c>
      <c r="O464" s="144">
        <f t="shared" si="24"/>
        <v>0</v>
      </c>
    </row>
    <row r="465" spans="1:15" s="144" customFormat="1" ht="19.5" customHeight="1">
      <c r="A465" s="146">
        <v>2240702</v>
      </c>
      <c r="B465" s="206" t="s">
        <v>109</v>
      </c>
      <c r="C465" s="207"/>
      <c r="D465" s="207">
        <v>91</v>
      </c>
      <c r="E465" s="207">
        <v>31</v>
      </c>
      <c r="F465" s="149">
        <f t="shared" si="25"/>
        <v>34.065934065934066</v>
      </c>
      <c r="G465" s="150"/>
      <c r="H465" s="144">
        <v>229</v>
      </c>
      <c r="I465" s="144" t="s">
        <v>540</v>
      </c>
      <c r="J465" s="144">
        <v>223</v>
      </c>
      <c r="K465" s="144">
        <f t="shared" si="23"/>
        <v>0</v>
      </c>
      <c r="L465" s="169">
        <v>2240702</v>
      </c>
      <c r="M465" s="169" t="s">
        <v>109</v>
      </c>
      <c r="N465" s="214">
        <v>91</v>
      </c>
      <c r="O465" s="144">
        <f t="shared" si="24"/>
        <v>0</v>
      </c>
    </row>
    <row r="466" spans="1:15" s="144" customFormat="1" ht="19.5" customHeight="1">
      <c r="A466" s="140">
        <v>227</v>
      </c>
      <c r="B466" s="158" t="s">
        <v>544</v>
      </c>
      <c r="C466" s="159">
        <v>2000</v>
      </c>
      <c r="D466" s="159"/>
      <c r="E466" s="159"/>
      <c r="F466" s="216" t="s">
        <v>548</v>
      </c>
      <c r="H466" s="144">
        <v>22999</v>
      </c>
      <c r="I466" s="144" t="s">
        <v>371</v>
      </c>
      <c r="J466" s="144">
        <v>223</v>
      </c>
      <c r="K466" s="144">
        <f t="shared" si="23"/>
        <v>0</v>
      </c>
      <c r="L466" s="169"/>
      <c r="M466" s="169"/>
      <c r="N466" s="214"/>
      <c r="O466" s="144">
        <f t="shared" si="24"/>
        <v>227</v>
      </c>
    </row>
    <row r="467" spans="1:15" s="150" customFormat="1" ht="19.5" customHeight="1">
      <c r="A467" s="140">
        <v>229</v>
      </c>
      <c r="B467" s="141" t="s">
        <v>324</v>
      </c>
      <c r="C467" s="142">
        <v>223</v>
      </c>
      <c r="D467" s="145">
        <v>291</v>
      </c>
      <c r="E467" s="142">
        <v>291</v>
      </c>
      <c r="F467" s="143">
        <f t="shared" si="25"/>
        <v>100</v>
      </c>
      <c r="G467" s="144"/>
      <c r="H467" s="150">
        <v>2299901</v>
      </c>
      <c r="I467" s="150" t="s">
        <v>541</v>
      </c>
      <c r="J467" s="150">
        <v>223</v>
      </c>
      <c r="K467" s="150">
        <f t="shared" si="23"/>
        <v>0</v>
      </c>
      <c r="L467" s="169">
        <v>229</v>
      </c>
      <c r="M467" s="170" t="s">
        <v>324</v>
      </c>
      <c r="N467" s="213">
        <v>291</v>
      </c>
      <c r="O467" s="144">
        <f t="shared" si="24"/>
        <v>0</v>
      </c>
    </row>
    <row r="468" spans="1:15" s="144" customFormat="1" ht="19.5" customHeight="1">
      <c r="A468" s="140">
        <v>22999</v>
      </c>
      <c r="B468" s="141" t="s">
        <v>205</v>
      </c>
      <c r="C468" s="145">
        <v>223</v>
      </c>
      <c r="D468" s="145">
        <v>291</v>
      </c>
      <c r="E468" s="145">
        <v>291</v>
      </c>
      <c r="F468" s="143">
        <f t="shared" si="25"/>
        <v>100</v>
      </c>
      <c r="H468" s="144">
        <v>232</v>
      </c>
      <c r="I468" s="144" t="s">
        <v>542</v>
      </c>
      <c r="J468" s="144">
        <v>1969</v>
      </c>
      <c r="K468" s="144">
        <f t="shared" si="23"/>
        <v>0</v>
      </c>
      <c r="L468" s="169">
        <v>22999</v>
      </c>
      <c r="M468" s="170" t="s">
        <v>205</v>
      </c>
      <c r="N468" s="213">
        <v>291</v>
      </c>
      <c r="O468" s="144">
        <f t="shared" si="24"/>
        <v>0</v>
      </c>
    </row>
    <row r="469" spans="1:15" s="144" customFormat="1" ht="19.5" customHeight="1">
      <c r="A469" s="146">
        <v>2299901</v>
      </c>
      <c r="B469" s="147" t="s">
        <v>206</v>
      </c>
      <c r="C469" s="148">
        <v>223</v>
      </c>
      <c r="D469" s="148">
        <v>291</v>
      </c>
      <c r="E469" s="148">
        <v>291</v>
      </c>
      <c r="F469" s="149">
        <f t="shared" si="25"/>
        <v>100</v>
      </c>
      <c r="G469" s="150"/>
      <c r="H469" s="144">
        <v>23203</v>
      </c>
      <c r="I469" s="144" t="s">
        <v>253</v>
      </c>
      <c r="J469" s="144">
        <v>1969</v>
      </c>
      <c r="K469" s="144">
        <f t="shared" si="23"/>
        <v>0</v>
      </c>
      <c r="L469" s="169">
        <v>2299901</v>
      </c>
      <c r="M469" s="169" t="s">
        <v>206</v>
      </c>
      <c r="N469" s="214">
        <v>291</v>
      </c>
      <c r="O469" s="144">
        <f t="shared" si="24"/>
        <v>0</v>
      </c>
    </row>
    <row r="470" spans="1:15" s="150" customFormat="1" ht="19.5" customHeight="1">
      <c r="A470" s="140">
        <v>232</v>
      </c>
      <c r="B470" s="141" t="s">
        <v>325</v>
      </c>
      <c r="C470" s="142">
        <v>1969</v>
      </c>
      <c r="D470" s="145">
        <v>5473</v>
      </c>
      <c r="E470" s="142">
        <v>5473</v>
      </c>
      <c r="F470" s="143">
        <f t="shared" si="25"/>
        <v>100</v>
      </c>
      <c r="G470" s="144"/>
      <c r="H470" s="150">
        <v>2320301</v>
      </c>
      <c r="I470" s="150" t="s">
        <v>254</v>
      </c>
      <c r="J470" s="150">
        <v>1969</v>
      </c>
      <c r="K470" s="150">
        <f t="shared" si="23"/>
        <v>0</v>
      </c>
      <c r="L470" s="169">
        <v>232</v>
      </c>
      <c r="M470" s="170" t="s">
        <v>325</v>
      </c>
      <c r="N470" s="213">
        <v>5473</v>
      </c>
      <c r="O470" s="144">
        <f t="shared" si="24"/>
        <v>0</v>
      </c>
    </row>
    <row r="471" spans="1:15" s="144" customFormat="1" ht="19.5" customHeight="1">
      <c r="A471" s="140">
        <v>23203</v>
      </c>
      <c r="B471" s="141" t="s">
        <v>253</v>
      </c>
      <c r="C471" s="145">
        <v>1969</v>
      </c>
      <c r="D471" s="145">
        <v>5473</v>
      </c>
      <c r="E471" s="145">
        <v>5473</v>
      </c>
      <c r="F471" s="143">
        <f t="shared" si="25"/>
        <v>100</v>
      </c>
      <c r="K471" s="144">
        <f t="shared" si="23"/>
        <v>233</v>
      </c>
      <c r="L471" s="169">
        <v>23203</v>
      </c>
      <c r="M471" s="170" t="s">
        <v>253</v>
      </c>
      <c r="N471" s="213">
        <v>5473</v>
      </c>
      <c r="O471" s="144">
        <f t="shared" si="24"/>
        <v>0</v>
      </c>
    </row>
    <row r="472" spans="1:15" s="144" customFormat="1" ht="19.5" customHeight="1">
      <c r="A472" s="146">
        <v>2320301</v>
      </c>
      <c r="B472" s="147" t="s">
        <v>254</v>
      </c>
      <c r="C472" s="148">
        <v>1969</v>
      </c>
      <c r="D472" s="148">
        <v>5473</v>
      </c>
      <c r="E472" s="148">
        <v>5473</v>
      </c>
      <c r="F472" s="149">
        <f t="shared" si="25"/>
        <v>100</v>
      </c>
      <c r="G472" s="150"/>
      <c r="K472" s="144">
        <f t="shared" si="23"/>
        <v>23303</v>
      </c>
      <c r="L472" s="169">
        <v>2320301</v>
      </c>
      <c r="M472" s="169" t="s">
        <v>254</v>
      </c>
      <c r="N472" s="214">
        <v>5473</v>
      </c>
      <c r="O472" s="144">
        <f t="shared" si="24"/>
        <v>0</v>
      </c>
    </row>
    <row r="473" spans="1:15" ht="19.5" customHeight="1">
      <c r="A473" s="140">
        <v>233</v>
      </c>
      <c r="B473" s="141" t="s">
        <v>326</v>
      </c>
      <c r="C473" s="142"/>
      <c r="D473" s="145">
        <v>27</v>
      </c>
      <c r="E473" s="142">
        <v>27</v>
      </c>
      <c r="F473" s="143">
        <f t="shared" si="25"/>
        <v>100</v>
      </c>
      <c r="G473" s="144"/>
      <c r="H473" s="150">
        <v>244</v>
      </c>
      <c r="I473" s="150" t="s">
        <v>543</v>
      </c>
      <c r="J473" s="150">
        <v>99661</v>
      </c>
      <c r="K473" s="150">
        <f t="shared" si="23"/>
        <v>0</v>
      </c>
      <c r="L473" s="169">
        <v>233</v>
      </c>
      <c r="M473" s="170" t="s">
        <v>326</v>
      </c>
      <c r="N473" s="213">
        <v>27</v>
      </c>
      <c r="O473" s="144">
        <f t="shared" si="24"/>
        <v>0</v>
      </c>
    </row>
    <row r="474" spans="1:15" ht="19.5" customHeight="1">
      <c r="A474" s="140">
        <v>23303</v>
      </c>
      <c r="B474" s="141" t="s">
        <v>255</v>
      </c>
      <c r="C474" s="145"/>
      <c r="D474" s="145">
        <v>27</v>
      </c>
      <c r="E474" s="145">
        <v>27</v>
      </c>
      <c r="F474" s="143">
        <f t="shared" si="25"/>
        <v>100</v>
      </c>
      <c r="G474" s="144"/>
      <c r="H474" s="150"/>
      <c r="I474" s="150"/>
      <c r="J474" s="150"/>
      <c r="L474" s="169">
        <v>23303</v>
      </c>
      <c r="M474" s="170" t="s">
        <v>255</v>
      </c>
      <c r="N474" s="214">
        <v>27</v>
      </c>
      <c r="O474" s="144">
        <f t="shared" si="24"/>
        <v>0</v>
      </c>
    </row>
    <row r="475" spans="1:15" ht="27" customHeight="1">
      <c r="A475" s="162">
        <v>244</v>
      </c>
      <c r="B475" s="163" t="s">
        <v>370</v>
      </c>
      <c r="C475" s="164">
        <f>SUM(C5,C118,C140,C162,C176,C201,C264,C306,C319,C336,C383,C399,C405,C413,C427,C437,C445,C466,C467,C470,C473)</f>
        <v>99661</v>
      </c>
      <c r="D475" s="164">
        <f>SUM(D5,D118,D140,D162,D176,D201,D264,D306,D319,D336,D383,D399,D405,D413,D427,D437,D445,D466,D467,D470,D473)</f>
        <v>184831</v>
      </c>
      <c r="E475" s="164">
        <f>SUM(E5,E118,E140,E162,E176,E201,E264,E306,E319,E336,E383,E399,E405,E413,E427,E437,E445,E466,E467,E470,E473)</f>
        <v>178377</v>
      </c>
      <c r="F475" s="143">
        <f t="shared" si="25"/>
        <v>96.508161509703456</v>
      </c>
      <c r="G475" s="150"/>
      <c r="H475" s="150"/>
      <c r="I475" s="150"/>
      <c r="J475" s="150"/>
      <c r="L475" s="150"/>
      <c r="M475" s="150"/>
      <c r="N475" s="150"/>
      <c r="O475" s="150"/>
    </row>
    <row r="476" spans="1:15">
      <c r="G476" s="144"/>
      <c r="H476" s="150"/>
      <c r="I476" s="150"/>
      <c r="J476" s="150"/>
      <c r="L476" s="144"/>
      <c r="M476" s="144"/>
      <c r="N476" s="144"/>
      <c r="O476" s="144"/>
    </row>
    <row r="477" spans="1:15">
      <c r="H477" s="150"/>
      <c r="I477" s="150"/>
      <c r="J477" s="150"/>
      <c r="L477" s="144"/>
      <c r="M477" s="144"/>
      <c r="N477" s="144"/>
      <c r="O477" s="144"/>
    </row>
    <row r="478" spans="1:15">
      <c r="H478" s="150"/>
      <c r="I478" s="150"/>
      <c r="J478" s="150"/>
      <c r="L478" s="150"/>
      <c r="M478" s="150"/>
      <c r="N478" s="150"/>
      <c r="O478" s="150"/>
    </row>
    <row r="479" spans="1:15">
      <c r="H479" s="150"/>
      <c r="I479" s="150"/>
      <c r="J479" s="150"/>
      <c r="L479" s="144"/>
      <c r="M479" s="144"/>
      <c r="N479" s="144"/>
      <c r="O479" s="144"/>
    </row>
    <row r="480" spans="1:15">
      <c r="H480" s="150"/>
      <c r="I480" s="150"/>
      <c r="J480" s="150"/>
      <c r="L480" s="144"/>
      <c r="M480" s="144"/>
      <c r="N480" s="144"/>
      <c r="O480" s="144"/>
    </row>
    <row r="481" spans="8:10">
      <c r="H481" s="144"/>
      <c r="I481" s="144"/>
      <c r="J481" s="144"/>
    </row>
    <row r="482" spans="8:10">
      <c r="H482" s="150"/>
      <c r="I482" s="150"/>
      <c r="J482" s="150"/>
    </row>
    <row r="483" spans="8:10">
      <c r="H483" s="150"/>
      <c r="I483" s="150"/>
      <c r="J483" s="150"/>
    </row>
    <row r="484" spans="8:10">
      <c r="H484" s="150"/>
      <c r="I484" s="150"/>
      <c r="J484" s="150"/>
    </row>
    <row r="485" spans="8:10">
      <c r="H485" s="150"/>
      <c r="I485" s="150"/>
      <c r="J485" s="150"/>
    </row>
    <row r="486" spans="8:10">
      <c r="H486" s="150"/>
      <c r="I486" s="150"/>
      <c r="J486" s="150"/>
    </row>
    <row r="487" spans="8:10">
      <c r="H487" s="144"/>
      <c r="I487" s="144"/>
      <c r="J487" s="144"/>
    </row>
    <row r="488" spans="8:10">
      <c r="H488" s="150"/>
      <c r="I488" s="150"/>
      <c r="J488" s="150"/>
    </row>
    <row r="489" spans="8:10">
      <c r="H489" s="150"/>
      <c r="I489" s="150"/>
      <c r="J489" s="150"/>
    </row>
    <row r="490" spans="8:10">
      <c r="H490" s="144"/>
      <c r="I490" s="144"/>
      <c r="J490" s="144"/>
    </row>
    <row r="491" spans="8:10">
      <c r="H491" s="150"/>
      <c r="I491" s="150"/>
      <c r="J491" s="150"/>
    </row>
    <row r="492" spans="8:10">
      <c r="H492" s="150"/>
      <c r="I492" s="150"/>
      <c r="J492" s="150"/>
    </row>
    <row r="493" spans="8:10">
      <c r="H493" s="150"/>
      <c r="I493" s="150"/>
      <c r="J493" s="150"/>
    </row>
    <row r="494" spans="8:10">
      <c r="H494" s="150"/>
      <c r="I494" s="150"/>
      <c r="J494" s="150"/>
    </row>
    <row r="495" spans="8:10">
      <c r="H495" s="144"/>
      <c r="I495" s="144"/>
      <c r="J495" s="144"/>
    </row>
    <row r="496" spans="8:10">
      <c r="H496" s="150"/>
      <c r="I496" s="150"/>
      <c r="J496" s="150"/>
    </row>
    <row r="497" spans="8:10">
      <c r="H497" s="144"/>
      <c r="I497" s="144"/>
      <c r="J497" s="144"/>
    </row>
    <row r="498" spans="8:10">
      <c r="H498" s="150"/>
      <c r="I498" s="150"/>
      <c r="J498" s="150"/>
    </row>
    <row r="499" spans="8:10">
      <c r="H499" s="144"/>
      <c r="I499" s="144"/>
      <c r="J499" s="144"/>
    </row>
    <row r="500" spans="8:10">
      <c r="H500" s="144"/>
      <c r="I500" s="144"/>
      <c r="J500" s="144"/>
    </row>
    <row r="501" spans="8:10">
      <c r="H501" s="150"/>
      <c r="I501" s="150"/>
      <c r="J501" s="150"/>
    </row>
    <row r="502" spans="8:10">
      <c r="H502" s="150"/>
      <c r="I502" s="150"/>
      <c r="J502" s="150"/>
    </row>
    <row r="503" spans="8:10">
      <c r="H503" s="150"/>
      <c r="I503" s="150"/>
      <c r="J503" s="150"/>
    </row>
    <row r="504" spans="8:10">
      <c r="H504" s="150"/>
      <c r="I504" s="150"/>
      <c r="J504" s="150"/>
    </row>
    <row r="505" spans="8:10">
      <c r="H505" s="150"/>
      <c r="I505" s="150"/>
      <c r="J505" s="150"/>
    </row>
    <row r="506" spans="8:10">
      <c r="H506" s="144"/>
      <c r="I506" s="144"/>
      <c r="J506" s="144"/>
    </row>
    <row r="507" spans="8:10">
      <c r="H507" s="150"/>
      <c r="I507" s="150"/>
      <c r="J507" s="150"/>
    </row>
    <row r="508" spans="8:10">
      <c r="H508" s="144"/>
      <c r="I508" s="144"/>
      <c r="J508" s="144"/>
    </row>
    <row r="509" spans="8:10">
      <c r="H509" s="150"/>
      <c r="I509" s="150"/>
      <c r="J509" s="150"/>
    </row>
    <row r="510" spans="8:10">
      <c r="H510" s="150"/>
      <c r="I510" s="150"/>
      <c r="J510" s="150"/>
    </row>
    <row r="511" spans="8:10">
      <c r="H511" s="144"/>
      <c r="I511" s="144"/>
      <c r="J511" s="144"/>
    </row>
    <row r="512" spans="8:10">
      <c r="H512" s="144"/>
      <c r="I512" s="144"/>
      <c r="J512" s="144"/>
    </row>
    <row r="513" spans="8:10">
      <c r="H513" s="150"/>
      <c r="I513" s="150"/>
      <c r="J513" s="150"/>
    </row>
    <row r="514" spans="8:10">
      <c r="H514" s="150"/>
      <c r="I514" s="150"/>
      <c r="J514" s="150"/>
    </row>
    <row r="515" spans="8:10">
      <c r="H515" s="144"/>
      <c r="I515" s="144"/>
      <c r="J515" s="144"/>
    </row>
    <row r="516" spans="8:10">
      <c r="H516" s="150"/>
      <c r="I516" s="150"/>
      <c r="J516" s="150"/>
    </row>
    <row r="517" spans="8:10">
      <c r="H517" s="144"/>
      <c r="I517" s="144"/>
      <c r="J517" s="144"/>
    </row>
    <row r="518" spans="8:10">
      <c r="H518" s="150"/>
      <c r="I518" s="150"/>
      <c r="J518" s="150"/>
    </row>
    <row r="519" spans="8:10">
      <c r="H519" s="150"/>
      <c r="I519" s="150"/>
      <c r="J519" s="150"/>
    </row>
    <row r="520" spans="8:10">
      <c r="H520" s="150"/>
      <c r="I520" s="150"/>
      <c r="J520" s="150"/>
    </row>
    <row r="521" spans="8:10">
      <c r="H521" s="150"/>
      <c r="I521" s="150"/>
      <c r="J521" s="150"/>
    </row>
    <row r="522" spans="8:10">
      <c r="H522" s="144"/>
      <c r="I522" s="144"/>
      <c r="J522" s="144"/>
    </row>
    <row r="523" spans="8:10">
      <c r="H523" s="150"/>
      <c r="I523" s="150"/>
      <c r="J523" s="150"/>
    </row>
    <row r="524" spans="8:10">
      <c r="H524" s="144"/>
      <c r="I524" s="144"/>
      <c r="J524" s="144"/>
    </row>
    <row r="525" spans="8:10">
      <c r="H525" s="150"/>
      <c r="I525" s="150"/>
      <c r="J525" s="150"/>
    </row>
    <row r="526" spans="8:10">
      <c r="H526" s="144"/>
      <c r="I526" s="144"/>
      <c r="J526" s="144"/>
    </row>
    <row r="527" spans="8:10">
      <c r="H527" s="144"/>
      <c r="I527" s="144"/>
      <c r="J527" s="144"/>
    </row>
    <row r="528" spans="8:10">
      <c r="H528" s="150"/>
      <c r="I528" s="150"/>
      <c r="J528" s="150"/>
    </row>
    <row r="529" spans="8:10">
      <c r="H529" s="150"/>
      <c r="I529" s="150"/>
      <c r="J529" s="150"/>
    </row>
    <row r="530" spans="8:10">
      <c r="H530" s="150"/>
      <c r="I530" s="150"/>
      <c r="J530" s="150"/>
    </row>
    <row r="531" spans="8:10">
      <c r="H531" s="144"/>
      <c r="I531" s="144"/>
      <c r="J531" s="144"/>
    </row>
    <row r="532" spans="8:10">
      <c r="H532" s="150"/>
      <c r="I532" s="150"/>
      <c r="J532" s="150"/>
    </row>
    <row r="533" spans="8:10">
      <c r="H533" s="150"/>
      <c r="I533" s="150"/>
      <c r="J533" s="150"/>
    </row>
    <row r="534" spans="8:10">
      <c r="H534" s="150"/>
      <c r="I534" s="150"/>
      <c r="J534" s="150"/>
    </row>
    <row r="535" spans="8:10">
      <c r="H535" s="144"/>
      <c r="I535" s="144"/>
      <c r="J535" s="144"/>
    </row>
    <row r="536" spans="8:10">
      <c r="H536" s="150"/>
      <c r="I536" s="150"/>
      <c r="J536" s="150"/>
    </row>
    <row r="537" spans="8:10">
      <c r="H537" s="144"/>
      <c r="I537" s="144"/>
      <c r="J537" s="144"/>
    </row>
    <row r="538" spans="8:10">
      <c r="H538" s="144"/>
      <c r="I538" s="144"/>
      <c r="J538" s="144"/>
    </row>
    <row r="539" spans="8:10">
      <c r="H539" s="150"/>
      <c r="I539" s="150"/>
      <c r="J539" s="150"/>
    </row>
    <row r="540" spans="8:10">
      <c r="H540" s="144"/>
      <c r="I540" s="144"/>
      <c r="J540" s="144"/>
    </row>
    <row r="541" spans="8:10">
      <c r="H541" s="150"/>
      <c r="I541" s="150"/>
      <c r="J541" s="150"/>
    </row>
    <row r="542" spans="8:10">
      <c r="H542" s="144"/>
      <c r="I542" s="144"/>
      <c r="J542" s="144"/>
    </row>
    <row r="543" spans="8:10">
      <c r="H543" s="144"/>
      <c r="I543" s="144"/>
      <c r="J543" s="144"/>
    </row>
    <row r="544" spans="8:10">
      <c r="H544" s="150"/>
      <c r="I544" s="150"/>
      <c r="J544" s="150"/>
    </row>
    <row r="545" spans="8:10">
      <c r="H545" s="150"/>
      <c r="I545" s="150"/>
      <c r="J545" s="150"/>
    </row>
    <row r="546" spans="8:10">
      <c r="H546" s="150"/>
      <c r="I546" s="150"/>
      <c r="J546" s="150"/>
    </row>
    <row r="547" spans="8:10">
      <c r="H547" s="144"/>
      <c r="I547" s="144"/>
      <c r="J547" s="144"/>
    </row>
    <row r="548" spans="8:10">
      <c r="H548" s="150"/>
      <c r="I548" s="150"/>
      <c r="J548" s="150"/>
    </row>
    <row r="549" spans="8:10">
      <c r="H549" s="144"/>
      <c r="I549" s="144"/>
      <c r="J549" s="144"/>
    </row>
    <row r="550" spans="8:10">
      <c r="H550" s="150"/>
      <c r="I550" s="150"/>
      <c r="J550" s="150"/>
    </row>
    <row r="551" spans="8:10">
      <c r="H551" s="150"/>
      <c r="I551" s="150"/>
      <c r="J551" s="150"/>
    </row>
    <row r="552" spans="8:10">
      <c r="H552" s="150"/>
      <c r="I552" s="150"/>
      <c r="J552" s="150"/>
    </row>
    <row r="553" spans="8:10">
      <c r="H553" s="144"/>
      <c r="I553" s="144"/>
      <c r="J553" s="144"/>
    </row>
    <row r="554" spans="8:10">
      <c r="H554" s="144"/>
      <c r="I554" s="144"/>
      <c r="J554" s="144"/>
    </row>
    <row r="555" spans="8:10">
      <c r="H555" s="150"/>
      <c r="I555" s="150"/>
      <c r="J555" s="150"/>
    </row>
    <row r="556" spans="8:10">
      <c r="H556" s="150"/>
      <c r="I556" s="150"/>
      <c r="J556" s="150"/>
    </row>
    <row r="557" spans="8:10">
      <c r="H557" s="150"/>
      <c r="I557" s="150"/>
      <c r="J557" s="150"/>
    </row>
    <row r="558" spans="8:10">
      <c r="H558" s="144"/>
      <c r="I558" s="144"/>
      <c r="J558" s="144"/>
    </row>
    <row r="559" spans="8:10">
      <c r="H559" s="150"/>
      <c r="I559" s="150"/>
      <c r="J559" s="150"/>
    </row>
    <row r="560" spans="8:10">
      <c r="H560" s="144"/>
      <c r="I560" s="144"/>
      <c r="J560" s="144"/>
    </row>
    <row r="561" spans="8:10">
      <c r="H561" s="144"/>
      <c r="I561" s="144"/>
      <c r="J561" s="144"/>
    </row>
    <row r="562" spans="8:10">
      <c r="H562" s="150"/>
      <c r="I562" s="150"/>
      <c r="J562" s="150"/>
    </row>
    <row r="563" spans="8:10">
      <c r="H563" s="150"/>
      <c r="I563" s="150"/>
      <c r="J563" s="150"/>
    </row>
    <row r="564" spans="8:10">
      <c r="H564" s="150"/>
      <c r="I564" s="150"/>
      <c r="J564" s="150"/>
    </row>
    <row r="565" spans="8:10">
      <c r="H565" s="144"/>
      <c r="I565" s="144"/>
      <c r="J565" s="144"/>
    </row>
    <row r="566" spans="8:10">
      <c r="H566" s="150"/>
      <c r="I566" s="150"/>
      <c r="J566" s="150"/>
    </row>
    <row r="567" spans="8:10">
      <c r="H567" s="144"/>
      <c r="I567" s="144"/>
      <c r="J567" s="144"/>
    </row>
    <row r="568" spans="8:10">
      <c r="H568" s="144"/>
      <c r="I568" s="144"/>
      <c r="J568" s="144"/>
    </row>
    <row r="569" spans="8:10">
      <c r="H569" s="144"/>
      <c r="I569" s="144"/>
      <c r="J569" s="144"/>
    </row>
    <row r="570" spans="8:10">
      <c r="H570" s="150"/>
      <c r="I570" s="150"/>
      <c r="J570" s="150"/>
    </row>
    <row r="571" spans="8:10">
      <c r="H571" s="144"/>
      <c r="I571" s="144"/>
      <c r="J571" s="144"/>
    </row>
    <row r="572" spans="8:10">
      <c r="H572" s="144"/>
      <c r="I572" s="144"/>
      <c r="J572" s="144"/>
    </row>
    <row r="573" spans="8:10">
      <c r="H573" s="150"/>
      <c r="I573" s="150"/>
      <c r="J573" s="150"/>
    </row>
    <row r="574" spans="8:10">
      <c r="H574" s="144"/>
      <c r="I574" s="144"/>
      <c r="J574" s="144"/>
    </row>
    <row r="575" spans="8:10">
      <c r="H575" s="144"/>
      <c r="I575" s="144"/>
      <c r="J575" s="144"/>
    </row>
    <row r="576" spans="8:10">
      <c r="H576" s="144"/>
      <c r="I576" s="144"/>
      <c r="J576" s="144"/>
    </row>
    <row r="580" spans="8:10">
      <c r="H580" s="150"/>
      <c r="I580" s="150"/>
      <c r="J580" s="150"/>
    </row>
    <row r="581" spans="8:10">
      <c r="H581" s="144"/>
      <c r="I581" s="144"/>
      <c r="J581" s="144"/>
    </row>
    <row r="582" spans="8:10">
      <c r="H582" s="144"/>
      <c r="I582" s="144"/>
      <c r="J582" s="144"/>
    </row>
    <row r="583" spans="8:10">
      <c r="H583" s="150"/>
      <c r="I583" s="150"/>
      <c r="J583" s="150"/>
    </row>
    <row r="584" spans="8:10">
      <c r="H584" s="144"/>
      <c r="I584" s="144"/>
      <c r="J584" s="144"/>
    </row>
    <row r="585" spans="8:10">
      <c r="H585" s="144"/>
      <c r="I585" s="144"/>
      <c r="J585" s="144"/>
    </row>
    <row r="586" spans="8:10">
      <c r="H586" s="150"/>
      <c r="I586" s="150"/>
      <c r="J586" s="150"/>
    </row>
    <row r="587" spans="8:10">
      <c r="H587" s="144"/>
      <c r="I587" s="144"/>
      <c r="J587" s="144"/>
    </row>
  </sheetData>
  <autoFilter ref="A4:F475"/>
  <mergeCells count="1">
    <mergeCell ref="B2:F2"/>
  </mergeCells>
  <phoneticPr fontId="2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11"/>
  <sheetViews>
    <sheetView topLeftCell="A7" workbookViewId="0">
      <selection activeCell="A12" sqref="A12"/>
    </sheetView>
  </sheetViews>
  <sheetFormatPr defaultRowHeight="13.5"/>
  <cols>
    <col min="1" max="1" width="39.75" style="132" customWidth="1"/>
    <col min="2" max="2" width="16.125" style="301" customWidth="1"/>
    <col min="3" max="3" width="33.25" style="301" customWidth="1"/>
    <col min="4" max="16384" width="9" style="132"/>
  </cols>
  <sheetData>
    <row r="1" spans="1:3" s="130" customFormat="1" ht="24" customHeight="1">
      <c r="A1" s="126" t="s">
        <v>841</v>
      </c>
      <c r="B1" s="300"/>
      <c r="C1" s="300"/>
    </row>
    <row r="2" spans="1:3" ht="39.75" customHeight="1">
      <c r="A2" s="351" t="s">
        <v>842</v>
      </c>
      <c r="B2" s="351"/>
      <c r="C2" s="351"/>
    </row>
    <row r="3" spans="1:3" ht="22.5" customHeight="1">
      <c r="C3" s="302" t="s">
        <v>789</v>
      </c>
    </row>
    <row r="4" spans="1:3" s="305" customFormat="1" ht="52.5" customHeight="1">
      <c r="A4" s="303" t="s">
        <v>790</v>
      </c>
      <c r="B4" s="304" t="s">
        <v>791</v>
      </c>
      <c r="C4" s="304" t="s">
        <v>792</v>
      </c>
    </row>
    <row r="5" spans="1:3" s="305" customFormat="1" ht="52.5" customHeight="1">
      <c r="A5" s="306" t="s">
        <v>793</v>
      </c>
      <c r="B5" s="307" t="s">
        <v>794</v>
      </c>
      <c r="C5" s="308" t="s">
        <v>794</v>
      </c>
    </row>
    <row r="6" spans="1:3" s="305" customFormat="1" ht="52.5" customHeight="1">
      <c r="A6" s="306" t="s">
        <v>795</v>
      </c>
      <c r="B6" s="307" t="s">
        <v>794</v>
      </c>
      <c r="C6" s="308" t="s">
        <v>794</v>
      </c>
    </row>
    <row r="7" spans="1:3" s="305" customFormat="1" ht="52.5" customHeight="1">
      <c r="A7" s="306" t="s">
        <v>796</v>
      </c>
      <c r="B7" s="307" t="s">
        <v>794</v>
      </c>
      <c r="C7" s="308" t="s">
        <v>794</v>
      </c>
    </row>
    <row r="8" spans="1:3" s="305" customFormat="1" ht="52.5" customHeight="1">
      <c r="A8" s="306" t="s">
        <v>797</v>
      </c>
      <c r="B8" s="307" t="s">
        <v>794</v>
      </c>
      <c r="C8" s="308" t="s">
        <v>794</v>
      </c>
    </row>
    <row r="9" spans="1:3" s="305" customFormat="1" ht="52.5" customHeight="1">
      <c r="A9" s="306" t="s">
        <v>798</v>
      </c>
      <c r="B9" s="307" t="s">
        <v>794</v>
      </c>
      <c r="C9" s="308" t="s">
        <v>794</v>
      </c>
    </row>
    <row r="10" spans="1:3" s="305" customFormat="1" ht="52.5" customHeight="1">
      <c r="A10" s="306" t="s">
        <v>799</v>
      </c>
      <c r="B10" s="307" t="s">
        <v>794</v>
      </c>
      <c r="C10" s="308" t="s">
        <v>794</v>
      </c>
    </row>
    <row r="11" spans="1:3" ht="25.5" customHeight="1">
      <c r="A11" s="352" t="s">
        <v>843</v>
      </c>
      <c r="B11" s="353"/>
      <c r="C11" s="353"/>
    </row>
  </sheetData>
  <mergeCells count="2">
    <mergeCell ref="A2:C2"/>
    <mergeCell ref="A11:C11"/>
  </mergeCells>
  <phoneticPr fontId="8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21"/>
  <sheetViews>
    <sheetView showGridLines="0" showZeros="0" zoomScale="96" zoomScaleNormal="96" workbookViewId="0"/>
  </sheetViews>
  <sheetFormatPr defaultColWidth="9.125" defaultRowHeight="14.25"/>
  <cols>
    <col min="1" max="1" width="33.125" style="1" customWidth="1"/>
    <col min="2" max="2" width="12.875" style="12" customWidth="1"/>
    <col min="3" max="3" width="33.125" style="1" customWidth="1"/>
    <col min="4" max="4" width="12.875" style="12" customWidth="1"/>
    <col min="5" max="16384" width="9.125" style="1"/>
  </cols>
  <sheetData>
    <row r="1" spans="1:4" s="51" customFormat="1" ht="24" customHeight="1">
      <c r="A1" s="92" t="s">
        <v>355</v>
      </c>
      <c r="B1" s="52"/>
      <c r="D1" s="52"/>
    </row>
    <row r="2" spans="1:4" ht="33.950000000000003" customHeight="1">
      <c r="A2" s="335" t="s">
        <v>550</v>
      </c>
      <c r="B2" s="335"/>
      <c r="C2" s="335"/>
      <c r="D2" s="335"/>
    </row>
    <row r="3" spans="1:4" ht="21" customHeight="1">
      <c r="A3" s="336" t="s">
        <v>207</v>
      </c>
      <c r="B3" s="336"/>
      <c r="C3" s="336"/>
      <c r="D3" s="336"/>
    </row>
    <row r="4" spans="1:4" ht="36.75" customHeight="1">
      <c r="A4" s="4" t="s">
        <v>208</v>
      </c>
      <c r="B4" s="73" t="s">
        <v>209</v>
      </c>
      <c r="C4" s="74" t="s">
        <v>208</v>
      </c>
      <c r="D4" s="73" t="s">
        <v>209</v>
      </c>
    </row>
    <row r="5" spans="1:4" ht="36.75" customHeight="1">
      <c r="A5" s="75" t="s">
        <v>210</v>
      </c>
      <c r="B5" s="96">
        <f>一般预算收入决算表!D27</f>
        <v>95216</v>
      </c>
      <c r="C5" s="76" t="s">
        <v>3</v>
      </c>
      <c r="D5" s="96">
        <f>一般预算支出决算表!E475</f>
        <v>178377</v>
      </c>
    </row>
    <row r="6" spans="1:4" ht="36.75" customHeight="1">
      <c r="A6" s="75" t="s">
        <v>211</v>
      </c>
      <c r="B6" s="96">
        <f>SUM(B7:B9)</f>
        <v>66855</v>
      </c>
      <c r="C6" s="76" t="s">
        <v>233</v>
      </c>
      <c r="D6" s="96">
        <v>14772</v>
      </c>
    </row>
    <row r="7" spans="1:4" ht="36.75" customHeight="1">
      <c r="A7" s="77" t="s">
        <v>228</v>
      </c>
      <c r="B7" s="18">
        <v>9083</v>
      </c>
      <c r="C7" s="76" t="s">
        <v>280</v>
      </c>
      <c r="D7" s="96">
        <v>24385</v>
      </c>
    </row>
    <row r="8" spans="1:4" ht="36.75" customHeight="1">
      <c r="A8" s="77" t="s">
        <v>229</v>
      </c>
      <c r="B8" s="18">
        <v>41109</v>
      </c>
      <c r="C8" s="76" t="s">
        <v>281</v>
      </c>
      <c r="D8" s="96">
        <v>216</v>
      </c>
    </row>
    <row r="9" spans="1:4" ht="36.75" customHeight="1">
      <c r="A9" s="77" t="s">
        <v>282</v>
      </c>
      <c r="B9" s="18">
        <v>16663</v>
      </c>
      <c r="C9" s="78"/>
      <c r="D9" s="18"/>
    </row>
    <row r="10" spans="1:4" ht="36.75" customHeight="1">
      <c r="A10" s="75" t="s">
        <v>213</v>
      </c>
      <c r="B10" s="96">
        <v>24492</v>
      </c>
      <c r="C10" s="78"/>
      <c r="D10" s="18"/>
    </row>
    <row r="11" spans="1:4" ht="36.75" customHeight="1">
      <c r="A11" s="75" t="s">
        <v>351</v>
      </c>
      <c r="B11" s="96">
        <v>10509</v>
      </c>
      <c r="C11" s="78"/>
      <c r="D11" s="79"/>
    </row>
    <row r="12" spans="1:4" ht="36.75" customHeight="1">
      <c r="A12" s="75" t="s">
        <v>214</v>
      </c>
      <c r="B12" s="96">
        <f>SUM(B13:B15)</f>
        <v>16570</v>
      </c>
      <c r="C12" s="78"/>
      <c r="D12" s="79"/>
    </row>
    <row r="13" spans="1:4" ht="36.75" customHeight="1">
      <c r="A13" s="217" t="s">
        <v>551</v>
      </c>
      <c r="B13" s="18">
        <v>0</v>
      </c>
      <c r="C13" s="95"/>
      <c r="D13" s="79"/>
    </row>
    <row r="14" spans="1:4" ht="36.75" customHeight="1">
      <c r="A14" s="217" t="s">
        <v>552</v>
      </c>
      <c r="B14" s="18">
        <v>800</v>
      </c>
      <c r="C14" s="95"/>
      <c r="D14" s="79"/>
    </row>
    <row r="15" spans="1:4" ht="36.75" customHeight="1">
      <c r="A15" s="217" t="s">
        <v>553</v>
      </c>
      <c r="B15" s="18">
        <v>15770</v>
      </c>
      <c r="C15" s="95"/>
      <c r="D15" s="79"/>
    </row>
    <row r="16" spans="1:4" ht="36.75" customHeight="1">
      <c r="A16" s="93" t="s">
        <v>327</v>
      </c>
      <c r="B16" s="97">
        <v>10562</v>
      </c>
      <c r="C16" s="95"/>
      <c r="D16" s="94"/>
    </row>
    <row r="17" spans="1:4" ht="36.75" customHeight="1">
      <c r="A17" s="80" t="s">
        <v>215</v>
      </c>
      <c r="B17" s="96">
        <f>B5+B6+B10+B11+B12+B16</f>
        <v>224204</v>
      </c>
      <c r="C17" s="81" t="s">
        <v>216</v>
      </c>
      <c r="D17" s="98">
        <f>SUM(D5:D12)</f>
        <v>217750</v>
      </c>
    </row>
    <row r="18" spans="1:4" ht="36.75" hidden="1" customHeight="1">
      <c r="A18" s="80"/>
      <c r="B18" s="18"/>
      <c r="C18" s="81"/>
      <c r="D18" s="79"/>
    </row>
    <row r="19" spans="1:4" ht="36.75" customHeight="1">
      <c r="A19" s="80"/>
      <c r="B19" s="18"/>
      <c r="C19" s="82" t="s">
        <v>283</v>
      </c>
      <c r="D19" s="96">
        <f>B17-D17</f>
        <v>6454</v>
      </c>
    </row>
    <row r="20" spans="1:4" ht="36.75" customHeight="1">
      <c r="A20" s="83"/>
      <c r="B20" s="84"/>
      <c r="C20" s="85" t="s">
        <v>284</v>
      </c>
      <c r="D20" s="79">
        <v>6454</v>
      </c>
    </row>
    <row r="21" spans="1:4" ht="36.75" customHeight="1">
      <c r="A21" s="83"/>
      <c r="B21" s="84"/>
      <c r="C21" s="85" t="s">
        <v>230</v>
      </c>
      <c r="D21" s="84"/>
    </row>
  </sheetData>
  <mergeCells count="2">
    <mergeCell ref="A2:D2"/>
    <mergeCell ref="A3:D3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49"/>
  <sheetViews>
    <sheetView zoomScale="90" zoomScaleNormal="90" zoomScaleSheetLayoutView="100" workbookViewId="0"/>
  </sheetViews>
  <sheetFormatPr defaultColWidth="45.5" defaultRowHeight="14.25"/>
  <cols>
    <col min="1" max="1" width="56.5" style="25" customWidth="1"/>
    <col min="2" max="2" width="38.75" style="40" customWidth="1"/>
    <col min="3" max="3" width="4.875" style="24" customWidth="1"/>
    <col min="4" max="16384" width="45.5" style="24"/>
  </cols>
  <sheetData>
    <row r="1" spans="1:2" s="57" customFormat="1" ht="24" customHeight="1">
      <c r="A1" s="58" t="s">
        <v>356</v>
      </c>
      <c r="B1" s="56"/>
    </row>
    <row r="2" spans="1:2" ht="43.5" customHeight="1">
      <c r="A2" s="337" t="s">
        <v>554</v>
      </c>
      <c r="B2" s="337"/>
    </row>
    <row r="3" spans="1:2" ht="30" customHeight="1">
      <c r="A3" s="29"/>
      <c r="B3" s="40" t="s">
        <v>232</v>
      </c>
    </row>
    <row r="4" spans="1:2" s="205" customFormat="1" ht="53.25" customHeight="1">
      <c r="A4" s="203" t="s">
        <v>258</v>
      </c>
      <c r="B4" s="204" t="s">
        <v>227</v>
      </c>
    </row>
    <row r="5" spans="1:2" ht="37.5" customHeight="1">
      <c r="A5" s="28" t="s">
        <v>211</v>
      </c>
      <c r="B5" s="41">
        <f>SUM(B6,B11,B31)</f>
        <v>66855</v>
      </c>
    </row>
    <row r="6" spans="1:2" ht="27.75" customHeight="1">
      <c r="A6" s="27" t="s">
        <v>588</v>
      </c>
      <c r="B6" s="41">
        <f>SUM(B7:B10)</f>
        <v>9083</v>
      </c>
    </row>
    <row r="7" spans="1:2" ht="28.5" customHeight="1">
      <c r="A7" s="26" t="s">
        <v>589</v>
      </c>
      <c r="B7" s="42">
        <v>9370</v>
      </c>
    </row>
    <row r="8" spans="1:2" ht="28.5" customHeight="1">
      <c r="A8" s="26" t="s">
        <v>590</v>
      </c>
      <c r="B8" s="99">
        <v>-1145</v>
      </c>
    </row>
    <row r="9" spans="1:2" ht="28.5" customHeight="1">
      <c r="A9" s="26" t="s">
        <v>591</v>
      </c>
      <c r="B9" s="42">
        <v>192</v>
      </c>
    </row>
    <row r="10" spans="1:2" ht="28.5" customHeight="1">
      <c r="A10" s="26" t="s">
        <v>592</v>
      </c>
      <c r="B10" s="42">
        <v>666</v>
      </c>
    </row>
    <row r="11" spans="1:2" ht="27.75" customHeight="1">
      <c r="A11" s="27" t="s">
        <v>555</v>
      </c>
      <c r="B11" s="41">
        <v>41109</v>
      </c>
    </row>
    <row r="12" spans="1:2" ht="28.5" customHeight="1">
      <c r="A12" s="218" t="s">
        <v>556</v>
      </c>
      <c r="B12" s="41">
        <v>15847</v>
      </c>
    </row>
    <row r="13" spans="1:2" ht="28.5" customHeight="1">
      <c r="A13" s="26" t="s">
        <v>593</v>
      </c>
      <c r="B13" s="42"/>
    </row>
    <row r="14" spans="1:2" ht="28.5" customHeight="1">
      <c r="A14" s="26" t="s">
        <v>557</v>
      </c>
      <c r="B14" s="42">
        <v>2096</v>
      </c>
    </row>
    <row r="15" spans="1:2" ht="28.5" customHeight="1">
      <c r="A15" s="26" t="s">
        <v>594</v>
      </c>
      <c r="B15" s="42">
        <v>1900</v>
      </c>
    </row>
    <row r="16" spans="1:2" ht="28.5" customHeight="1">
      <c r="A16" s="26" t="s">
        <v>558</v>
      </c>
      <c r="B16" s="42">
        <v>11760</v>
      </c>
    </row>
    <row r="17" spans="1:2" ht="28.5" customHeight="1">
      <c r="A17" s="26" t="s">
        <v>559</v>
      </c>
      <c r="B17" s="42">
        <v>-29388</v>
      </c>
    </row>
    <row r="18" spans="1:2" ht="28.5" customHeight="1">
      <c r="A18" s="26" t="s">
        <v>560</v>
      </c>
      <c r="B18" s="42">
        <v>1153</v>
      </c>
    </row>
    <row r="19" spans="1:2" ht="28.5" customHeight="1">
      <c r="A19" s="26" t="s">
        <v>561</v>
      </c>
      <c r="B19" s="42">
        <v>8516</v>
      </c>
    </row>
    <row r="20" spans="1:2" ht="28.5" customHeight="1">
      <c r="A20" s="26" t="s">
        <v>562</v>
      </c>
      <c r="B20" s="42">
        <v>854</v>
      </c>
    </row>
    <row r="21" spans="1:2" ht="28.5" customHeight="1">
      <c r="A21" s="26" t="s">
        <v>563</v>
      </c>
      <c r="B21" s="42">
        <v>5920</v>
      </c>
    </row>
    <row r="22" spans="1:2" ht="28.5" customHeight="1">
      <c r="A22" s="26" t="s">
        <v>564</v>
      </c>
      <c r="B22" s="42">
        <v>80</v>
      </c>
    </row>
    <row r="23" spans="1:2" ht="28.5" customHeight="1">
      <c r="A23" s="26" t="s">
        <v>565</v>
      </c>
      <c r="B23" s="42">
        <v>132</v>
      </c>
    </row>
    <row r="24" spans="1:2" ht="28.5" customHeight="1">
      <c r="A24" s="26" t="s">
        <v>566</v>
      </c>
      <c r="B24" s="42">
        <v>4311</v>
      </c>
    </row>
    <row r="25" spans="1:2" ht="28.5" customHeight="1">
      <c r="A25" s="26" t="s">
        <v>567</v>
      </c>
      <c r="B25" s="42">
        <v>3076</v>
      </c>
    </row>
    <row r="26" spans="1:2" ht="28.5" customHeight="1">
      <c r="A26" s="26" t="s">
        <v>568</v>
      </c>
      <c r="B26" s="42">
        <v>21</v>
      </c>
    </row>
    <row r="27" spans="1:2" ht="28.5" customHeight="1">
      <c r="A27" s="26" t="s">
        <v>569</v>
      </c>
      <c r="B27" s="42">
        <v>11394</v>
      </c>
    </row>
    <row r="28" spans="1:2" ht="28.5" customHeight="1">
      <c r="A28" s="26" t="s">
        <v>570</v>
      </c>
      <c r="B28" s="42">
        <v>1807</v>
      </c>
    </row>
    <row r="29" spans="1:2" ht="28.5" customHeight="1">
      <c r="A29" s="26" t="s">
        <v>571</v>
      </c>
      <c r="B29" s="42">
        <v>1309</v>
      </c>
    </row>
    <row r="30" spans="1:2" ht="28.5" customHeight="1">
      <c r="A30" s="26" t="s">
        <v>572</v>
      </c>
      <c r="B30" s="42">
        <v>321</v>
      </c>
    </row>
    <row r="31" spans="1:2" ht="28.5" customHeight="1">
      <c r="A31" s="27" t="s">
        <v>573</v>
      </c>
      <c r="B31" s="41">
        <v>16663</v>
      </c>
    </row>
    <row r="32" spans="1:2" ht="28.5" customHeight="1">
      <c r="A32" s="26" t="s">
        <v>574</v>
      </c>
      <c r="B32" s="42">
        <v>470</v>
      </c>
    </row>
    <row r="33" spans="1:2" ht="28.5" customHeight="1">
      <c r="A33" s="26" t="s">
        <v>575</v>
      </c>
      <c r="B33" s="42">
        <v>575</v>
      </c>
    </row>
    <row r="34" spans="1:2" ht="28.5" customHeight="1">
      <c r="A34" s="26" t="s">
        <v>576</v>
      </c>
      <c r="B34" s="42">
        <v>454</v>
      </c>
    </row>
    <row r="35" spans="1:2" ht="28.5" customHeight="1">
      <c r="A35" s="26" t="s">
        <v>577</v>
      </c>
      <c r="B35" s="42">
        <v>72</v>
      </c>
    </row>
    <row r="36" spans="1:2" ht="28.5" customHeight="1">
      <c r="A36" s="26" t="s">
        <v>595</v>
      </c>
      <c r="B36" s="42">
        <v>657</v>
      </c>
    </row>
    <row r="37" spans="1:2" ht="28.5" customHeight="1">
      <c r="A37" s="26" t="s">
        <v>578</v>
      </c>
      <c r="B37" s="42">
        <v>892</v>
      </c>
    </row>
    <row r="38" spans="1:2" ht="28.5" customHeight="1">
      <c r="A38" s="26" t="s">
        <v>596</v>
      </c>
      <c r="B38" s="42">
        <v>620</v>
      </c>
    </row>
    <row r="39" spans="1:2" ht="28.5" customHeight="1">
      <c r="A39" s="26" t="s">
        <v>579</v>
      </c>
      <c r="B39" s="42">
        <v>300</v>
      </c>
    </row>
    <row r="40" spans="1:2" ht="28.5" customHeight="1">
      <c r="A40" s="26" t="s">
        <v>580</v>
      </c>
      <c r="B40" s="42">
        <v>6721</v>
      </c>
    </row>
    <row r="41" spans="1:2" ht="28.5" customHeight="1">
      <c r="A41" s="26" t="s">
        <v>581</v>
      </c>
      <c r="B41" s="99">
        <v>3792</v>
      </c>
    </row>
    <row r="42" spans="1:2" ht="28.5" customHeight="1">
      <c r="A42" s="26" t="s">
        <v>582</v>
      </c>
      <c r="B42" s="42">
        <v>349</v>
      </c>
    </row>
    <row r="43" spans="1:2" ht="28.5" customHeight="1">
      <c r="A43" s="26" t="s">
        <v>583</v>
      </c>
      <c r="B43" s="42">
        <v>625</v>
      </c>
    </row>
    <row r="44" spans="1:2" ht="28.5" customHeight="1">
      <c r="A44" s="26" t="s">
        <v>584</v>
      </c>
      <c r="B44" s="42">
        <v>-38</v>
      </c>
    </row>
    <row r="45" spans="1:2" ht="28.5" customHeight="1">
      <c r="A45" s="26" t="s">
        <v>585</v>
      </c>
      <c r="B45" s="42"/>
    </row>
    <row r="46" spans="1:2" ht="28.5" customHeight="1">
      <c r="A46" s="26" t="s">
        <v>597</v>
      </c>
      <c r="B46" s="42">
        <v>60</v>
      </c>
    </row>
    <row r="47" spans="1:2" ht="28.5" customHeight="1">
      <c r="A47" s="26" t="s">
        <v>586</v>
      </c>
      <c r="B47" s="42">
        <v>648</v>
      </c>
    </row>
    <row r="48" spans="1:2" ht="28.5" customHeight="1">
      <c r="A48" s="26" t="s">
        <v>587</v>
      </c>
      <c r="B48" s="42">
        <v>52</v>
      </c>
    </row>
    <row r="49" spans="1:2" ht="28.5" customHeight="1">
      <c r="A49" s="26" t="s">
        <v>598</v>
      </c>
      <c r="B49" s="42">
        <v>414</v>
      </c>
    </row>
  </sheetData>
  <mergeCells count="1">
    <mergeCell ref="A2:B2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32"/>
  <sheetViews>
    <sheetView workbookViewId="0">
      <selection activeCell="A3" sqref="A3"/>
    </sheetView>
  </sheetViews>
  <sheetFormatPr defaultColWidth="57.875" defaultRowHeight="14.25"/>
  <cols>
    <col min="1" max="1" width="58.375" style="251" customWidth="1"/>
    <col min="2" max="2" width="40.375" style="251" customWidth="1"/>
    <col min="3" max="255" width="9" style="251" customWidth="1"/>
    <col min="256" max="256" width="57.875" style="251"/>
    <col min="257" max="257" width="58.375" style="251" customWidth="1"/>
    <col min="258" max="258" width="40.375" style="251" customWidth="1"/>
    <col min="259" max="511" width="9" style="251" customWidth="1"/>
    <col min="512" max="512" width="57.875" style="251"/>
    <col min="513" max="513" width="58.375" style="251" customWidth="1"/>
    <col min="514" max="514" width="40.375" style="251" customWidth="1"/>
    <col min="515" max="767" width="9" style="251" customWidth="1"/>
    <col min="768" max="768" width="57.875" style="251"/>
    <col min="769" max="769" width="58.375" style="251" customWidth="1"/>
    <col min="770" max="770" width="40.375" style="251" customWidth="1"/>
    <col min="771" max="1023" width="9" style="251" customWidth="1"/>
    <col min="1024" max="1024" width="57.875" style="251"/>
    <col min="1025" max="1025" width="58.375" style="251" customWidth="1"/>
    <col min="1026" max="1026" width="40.375" style="251" customWidth="1"/>
    <col min="1027" max="1279" width="9" style="251" customWidth="1"/>
    <col min="1280" max="1280" width="57.875" style="251"/>
    <col min="1281" max="1281" width="58.375" style="251" customWidth="1"/>
    <col min="1282" max="1282" width="40.375" style="251" customWidth="1"/>
    <col min="1283" max="1535" width="9" style="251" customWidth="1"/>
    <col min="1536" max="1536" width="57.875" style="251"/>
    <col min="1537" max="1537" width="58.375" style="251" customWidth="1"/>
    <col min="1538" max="1538" width="40.375" style="251" customWidth="1"/>
    <col min="1539" max="1791" width="9" style="251" customWidth="1"/>
    <col min="1792" max="1792" width="57.875" style="251"/>
    <col min="1793" max="1793" width="58.375" style="251" customWidth="1"/>
    <col min="1794" max="1794" width="40.375" style="251" customWidth="1"/>
    <col min="1795" max="2047" width="9" style="251" customWidth="1"/>
    <col min="2048" max="2048" width="57.875" style="251"/>
    <col min="2049" max="2049" width="58.375" style="251" customWidth="1"/>
    <col min="2050" max="2050" width="40.375" style="251" customWidth="1"/>
    <col min="2051" max="2303" width="9" style="251" customWidth="1"/>
    <col min="2304" max="2304" width="57.875" style="251"/>
    <col min="2305" max="2305" width="58.375" style="251" customWidth="1"/>
    <col min="2306" max="2306" width="40.375" style="251" customWidth="1"/>
    <col min="2307" max="2559" width="9" style="251" customWidth="1"/>
    <col min="2560" max="2560" width="57.875" style="251"/>
    <col min="2561" max="2561" width="58.375" style="251" customWidth="1"/>
    <col min="2562" max="2562" width="40.375" style="251" customWidth="1"/>
    <col min="2563" max="2815" width="9" style="251" customWidth="1"/>
    <col min="2816" max="2816" width="57.875" style="251"/>
    <col min="2817" max="2817" width="58.375" style="251" customWidth="1"/>
    <col min="2818" max="2818" width="40.375" style="251" customWidth="1"/>
    <col min="2819" max="3071" width="9" style="251" customWidth="1"/>
    <col min="3072" max="3072" width="57.875" style="251"/>
    <col min="3073" max="3073" width="58.375" style="251" customWidth="1"/>
    <col min="3074" max="3074" width="40.375" style="251" customWidth="1"/>
    <col min="3075" max="3327" width="9" style="251" customWidth="1"/>
    <col min="3328" max="3328" width="57.875" style="251"/>
    <col min="3329" max="3329" width="58.375" style="251" customWidth="1"/>
    <col min="3330" max="3330" width="40.375" style="251" customWidth="1"/>
    <col min="3331" max="3583" width="9" style="251" customWidth="1"/>
    <col min="3584" max="3584" width="57.875" style="251"/>
    <col min="3585" max="3585" width="58.375" style="251" customWidth="1"/>
    <col min="3586" max="3586" width="40.375" style="251" customWidth="1"/>
    <col min="3587" max="3839" width="9" style="251" customWidth="1"/>
    <col min="3840" max="3840" width="57.875" style="251"/>
    <col min="3841" max="3841" width="58.375" style="251" customWidth="1"/>
    <col min="3842" max="3842" width="40.375" style="251" customWidth="1"/>
    <col min="3843" max="4095" width="9" style="251" customWidth="1"/>
    <col min="4096" max="4096" width="57.875" style="251"/>
    <col min="4097" max="4097" width="58.375" style="251" customWidth="1"/>
    <col min="4098" max="4098" width="40.375" style="251" customWidth="1"/>
    <col min="4099" max="4351" width="9" style="251" customWidth="1"/>
    <col min="4352" max="4352" width="57.875" style="251"/>
    <col min="4353" max="4353" width="58.375" style="251" customWidth="1"/>
    <col min="4354" max="4354" width="40.375" style="251" customWidth="1"/>
    <col min="4355" max="4607" width="9" style="251" customWidth="1"/>
    <col min="4608" max="4608" width="57.875" style="251"/>
    <col min="4609" max="4609" width="58.375" style="251" customWidth="1"/>
    <col min="4610" max="4610" width="40.375" style="251" customWidth="1"/>
    <col min="4611" max="4863" width="9" style="251" customWidth="1"/>
    <col min="4864" max="4864" width="57.875" style="251"/>
    <col min="4865" max="4865" width="58.375" style="251" customWidth="1"/>
    <col min="4866" max="4866" width="40.375" style="251" customWidth="1"/>
    <col min="4867" max="5119" width="9" style="251" customWidth="1"/>
    <col min="5120" max="5120" width="57.875" style="251"/>
    <col min="5121" max="5121" width="58.375" style="251" customWidth="1"/>
    <col min="5122" max="5122" width="40.375" style="251" customWidth="1"/>
    <col min="5123" max="5375" width="9" style="251" customWidth="1"/>
    <col min="5376" max="5376" width="57.875" style="251"/>
    <col min="5377" max="5377" width="58.375" style="251" customWidth="1"/>
    <col min="5378" max="5378" width="40.375" style="251" customWidth="1"/>
    <col min="5379" max="5631" width="9" style="251" customWidth="1"/>
    <col min="5632" max="5632" width="57.875" style="251"/>
    <col min="5633" max="5633" width="58.375" style="251" customWidth="1"/>
    <col min="5634" max="5634" width="40.375" style="251" customWidth="1"/>
    <col min="5635" max="5887" width="9" style="251" customWidth="1"/>
    <col min="5888" max="5888" width="57.875" style="251"/>
    <col min="5889" max="5889" width="58.375" style="251" customWidth="1"/>
    <col min="5890" max="5890" width="40.375" style="251" customWidth="1"/>
    <col min="5891" max="6143" width="9" style="251" customWidth="1"/>
    <col min="6144" max="6144" width="57.875" style="251"/>
    <col min="6145" max="6145" width="58.375" style="251" customWidth="1"/>
    <col min="6146" max="6146" width="40.375" style="251" customWidth="1"/>
    <col min="6147" max="6399" width="9" style="251" customWidth="1"/>
    <col min="6400" max="6400" width="57.875" style="251"/>
    <col min="6401" max="6401" width="58.375" style="251" customWidth="1"/>
    <col min="6402" max="6402" width="40.375" style="251" customWidth="1"/>
    <col min="6403" max="6655" width="9" style="251" customWidth="1"/>
    <col min="6656" max="6656" width="57.875" style="251"/>
    <col min="6657" max="6657" width="58.375" style="251" customWidth="1"/>
    <col min="6658" max="6658" width="40.375" style="251" customWidth="1"/>
    <col min="6659" max="6911" width="9" style="251" customWidth="1"/>
    <col min="6912" max="6912" width="57.875" style="251"/>
    <col min="6913" max="6913" width="58.375" style="251" customWidth="1"/>
    <col min="6914" max="6914" width="40.375" style="251" customWidth="1"/>
    <col min="6915" max="7167" width="9" style="251" customWidth="1"/>
    <col min="7168" max="7168" width="57.875" style="251"/>
    <col min="7169" max="7169" width="58.375" style="251" customWidth="1"/>
    <col min="7170" max="7170" width="40.375" style="251" customWidth="1"/>
    <col min="7171" max="7423" width="9" style="251" customWidth="1"/>
    <col min="7424" max="7424" width="57.875" style="251"/>
    <col min="7425" max="7425" width="58.375" style="251" customWidth="1"/>
    <col min="7426" max="7426" width="40.375" style="251" customWidth="1"/>
    <col min="7427" max="7679" width="9" style="251" customWidth="1"/>
    <col min="7680" max="7680" width="57.875" style="251"/>
    <col min="7681" max="7681" width="58.375" style="251" customWidth="1"/>
    <col min="7682" max="7682" width="40.375" style="251" customWidth="1"/>
    <col min="7683" max="7935" width="9" style="251" customWidth="1"/>
    <col min="7936" max="7936" width="57.875" style="251"/>
    <col min="7937" max="7937" width="58.375" style="251" customWidth="1"/>
    <col min="7938" max="7938" width="40.375" style="251" customWidth="1"/>
    <col min="7939" max="8191" width="9" style="251" customWidth="1"/>
    <col min="8192" max="8192" width="57.875" style="251"/>
    <col min="8193" max="8193" width="58.375" style="251" customWidth="1"/>
    <col min="8194" max="8194" width="40.375" style="251" customWidth="1"/>
    <col min="8195" max="8447" width="9" style="251" customWidth="1"/>
    <col min="8448" max="8448" width="57.875" style="251"/>
    <col min="8449" max="8449" width="58.375" style="251" customWidth="1"/>
    <col min="8450" max="8450" width="40.375" style="251" customWidth="1"/>
    <col min="8451" max="8703" width="9" style="251" customWidth="1"/>
    <col min="8704" max="8704" width="57.875" style="251"/>
    <col min="8705" max="8705" width="58.375" style="251" customWidth="1"/>
    <col min="8706" max="8706" width="40.375" style="251" customWidth="1"/>
    <col min="8707" max="8959" width="9" style="251" customWidth="1"/>
    <col min="8960" max="8960" width="57.875" style="251"/>
    <col min="8961" max="8961" width="58.375" style="251" customWidth="1"/>
    <col min="8962" max="8962" width="40.375" style="251" customWidth="1"/>
    <col min="8963" max="9215" width="9" style="251" customWidth="1"/>
    <col min="9216" max="9216" width="57.875" style="251"/>
    <col min="9217" max="9217" width="58.375" style="251" customWidth="1"/>
    <col min="9218" max="9218" width="40.375" style="251" customWidth="1"/>
    <col min="9219" max="9471" width="9" style="251" customWidth="1"/>
    <col min="9472" max="9472" width="57.875" style="251"/>
    <col min="9473" max="9473" width="58.375" style="251" customWidth="1"/>
    <col min="9474" max="9474" width="40.375" style="251" customWidth="1"/>
    <col min="9475" max="9727" width="9" style="251" customWidth="1"/>
    <col min="9728" max="9728" width="57.875" style="251"/>
    <col min="9729" max="9729" width="58.375" style="251" customWidth="1"/>
    <col min="9730" max="9730" width="40.375" style="251" customWidth="1"/>
    <col min="9731" max="9983" width="9" style="251" customWidth="1"/>
    <col min="9984" max="9984" width="57.875" style="251"/>
    <col min="9985" max="9985" width="58.375" style="251" customWidth="1"/>
    <col min="9986" max="9986" width="40.375" style="251" customWidth="1"/>
    <col min="9987" max="10239" width="9" style="251" customWidth="1"/>
    <col min="10240" max="10240" width="57.875" style="251"/>
    <col min="10241" max="10241" width="58.375" style="251" customWidth="1"/>
    <col min="10242" max="10242" width="40.375" style="251" customWidth="1"/>
    <col min="10243" max="10495" width="9" style="251" customWidth="1"/>
    <col min="10496" max="10496" width="57.875" style="251"/>
    <col min="10497" max="10497" width="58.375" style="251" customWidth="1"/>
    <col min="10498" max="10498" width="40.375" style="251" customWidth="1"/>
    <col min="10499" max="10751" width="9" style="251" customWidth="1"/>
    <col min="10752" max="10752" width="57.875" style="251"/>
    <col min="10753" max="10753" width="58.375" style="251" customWidth="1"/>
    <col min="10754" max="10754" width="40.375" style="251" customWidth="1"/>
    <col min="10755" max="11007" width="9" style="251" customWidth="1"/>
    <col min="11008" max="11008" width="57.875" style="251"/>
    <col min="11009" max="11009" width="58.375" style="251" customWidth="1"/>
    <col min="11010" max="11010" width="40.375" style="251" customWidth="1"/>
    <col min="11011" max="11263" width="9" style="251" customWidth="1"/>
    <col min="11264" max="11264" width="57.875" style="251"/>
    <col min="11265" max="11265" width="58.375" style="251" customWidth="1"/>
    <col min="11266" max="11266" width="40.375" style="251" customWidth="1"/>
    <col min="11267" max="11519" width="9" style="251" customWidth="1"/>
    <col min="11520" max="11520" width="57.875" style="251"/>
    <col min="11521" max="11521" width="58.375" style="251" customWidth="1"/>
    <col min="11522" max="11522" width="40.375" style="251" customWidth="1"/>
    <col min="11523" max="11775" width="9" style="251" customWidth="1"/>
    <col min="11776" max="11776" width="57.875" style="251"/>
    <col min="11777" max="11777" width="58.375" style="251" customWidth="1"/>
    <col min="11778" max="11778" width="40.375" style="251" customWidth="1"/>
    <col min="11779" max="12031" width="9" style="251" customWidth="1"/>
    <col min="12032" max="12032" width="57.875" style="251"/>
    <col min="12033" max="12033" width="58.375" style="251" customWidth="1"/>
    <col min="12034" max="12034" width="40.375" style="251" customWidth="1"/>
    <col min="12035" max="12287" width="9" style="251" customWidth="1"/>
    <col min="12288" max="12288" width="57.875" style="251"/>
    <col min="12289" max="12289" width="58.375" style="251" customWidth="1"/>
    <col min="12290" max="12290" width="40.375" style="251" customWidth="1"/>
    <col min="12291" max="12543" width="9" style="251" customWidth="1"/>
    <col min="12544" max="12544" width="57.875" style="251"/>
    <col min="12545" max="12545" width="58.375" style="251" customWidth="1"/>
    <col min="12546" max="12546" width="40.375" style="251" customWidth="1"/>
    <col min="12547" max="12799" width="9" style="251" customWidth="1"/>
    <col min="12800" max="12800" width="57.875" style="251"/>
    <col min="12801" max="12801" width="58.375" style="251" customWidth="1"/>
    <col min="12802" max="12802" width="40.375" style="251" customWidth="1"/>
    <col min="12803" max="13055" width="9" style="251" customWidth="1"/>
    <col min="13056" max="13056" width="57.875" style="251"/>
    <col min="13057" max="13057" width="58.375" style="251" customWidth="1"/>
    <col min="13058" max="13058" width="40.375" style="251" customWidth="1"/>
    <col min="13059" max="13311" width="9" style="251" customWidth="1"/>
    <col min="13312" max="13312" width="57.875" style="251"/>
    <col min="13313" max="13313" width="58.375" style="251" customWidth="1"/>
    <col min="13314" max="13314" width="40.375" style="251" customWidth="1"/>
    <col min="13315" max="13567" width="9" style="251" customWidth="1"/>
    <col min="13568" max="13568" width="57.875" style="251"/>
    <col min="13569" max="13569" width="58.375" style="251" customWidth="1"/>
    <col min="13570" max="13570" width="40.375" style="251" customWidth="1"/>
    <col min="13571" max="13823" width="9" style="251" customWidth="1"/>
    <col min="13824" max="13824" width="57.875" style="251"/>
    <col min="13825" max="13825" width="58.375" style="251" customWidth="1"/>
    <col min="13826" max="13826" width="40.375" style="251" customWidth="1"/>
    <col min="13827" max="14079" width="9" style="251" customWidth="1"/>
    <col min="14080" max="14080" width="57.875" style="251"/>
    <col min="14081" max="14081" width="58.375" style="251" customWidth="1"/>
    <col min="14082" max="14082" width="40.375" style="251" customWidth="1"/>
    <col min="14083" max="14335" width="9" style="251" customWidth="1"/>
    <col min="14336" max="14336" width="57.875" style="251"/>
    <col min="14337" max="14337" width="58.375" style="251" customWidth="1"/>
    <col min="14338" max="14338" width="40.375" style="251" customWidth="1"/>
    <col min="14339" max="14591" width="9" style="251" customWidth="1"/>
    <col min="14592" max="14592" width="57.875" style="251"/>
    <col min="14593" max="14593" width="58.375" style="251" customWidth="1"/>
    <col min="14594" max="14594" width="40.375" style="251" customWidth="1"/>
    <col min="14595" max="14847" width="9" style="251" customWidth="1"/>
    <col min="14848" max="14848" width="57.875" style="251"/>
    <col min="14849" max="14849" width="58.375" style="251" customWidth="1"/>
    <col min="14850" max="14850" width="40.375" style="251" customWidth="1"/>
    <col min="14851" max="15103" width="9" style="251" customWidth="1"/>
    <col min="15104" max="15104" width="57.875" style="251"/>
    <col min="15105" max="15105" width="58.375" style="251" customWidth="1"/>
    <col min="15106" max="15106" width="40.375" style="251" customWidth="1"/>
    <col min="15107" max="15359" width="9" style="251" customWidth="1"/>
    <col min="15360" max="15360" width="57.875" style="251"/>
    <col min="15361" max="15361" width="58.375" style="251" customWidth="1"/>
    <col min="15362" max="15362" width="40.375" style="251" customWidth="1"/>
    <col min="15363" max="15615" width="9" style="251" customWidth="1"/>
    <col min="15616" max="15616" width="57.875" style="251"/>
    <col min="15617" max="15617" width="58.375" style="251" customWidth="1"/>
    <col min="15618" max="15618" width="40.375" style="251" customWidth="1"/>
    <col min="15619" max="15871" width="9" style="251" customWidth="1"/>
    <col min="15872" max="15872" width="57.875" style="251"/>
    <col min="15873" max="15873" width="58.375" style="251" customWidth="1"/>
    <col min="15874" max="15874" width="40.375" style="251" customWidth="1"/>
    <col min="15875" max="16127" width="9" style="251" customWidth="1"/>
    <col min="16128" max="16128" width="57.875" style="251"/>
    <col min="16129" max="16129" width="58.375" style="251" customWidth="1"/>
    <col min="16130" max="16130" width="40.375" style="251" customWidth="1"/>
    <col min="16131" max="16383" width="9" style="251" customWidth="1"/>
    <col min="16384" max="16384" width="57.875" style="251"/>
  </cols>
  <sheetData>
    <row r="1" spans="1:2" ht="21" customHeight="1">
      <c r="A1" s="250" t="s">
        <v>705</v>
      </c>
    </row>
    <row r="2" spans="1:2" ht="37.9" customHeight="1">
      <c r="A2" s="338" t="s">
        <v>800</v>
      </c>
      <c r="B2" s="338"/>
    </row>
    <row r="3" spans="1:2">
      <c r="B3" s="252" t="s">
        <v>207</v>
      </c>
    </row>
    <row r="4" spans="1:2" ht="28.9" customHeight="1">
      <c r="A4" s="253" t="s">
        <v>706</v>
      </c>
      <c r="B4" s="254" t="s">
        <v>227</v>
      </c>
    </row>
    <row r="5" spans="1:2" ht="28.9" customHeight="1">
      <c r="A5" s="253" t="s">
        <v>707</v>
      </c>
      <c r="B5" s="255" t="s">
        <v>708</v>
      </c>
    </row>
    <row r="6" spans="1:2" ht="28.9" customHeight="1">
      <c r="A6" s="256" t="s">
        <v>709</v>
      </c>
      <c r="B6" s="255" t="s">
        <v>708</v>
      </c>
    </row>
    <row r="7" spans="1:2" ht="28.9" customHeight="1">
      <c r="A7" s="257" t="s">
        <v>710</v>
      </c>
      <c r="B7" s="255" t="s">
        <v>708</v>
      </c>
    </row>
    <row r="8" spans="1:2" ht="28.9" customHeight="1">
      <c r="A8" s="258" t="s">
        <v>711</v>
      </c>
      <c r="B8" s="255" t="s">
        <v>708</v>
      </c>
    </row>
    <row r="9" spans="1:2" ht="28.9" customHeight="1">
      <c r="A9" s="259" t="s">
        <v>712</v>
      </c>
      <c r="B9" s="255" t="s">
        <v>708</v>
      </c>
    </row>
    <row r="10" spans="1:2" ht="28.9" customHeight="1">
      <c r="A10" s="259"/>
      <c r="B10" s="255" t="s">
        <v>708</v>
      </c>
    </row>
    <row r="11" spans="1:2" ht="28.9" customHeight="1">
      <c r="A11" s="257" t="s">
        <v>713</v>
      </c>
      <c r="B11" s="255" t="s">
        <v>708</v>
      </c>
    </row>
    <row r="12" spans="1:2" ht="28.9" customHeight="1">
      <c r="A12" s="260" t="s">
        <v>714</v>
      </c>
      <c r="B12" s="255" t="s">
        <v>708</v>
      </c>
    </row>
    <row r="13" spans="1:2" ht="28.9" customHeight="1">
      <c r="A13" s="261" t="s">
        <v>715</v>
      </c>
      <c r="B13" s="255" t="s">
        <v>708</v>
      </c>
    </row>
    <row r="14" spans="1:2" ht="28.9" customHeight="1">
      <c r="A14" s="261" t="s">
        <v>716</v>
      </c>
      <c r="B14" s="255" t="s">
        <v>708</v>
      </c>
    </row>
    <row r="15" spans="1:2" ht="28.9" customHeight="1">
      <c r="A15" s="261" t="s">
        <v>717</v>
      </c>
      <c r="B15" s="255" t="s">
        <v>708</v>
      </c>
    </row>
    <row r="16" spans="1:2" ht="28.9" customHeight="1">
      <c r="A16" s="261" t="s">
        <v>718</v>
      </c>
      <c r="B16" s="255" t="s">
        <v>708</v>
      </c>
    </row>
    <row r="17" spans="1:2" ht="28.9" customHeight="1">
      <c r="A17" s="262" t="s">
        <v>719</v>
      </c>
      <c r="B17" s="255" t="s">
        <v>708</v>
      </c>
    </row>
    <row r="18" spans="1:2" ht="28.9" customHeight="1">
      <c r="A18" s="262" t="s">
        <v>720</v>
      </c>
      <c r="B18" s="255" t="s">
        <v>708</v>
      </c>
    </row>
    <row r="19" spans="1:2" ht="28.9" customHeight="1">
      <c r="A19" s="262" t="s">
        <v>721</v>
      </c>
      <c r="B19" s="255" t="s">
        <v>708</v>
      </c>
    </row>
    <row r="20" spans="1:2" ht="28.9" customHeight="1">
      <c r="A20" s="262" t="s">
        <v>722</v>
      </c>
      <c r="B20" s="255" t="s">
        <v>708</v>
      </c>
    </row>
    <row r="21" spans="1:2" ht="28.9" customHeight="1">
      <c r="A21" s="262" t="s">
        <v>723</v>
      </c>
      <c r="B21" s="255" t="s">
        <v>708</v>
      </c>
    </row>
    <row r="22" spans="1:2" ht="28.9" customHeight="1">
      <c r="A22" s="262" t="s">
        <v>724</v>
      </c>
      <c r="B22" s="255" t="s">
        <v>708</v>
      </c>
    </row>
    <row r="23" spans="1:2" ht="28.9" customHeight="1">
      <c r="A23" s="262" t="s">
        <v>725</v>
      </c>
      <c r="B23" s="255" t="s">
        <v>708</v>
      </c>
    </row>
    <row r="24" spans="1:2" ht="28.9" customHeight="1">
      <c r="A24" s="262" t="s">
        <v>726</v>
      </c>
      <c r="B24" s="255" t="s">
        <v>708</v>
      </c>
    </row>
    <row r="25" spans="1:2" ht="28.9" customHeight="1">
      <c r="A25" s="262"/>
      <c r="B25" s="255" t="s">
        <v>708</v>
      </c>
    </row>
    <row r="26" spans="1:2" ht="28.9" customHeight="1">
      <c r="A26" s="257" t="s">
        <v>727</v>
      </c>
      <c r="B26" s="255" t="s">
        <v>708</v>
      </c>
    </row>
    <row r="27" spans="1:2" ht="28.9" customHeight="1">
      <c r="A27" s="263" t="s">
        <v>728</v>
      </c>
      <c r="B27" s="255" t="s">
        <v>708</v>
      </c>
    </row>
    <row r="28" spans="1:2" ht="28.9" customHeight="1">
      <c r="A28" s="263" t="s">
        <v>729</v>
      </c>
      <c r="B28" s="255" t="s">
        <v>708</v>
      </c>
    </row>
    <row r="29" spans="1:2" ht="28.9" customHeight="1">
      <c r="A29" s="263" t="s">
        <v>730</v>
      </c>
      <c r="B29" s="255" t="s">
        <v>708</v>
      </c>
    </row>
    <row r="30" spans="1:2" ht="28.9" customHeight="1">
      <c r="A30" s="263" t="s">
        <v>731</v>
      </c>
      <c r="B30" s="255" t="s">
        <v>708</v>
      </c>
    </row>
    <row r="31" spans="1:2" ht="28.9" customHeight="1">
      <c r="A31" s="263"/>
      <c r="B31" s="264"/>
    </row>
    <row r="32" spans="1:2" ht="24.75" customHeight="1">
      <c r="A32" s="265" t="s">
        <v>732</v>
      </c>
    </row>
  </sheetData>
  <mergeCells count="1">
    <mergeCell ref="A2:B2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B80"/>
  <sheetViews>
    <sheetView tabSelected="1" topLeftCell="A22" workbookViewId="0">
      <selection activeCell="D22" sqref="D1:E1048576"/>
    </sheetView>
  </sheetViews>
  <sheetFormatPr defaultColWidth="9" defaultRowHeight="13.5"/>
  <cols>
    <col min="1" max="1" width="50.5" style="221" customWidth="1"/>
    <col min="2" max="2" width="37.875" style="235" customWidth="1"/>
    <col min="3" max="3" width="3.75" style="221" customWidth="1"/>
    <col min="4" max="16384" width="9" style="221"/>
  </cols>
  <sheetData>
    <row r="1" spans="1:2" s="220" customFormat="1" ht="21.75" customHeight="1">
      <c r="A1" s="248" t="s">
        <v>806</v>
      </c>
      <c r="B1" s="219"/>
    </row>
    <row r="2" spans="1:2" ht="22.5">
      <c r="A2" s="339" t="s">
        <v>844</v>
      </c>
      <c r="B2" s="339"/>
    </row>
    <row r="3" spans="1:2" ht="20.25" customHeight="1">
      <c r="A3" s="222"/>
      <c r="B3" s="223" t="s">
        <v>207</v>
      </c>
    </row>
    <row r="4" spans="1:2" s="226" customFormat="1" ht="28.9" customHeight="1">
      <c r="A4" s="224" t="s">
        <v>599</v>
      </c>
      <c r="B4" s="225" t="s">
        <v>703</v>
      </c>
    </row>
    <row r="5" spans="1:2" ht="15.75" customHeight="1">
      <c r="A5" s="227" t="s">
        <v>600</v>
      </c>
      <c r="B5" s="228">
        <f>SUM(B6:B9)</f>
        <v>20065</v>
      </c>
    </row>
    <row r="6" spans="1:2" ht="15.75" customHeight="1">
      <c r="A6" s="229" t="s">
        <v>601</v>
      </c>
      <c r="B6" s="230">
        <v>15502</v>
      </c>
    </row>
    <row r="7" spans="1:2" ht="15.75" customHeight="1">
      <c r="A7" s="229" t="s">
        <v>602</v>
      </c>
      <c r="B7" s="230">
        <v>2536</v>
      </c>
    </row>
    <row r="8" spans="1:2" ht="15.75" customHeight="1">
      <c r="A8" s="229" t="s">
        <v>603</v>
      </c>
      <c r="B8" s="230">
        <v>1968</v>
      </c>
    </row>
    <row r="9" spans="1:2" ht="15.75" customHeight="1">
      <c r="A9" s="229" t="s">
        <v>604</v>
      </c>
      <c r="B9" s="230">
        <v>59</v>
      </c>
    </row>
    <row r="10" spans="1:2" ht="15.75" customHeight="1">
      <c r="A10" s="231" t="s">
        <v>605</v>
      </c>
      <c r="B10" s="228">
        <f>SUM(B11:B20)</f>
        <v>3152</v>
      </c>
    </row>
    <row r="11" spans="1:2" ht="15.75" customHeight="1">
      <c r="A11" s="229" t="s">
        <v>606</v>
      </c>
      <c r="B11" s="230">
        <v>2241</v>
      </c>
    </row>
    <row r="12" spans="1:2" ht="15.75" customHeight="1">
      <c r="A12" s="232" t="s">
        <v>607</v>
      </c>
      <c r="B12" s="230">
        <v>4</v>
      </c>
    </row>
    <row r="13" spans="1:2" ht="15.75" customHeight="1">
      <c r="A13" s="229" t="s">
        <v>608</v>
      </c>
      <c r="B13" s="230">
        <v>43</v>
      </c>
    </row>
    <row r="14" spans="1:2" ht="15.75" customHeight="1">
      <c r="A14" s="229" t="s">
        <v>609</v>
      </c>
      <c r="B14" s="230">
        <v>0</v>
      </c>
    </row>
    <row r="15" spans="1:2" ht="15.75" customHeight="1">
      <c r="A15" s="229" t="s">
        <v>610</v>
      </c>
      <c r="B15" s="230">
        <v>2</v>
      </c>
    </row>
    <row r="16" spans="1:2" ht="15.75" customHeight="1">
      <c r="A16" s="229" t="s">
        <v>611</v>
      </c>
      <c r="B16" s="230">
        <v>94</v>
      </c>
    </row>
    <row r="17" spans="1:2" ht="15.75" customHeight="1">
      <c r="A17" s="229" t="s">
        <v>612</v>
      </c>
      <c r="B17" s="230">
        <v>6</v>
      </c>
    </row>
    <row r="18" spans="1:2" ht="15.75" customHeight="1">
      <c r="A18" s="229" t="s">
        <v>613</v>
      </c>
      <c r="B18" s="230">
        <v>687</v>
      </c>
    </row>
    <row r="19" spans="1:2" ht="15.75" customHeight="1">
      <c r="A19" s="229" t="s">
        <v>614</v>
      </c>
      <c r="B19" s="230">
        <v>4</v>
      </c>
    </row>
    <row r="20" spans="1:2" ht="15.75" customHeight="1">
      <c r="A20" s="229" t="s">
        <v>615</v>
      </c>
      <c r="B20" s="230">
        <v>71</v>
      </c>
    </row>
    <row r="21" spans="1:2" ht="15.75" customHeight="1">
      <c r="A21" s="231" t="s">
        <v>616</v>
      </c>
      <c r="B21" s="228">
        <f>SUM(B22:B28)</f>
        <v>0</v>
      </c>
    </row>
    <row r="22" spans="1:2" ht="15.75" customHeight="1">
      <c r="A22" s="229" t="s">
        <v>617</v>
      </c>
      <c r="B22" s="230"/>
    </row>
    <row r="23" spans="1:2" ht="15.75" customHeight="1">
      <c r="A23" s="229" t="s">
        <v>618</v>
      </c>
      <c r="B23" s="230"/>
    </row>
    <row r="24" spans="1:2" ht="15.75" customHeight="1">
      <c r="A24" s="229" t="s">
        <v>619</v>
      </c>
      <c r="B24" s="230"/>
    </row>
    <row r="25" spans="1:2" ht="15.75" customHeight="1">
      <c r="A25" s="229" t="s">
        <v>620</v>
      </c>
      <c r="B25" s="230"/>
    </row>
    <row r="26" spans="1:2" ht="15.75" customHeight="1">
      <c r="A26" s="229" t="s">
        <v>621</v>
      </c>
      <c r="B26" s="230"/>
    </row>
    <row r="27" spans="1:2" ht="15.75" customHeight="1">
      <c r="A27" s="229" t="s">
        <v>622</v>
      </c>
      <c r="B27" s="230"/>
    </row>
    <row r="28" spans="1:2" ht="15.75" customHeight="1">
      <c r="A28" s="229" t="s">
        <v>623</v>
      </c>
      <c r="B28" s="230"/>
    </row>
    <row r="29" spans="1:2" ht="15.75" customHeight="1">
      <c r="A29" s="231" t="s">
        <v>624</v>
      </c>
      <c r="B29" s="228">
        <f>SUM(B30:B35)</f>
        <v>0</v>
      </c>
    </row>
    <row r="30" spans="1:2" ht="15.75" customHeight="1">
      <c r="A30" s="229" t="s">
        <v>617</v>
      </c>
      <c r="B30" s="230"/>
    </row>
    <row r="31" spans="1:2" ht="15.75" customHeight="1">
      <c r="A31" s="229" t="s">
        <v>618</v>
      </c>
      <c r="B31" s="230"/>
    </row>
    <row r="32" spans="1:2" ht="15.75" customHeight="1">
      <c r="A32" s="229" t="s">
        <v>619</v>
      </c>
      <c r="B32" s="230"/>
    </row>
    <row r="33" spans="1:2" ht="15.75" customHeight="1">
      <c r="A33" s="229" t="s">
        <v>621</v>
      </c>
      <c r="B33" s="230"/>
    </row>
    <row r="34" spans="1:2" ht="15.75" customHeight="1">
      <c r="A34" s="229" t="s">
        <v>622</v>
      </c>
      <c r="B34" s="230"/>
    </row>
    <row r="35" spans="1:2" ht="15.75" customHeight="1">
      <c r="A35" s="229" t="s">
        <v>623</v>
      </c>
      <c r="B35" s="230"/>
    </row>
    <row r="36" spans="1:2" ht="15.75" customHeight="1">
      <c r="A36" s="231" t="s">
        <v>625</v>
      </c>
      <c r="B36" s="228">
        <f>SUM(B37:B39)</f>
        <v>38804</v>
      </c>
    </row>
    <row r="37" spans="1:2" ht="15.75" customHeight="1">
      <c r="A37" s="229" t="s">
        <v>626</v>
      </c>
      <c r="B37" s="230">
        <v>37363</v>
      </c>
    </row>
    <row r="38" spans="1:2" ht="15.75" customHeight="1">
      <c r="A38" s="229" t="s">
        <v>627</v>
      </c>
      <c r="B38" s="230">
        <v>1441</v>
      </c>
    </row>
    <row r="39" spans="1:2" ht="15.75" customHeight="1">
      <c r="A39" s="229" t="s">
        <v>628</v>
      </c>
      <c r="B39" s="230"/>
    </row>
    <row r="40" spans="1:2" ht="15.75" customHeight="1">
      <c r="A40" s="231" t="s">
        <v>629</v>
      </c>
      <c r="B40" s="228">
        <f>SUM(B41:B42)</f>
        <v>0</v>
      </c>
    </row>
    <row r="41" spans="1:2" ht="15.75" customHeight="1">
      <c r="A41" s="229" t="s">
        <v>630</v>
      </c>
      <c r="B41" s="230"/>
    </row>
    <row r="42" spans="1:2" ht="15.75" customHeight="1">
      <c r="A42" s="229" t="s">
        <v>631</v>
      </c>
      <c r="B42" s="230"/>
    </row>
    <row r="43" spans="1:2" ht="15.75" customHeight="1">
      <c r="A43" s="231" t="s">
        <v>632</v>
      </c>
      <c r="B43" s="228">
        <f>SUM(B44:B46)</f>
        <v>0</v>
      </c>
    </row>
    <row r="44" spans="1:2" ht="15.75" customHeight="1">
      <c r="A44" s="229" t="s">
        <v>633</v>
      </c>
      <c r="B44" s="230"/>
    </row>
    <row r="45" spans="1:2" ht="15.75" customHeight="1">
      <c r="A45" s="232" t="s">
        <v>634</v>
      </c>
      <c r="B45" s="230"/>
    </row>
    <row r="46" spans="1:2" ht="15.75" customHeight="1">
      <c r="A46" s="229" t="s">
        <v>635</v>
      </c>
      <c r="B46" s="230"/>
    </row>
    <row r="47" spans="1:2" ht="15.75" customHeight="1">
      <c r="A47" s="231" t="s">
        <v>636</v>
      </c>
      <c r="B47" s="228"/>
    </row>
    <row r="48" spans="1:2" ht="15.75" customHeight="1">
      <c r="A48" s="229" t="s">
        <v>637</v>
      </c>
      <c r="B48" s="230"/>
    </row>
    <row r="49" spans="1:2" ht="15.75" customHeight="1">
      <c r="A49" s="229" t="s">
        <v>638</v>
      </c>
      <c r="B49" s="230"/>
    </row>
    <row r="50" spans="1:2" ht="15.75" customHeight="1">
      <c r="A50" s="231" t="s">
        <v>639</v>
      </c>
      <c r="B50" s="228">
        <f>SUM(B51:B55)</f>
        <v>2818</v>
      </c>
    </row>
    <row r="51" spans="1:2" ht="15.75" customHeight="1">
      <c r="A51" s="229" t="s">
        <v>640</v>
      </c>
      <c r="B51" s="230">
        <v>413</v>
      </c>
    </row>
    <row r="52" spans="1:2" ht="15.75" customHeight="1">
      <c r="A52" s="229" t="s">
        <v>641</v>
      </c>
      <c r="B52" s="230">
        <v>0</v>
      </c>
    </row>
    <row r="53" spans="1:2" ht="15.75" customHeight="1">
      <c r="A53" s="229" t="s">
        <v>642</v>
      </c>
      <c r="B53" s="230">
        <v>0</v>
      </c>
    </row>
    <row r="54" spans="1:2" ht="15.75" customHeight="1">
      <c r="A54" s="229" t="s">
        <v>643</v>
      </c>
      <c r="B54" s="230">
        <v>1695</v>
      </c>
    </row>
    <row r="55" spans="1:2" ht="15.75" customHeight="1">
      <c r="A55" s="229" t="s">
        <v>644</v>
      </c>
      <c r="B55" s="230">
        <v>710</v>
      </c>
    </row>
    <row r="56" spans="1:2" ht="15.75" customHeight="1">
      <c r="A56" s="231" t="s">
        <v>645</v>
      </c>
      <c r="B56" s="233"/>
    </row>
    <row r="57" spans="1:2" ht="15.75" customHeight="1">
      <c r="A57" s="229" t="s">
        <v>646</v>
      </c>
      <c r="B57" s="230"/>
    </row>
    <row r="58" spans="1:2" ht="15.75" customHeight="1">
      <c r="A58" s="229" t="s">
        <v>647</v>
      </c>
      <c r="B58" s="230"/>
    </row>
    <row r="59" spans="1:2" ht="15.75" customHeight="1">
      <c r="A59" s="231" t="s">
        <v>648</v>
      </c>
      <c r="B59" s="228">
        <f>SUM(B60:B63)</f>
        <v>0</v>
      </c>
    </row>
    <row r="60" spans="1:2" ht="15.75" customHeight="1">
      <c r="A60" s="229" t="s">
        <v>649</v>
      </c>
      <c r="B60" s="230"/>
    </row>
    <row r="61" spans="1:2" ht="15.75" customHeight="1">
      <c r="A61" s="229" t="s">
        <v>650</v>
      </c>
      <c r="B61" s="230"/>
    </row>
    <row r="62" spans="1:2" ht="15.75" customHeight="1">
      <c r="A62" s="229" t="s">
        <v>651</v>
      </c>
      <c r="B62" s="230"/>
    </row>
    <row r="63" spans="1:2" ht="15.75" customHeight="1">
      <c r="A63" s="229" t="s">
        <v>652</v>
      </c>
      <c r="B63" s="230"/>
    </row>
    <row r="64" spans="1:2" ht="15.75" customHeight="1">
      <c r="A64" s="231" t="s">
        <v>653</v>
      </c>
      <c r="B64" s="228"/>
    </row>
    <row r="65" spans="1:2" ht="15.75" customHeight="1">
      <c r="A65" s="229" t="s">
        <v>654</v>
      </c>
      <c r="B65" s="230"/>
    </row>
    <row r="66" spans="1:2" ht="15.75" customHeight="1">
      <c r="A66" s="229" t="s">
        <v>655</v>
      </c>
      <c r="B66" s="230"/>
    </row>
    <row r="67" spans="1:2" ht="15.75" customHeight="1">
      <c r="A67" s="231" t="s">
        <v>656</v>
      </c>
      <c r="B67" s="228"/>
    </row>
    <row r="68" spans="1:2" ht="15.75" customHeight="1">
      <c r="A68" s="229" t="s">
        <v>657</v>
      </c>
      <c r="B68" s="230"/>
    </row>
    <row r="69" spans="1:2" ht="15.75" customHeight="1">
      <c r="A69" s="229" t="s">
        <v>658</v>
      </c>
      <c r="B69" s="230"/>
    </row>
    <row r="70" spans="1:2" ht="15.75" customHeight="1">
      <c r="A70" s="229" t="s">
        <v>659</v>
      </c>
      <c r="B70" s="230"/>
    </row>
    <row r="71" spans="1:2" ht="15.75" customHeight="1">
      <c r="A71" s="229" t="s">
        <v>660</v>
      </c>
      <c r="B71" s="230"/>
    </row>
    <row r="72" spans="1:2" ht="15.75" customHeight="1">
      <c r="A72" s="231" t="s">
        <v>661</v>
      </c>
      <c r="B72" s="228"/>
    </row>
    <row r="73" spans="1:2" ht="15.75" customHeight="1">
      <c r="A73" s="229" t="s">
        <v>662</v>
      </c>
      <c r="B73" s="230"/>
    </row>
    <row r="74" spans="1:2" ht="15.75" customHeight="1">
      <c r="A74" s="229" t="s">
        <v>663</v>
      </c>
      <c r="B74" s="230"/>
    </row>
    <row r="75" spans="1:2" ht="15.75" customHeight="1">
      <c r="A75" s="231" t="s">
        <v>664</v>
      </c>
      <c r="B75" s="228">
        <f>SUM(B76:B79)</f>
        <v>0</v>
      </c>
    </row>
    <row r="76" spans="1:2" ht="15.75" customHeight="1">
      <c r="A76" s="229" t="s">
        <v>665</v>
      </c>
      <c r="B76" s="230"/>
    </row>
    <row r="77" spans="1:2" ht="15.75" customHeight="1">
      <c r="A77" s="229" t="s">
        <v>666</v>
      </c>
      <c r="B77" s="230"/>
    </row>
    <row r="78" spans="1:2" ht="15.75" customHeight="1">
      <c r="A78" s="229" t="s">
        <v>667</v>
      </c>
      <c r="B78" s="230"/>
    </row>
    <row r="79" spans="1:2" ht="15.75" customHeight="1">
      <c r="A79" s="229" t="s">
        <v>668</v>
      </c>
      <c r="B79" s="230"/>
    </row>
    <row r="80" spans="1:2" ht="30" customHeight="1">
      <c r="A80" s="234" t="s">
        <v>352</v>
      </c>
      <c r="B80" s="228">
        <f>SUM(B5,B10,B21,B29,B36,B40,B47,B50,B56,B59,B64,B67,B43,B72,B75)</f>
        <v>64839</v>
      </c>
    </row>
  </sheetData>
  <mergeCells count="1">
    <mergeCell ref="A2:B2"/>
  </mergeCells>
  <phoneticPr fontId="20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7"/>
  <sheetViews>
    <sheetView topLeftCell="C1" zoomScaleSheetLayoutView="55" workbookViewId="0">
      <selection activeCell="C1" sqref="C1"/>
    </sheetView>
  </sheetViews>
  <sheetFormatPr defaultColWidth="9" defaultRowHeight="14.25"/>
  <cols>
    <col min="1" max="1" width="0" style="280" hidden="1" customWidth="1"/>
    <col min="2" max="2" width="4.875" style="281" hidden="1" customWidth="1"/>
    <col min="3" max="3" width="34.375" style="25" customWidth="1"/>
    <col min="4" max="4" width="14.5" style="282" customWidth="1"/>
    <col min="5" max="7" width="14.5" style="25" customWidth="1"/>
    <col min="8" max="254" width="9" style="25"/>
    <col min="255" max="256" width="0" style="25" hidden="1" customWidth="1"/>
    <col min="257" max="257" width="51.125" style="25" customWidth="1"/>
    <col min="258" max="260" width="14.75" style="25" customWidth="1"/>
    <col min="261" max="510" width="9" style="25"/>
    <col min="511" max="512" width="0" style="25" hidden="1" customWidth="1"/>
    <col min="513" max="513" width="51.125" style="25" customWidth="1"/>
    <col min="514" max="516" width="14.75" style="25" customWidth="1"/>
    <col min="517" max="766" width="9" style="25"/>
    <col min="767" max="768" width="0" style="25" hidden="1" customWidth="1"/>
    <col min="769" max="769" width="51.125" style="25" customWidth="1"/>
    <col min="770" max="772" width="14.75" style="25" customWidth="1"/>
    <col min="773" max="1022" width="9" style="25"/>
    <col min="1023" max="1024" width="0" style="25" hidden="1" customWidth="1"/>
    <col min="1025" max="1025" width="51.125" style="25" customWidth="1"/>
    <col min="1026" max="1028" width="14.75" style="25" customWidth="1"/>
    <col min="1029" max="1278" width="9" style="25"/>
    <col min="1279" max="1280" width="0" style="25" hidden="1" customWidth="1"/>
    <col min="1281" max="1281" width="51.125" style="25" customWidth="1"/>
    <col min="1282" max="1284" width="14.75" style="25" customWidth="1"/>
    <col min="1285" max="1534" width="9" style="25"/>
    <col min="1535" max="1536" width="0" style="25" hidden="1" customWidth="1"/>
    <col min="1537" max="1537" width="51.125" style="25" customWidth="1"/>
    <col min="1538" max="1540" width="14.75" style="25" customWidth="1"/>
    <col min="1541" max="1790" width="9" style="25"/>
    <col min="1791" max="1792" width="0" style="25" hidden="1" customWidth="1"/>
    <col min="1793" max="1793" width="51.125" style="25" customWidth="1"/>
    <col min="1794" max="1796" width="14.75" style="25" customWidth="1"/>
    <col min="1797" max="2046" width="9" style="25"/>
    <col min="2047" max="2048" width="0" style="25" hidden="1" customWidth="1"/>
    <col min="2049" max="2049" width="51.125" style="25" customWidth="1"/>
    <col min="2050" max="2052" width="14.75" style="25" customWidth="1"/>
    <col min="2053" max="2302" width="9" style="25"/>
    <col min="2303" max="2304" width="0" style="25" hidden="1" customWidth="1"/>
    <col min="2305" max="2305" width="51.125" style="25" customWidth="1"/>
    <col min="2306" max="2308" width="14.75" style="25" customWidth="1"/>
    <col min="2309" max="2558" width="9" style="25"/>
    <col min="2559" max="2560" width="0" style="25" hidden="1" customWidth="1"/>
    <col min="2561" max="2561" width="51.125" style="25" customWidth="1"/>
    <col min="2562" max="2564" width="14.75" style="25" customWidth="1"/>
    <col min="2565" max="2814" width="9" style="25"/>
    <col min="2815" max="2816" width="0" style="25" hidden="1" customWidth="1"/>
    <col min="2817" max="2817" width="51.125" style="25" customWidth="1"/>
    <col min="2818" max="2820" width="14.75" style="25" customWidth="1"/>
    <col min="2821" max="3070" width="9" style="25"/>
    <col min="3071" max="3072" width="0" style="25" hidden="1" customWidth="1"/>
    <col min="3073" max="3073" width="51.125" style="25" customWidth="1"/>
    <col min="3074" max="3076" width="14.75" style="25" customWidth="1"/>
    <col min="3077" max="3326" width="9" style="25"/>
    <col min="3327" max="3328" width="0" style="25" hidden="1" customWidth="1"/>
    <col min="3329" max="3329" width="51.125" style="25" customWidth="1"/>
    <col min="3330" max="3332" width="14.75" style="25" customWidth="1"/>
    <col min="3333" max="3582" width="9" style="25"/>
    <col min="3583" max="3584" width="0" style="25" hidden="1" customWidth="1"/>
    <col min="3585" max="3585" width="51.125" style="25" customWidth="1"/>
    <col min="3586" max="3588" width="14.75" style="25" customWidth="1"/>
    <col min="3589" max="3838" width="9" style="25"/>
    <col min="3839" max="3840" width="0" style="25" hidden="1" customWidth="1"/>
    <col min="3841" max="3841" width="51.125" style="25" customWidth="1"/>
    <col min="3842" max="3844" width="14.75" style="25" customWidth="1"/>
    <col min="3845" max="4094" width="9" style="25"/>
    <col min="4095" max="4096" width="0" style="25" hidden="1" customWidth="1"/>
    <col min="4097" max="4097" width="51.125" style="25" customWidth="1"/>
    <col min="4098" max="4100" width="14.75" style="25" customWidth="1"/>
    <col min="4101" max="4350" width="9" style="25"/>
    <col min="4351" max="4352" width="0" style="25" hidden="1" customWidth="1"/>
    <col min="4353" max="4353" width="51.125" style="25" customWidth="1"/>
    <col min="4354" max="4356" width="14.75" style="25" customWidth="1"/>
    <col min="4357" max="4606" width="9" style="25"/>
    <col min="4607" max="4608" width="0" style="25" hidden="1" customWidth="1"/>
    <col min="4609" max="4609" width="51.125" style="25" customWidth="1"/>
    <col min="4610" max="4612" width="14.75" style="25" customWidth="1"/>
    <col min="4613" max="4862" width="9" style="25"/>
    <col min="4863" max="4864" width="0" style="25" hidden="1" customWidth="1"/>
    <col min="4865" max="4865" width="51.125" style="25" customWidth="1"/>
    <col min="4866" max="4868" width="14.75" style="25" customWidth="1"/>
    <col min="4869" max="5118" width="9" style="25"/>
    <col min="5119" max="5120" width="0" style="25" hidden="1" customWidth="1"/>
    <col min="5121" max="5121" width="51.125" style="25" customWidth="1"/>
    <col min="5122" max="5124" width="14.75" style="25" customWidth="1"/>
    <col min="5125" max="5374" width="9" style="25"/>
    <col min="5375" max="5376" width="0" style="25" hidden="1" customWidth="1"/>
    <col min="5377" max="5377" width="51.125" style="25" customWidth="1"/>
    <col min="5378" max="5380" width="14.75" style="25" customWidth="1"/>
    <col min="5381" max="5630" width="9" style="25"/>
    <col min="5631" max="5632" width="0" style="25" hidden="1" customWidth="1"/>
    <col min="5633" max="5633" width="51.125" style="25" customWidth="1"/>
    <col min="5634" max="5636" width="14.75" style="25" customWidth="1"/>
    <col min="5637" max="5886" width="9" style="25"/>
    <col min="5887" max="5888" width="0" style="25" hidden="1" customWidth="1"/>
    <col min="5889" max="5889" width="51.125" style="25" customWidth="1"/>
    <col min="5890" max="5892" width="14.75" style="25" customWidth="1"/>
    <col min="5893" max="6142" width="9" style="25"/>
    <col min="6143" max="6144" width="0" style="25" hidden="1" customWidth="1"/>
    <col min="6145" max="6145" width="51.125" style="25" customWidth="1"/>
    <col min="6146" max="6148" width="14.75" style="25" customWidth="1"/>
    <col min="6149" max="6398" width="9" style="25"/>
    <col min="6399" max="6400" width="0" style="25" hidden="1" customWidth="1"/>
    <col min="6401" max="6401" width="51.125" style="25" customWidth="1"/>
    <col min="6402" max="6404" width="14.75" style="25" customWidth="1"/>
    <col min="6405" max="6654" width="9" style="25"/>
    <col min="6655" max="6656" width="0" style="25" hidden="1" customWidth="1"/>
    <col min="6657" max="6657" width="51.125" style="25" customWidth="1"/>
    <col min="6658" max="6660" width="14.75" style="25" customWidth="1"/>
    <col min="6661" max="6910" width="9" style="25"/>
    <col min="6911" max="6912" width="0" style="25" hidden="1" customWidth="1"/>
    <col min="6913" max="6913" width="51.125" style="25" customWidth="1"/>
    <col min="6914" max="6916" width="14.75" style="25" customWidth="1"/>
    <col min="6917" max="7166" width="9" style="25"/>
    <col min="7167" max="7168" width="0" style="25" hidden="1" customWidth="1"/>
    <col min="7169" max="7169" width="51.125" style="25" customWidth="1"/>
    <col min="7170" max="7172" width="14.75" style="25" customWidth="1"/>
    <col min="7173" max="7422" width="9" style="25"/>
    <col min="7423" max="7424" width="0" style="25" hidden="1" customWidth="1"/>
    <col min="7425" max="7425" width="51.125" style="25" customWidth="1"/>
    <col min="7426" max="7428" width="14.75" style="25" customWidth="1"/>
    <col min="7429" max="7678" width="9" style="25"/>
    <col min="7679" max="7680" width="0" style="25" hidden="1" customWidth="1"/>
    <col min="7681" max="7681" width="51.125" style="25" customWidth="1"/>
    <col min="7682" max="7684" width="14.75" style="25" customWidth="1"/>
    <col min="7685" max="7934" width="9" style="25"/>
    <col min="7935" max="7936" width="0" style="25" hidden="1" customWidth="1"/>
    <col min="7937" max="7937" width="51.125" style="25" customWidth="1"/>
    <col min="7938" max="7940" width="14.75" style="25" customWidth="1"/>
    <col min="7941" max="8190" width="9" style="25"/>
    <col min="8191" max="8192" width="0" style="25" hidden="1" customWidth="1"/>
    <col min="8193" max="8193" width="51.125" style="25" customWidth="1"/>
    <col min="8194" max="8196" width="14.75" style="25" customWidth="1"/>
    <col min="8197" max="8446" width="9" style="25"/>
    <col min="8447" max="8448" width="0" style="25" hidden="1" customWidth="1"/>
    <col min="8449" max="8449" width="51.125" style="25" customWidth="1"/>
    <col min="8450" max="8452" width="14.75" style="25" customWidth="1"/>
    <col min="8453" max="8702" width="9" style="25"/>
    <col min="8703" max="8704" width="0" style="25" hidden="1" customWidth="1"/>
    <col min="8705" max="8705" width="51.125" style="25" customWidth="1"/>
    <col min="8706" max="8708" width="14.75" style="25" customWidth="1"/>
    <col min="8709" max="8958" width="9" style="25"/>
    <col min="8959" max="8960" width="0" style="25" hidden="1" customWidth="1"/>
    <col min="8961" max="8961" width="51.125" style="25" customWidth="1"/>
    <col min="8962" max="8964" width="14.75" style="25" customWidth="1"/>
    <col min="8965" max="9214" width="9" style="25"/>
    <col min="9215" max="9216" width="0" style="25" hidden="1" customWidth="1"/>
    <col min="9217" max="9217" width="51.125" style="25" customWidth="1"/>
    <col min="9218" max="9220" width="14.75" style="25" customWidth="1"/>
    <col min="9221" max="9470" width="9" style="25"/>
    <col min="9471" max="9472" width="0" style="25" hidden="1" customWidth="1"/>
    <col min="9473" max="9473" width="51.125" style="25" customWidth="1"/>
    <col min="9474" max="9476" width="14.75" style="25" customWidth="1"/>
    <col min="9477" max="9726" width="9" style="25"/>
    <col min="9727" max="9728" width="0" style="25" hidden="1" customWidth="1"/>
    <col min="9729" max="9729" width="51.125" style="25" customWidth="1"/>
    <col min="9730" max="9732" width="14.75" style="25" customWidth="1"/>
    <col min="9733" max="9982" width="9" style="25"/>
    <col min="9983" max="9984" width="0" style="25" hidden="1" customWidth="1"/>
    <col min="9985" max="9985" width="51.125" style="25" customWidth="1"/>
    <col min="9986" max="9988" width="14.75" style="25" customWidth="1"/>
    <col min="9989" max="10238" width="9" style="25"/>
    <col min="10239" max="10240" width="0" style="25" hidden="1" customWidth="1"/>
    <col min="10241" max="10241" width="51.125" style="25" customWidth="1"/>
    <col min="10242" max="10244" width="14.75" style="25" customWidth="1"/>
    <col min="10245" max="10494" width="9" style="25"/>
    <col min="10495" max="10496" width="0" style="25" hidden="1" customWidth="1"/>
    <col min="10497" max="10497" width="51.125" style="25" customWidth="1"/>
    <col min="10498" max="10500" width="14.75" style="25" customWidth="1"/>
    <col min="10501" max="10750" width="9" style="25"/>
    <col min="10751" max="10752" width="0" style="25" hidden="1" customWidth="1"/>
    <col min="10753" max="10753" width="51.125" style="25" customWidth="1"/>
    <col min="10754" max="10756" width="14.75" style="25" customWidth="1"/>
    <col min="10757" max="11006" width="9" style="25"/>
    <col min="11007" max="11008" width="0" style="25" hidden="1" customWidth="1"/>
    <col min="11009" max="11009" width="51.125" style="25" customWidth="1"/>
    <col min="11010" max="11012" width="14.75" style="25" customWidth="1"/>
    <col min="11013" max="11262" width="9" style="25"/>
    <col min="11263" max="11264" width="0" style="25" hidden="1" customWidth="1"/>
    <col min="11265" max="11265" width="51.125" style="25" customWidth="1"/>
    <col min="11266" max="11268" width="14.75" style="25" customWidth="1"/>
    <col min="11269" max="11518" width="9" style="25"/>
    <col min="11519" max="11520" width="0" style="25" hidden="1" customWidth="1"/>
    <col min="11521" max="11521" width="51.125" style="25" customWidth="1"/>
    <col min="11522" max="11524" width="14.75" style="25" customWidth="1"/>
    <col min="11525" max="11774" width="9" style="25"/>
    <col min="11775" max="11776" width="0" style="25" hidden="1" customWidth="1"/>
    <col min="11777" max="11777" width="51.125" style="25" customWidth="1"/>
    <col min="11778" max="11780" width="14.75" style="25" customWidth="1"/>
    <col min="11781" max="12030" width="9" style="25"/>
    <col min="12031" max="12032" width="0" style="25" hidden="1" customWidth="1"/>
    <col min="12033" max="12033" width="51.125" style="25" customWidth="1"/>
    <col min="12034" max="12036" width="14.75" style="25" customWidth="1"/>
    <col min="12037" max="12286" width="9" style="25"/>
    <col min="12287" max="12288" width="0" style="25" hidden="1" customWidth="1"/>
    <col min="12289" max="12289" width="51.125" style="25" customWidth="1"/>
    <col min="12290" max="12292" width="14.75" style="25" customWidth="1"/>
    <col min="12293" max="12542" width="9" style="25"/>
    <col min="12543" max="12544" width="0" style="25" hidden="1" customWidth="1"/>
    <col min="12545" max="12545" width="51.125" style="25" customWidth="1"/>
    <col min="12546" max="12548" width="14.75" style="25" customWidth="1"/>
    <col min="12549" max="12798" width="9" style="25"/>
    <col min="12799" max="12800" width="0" style="25" hidden="1" customWidth="1"/>
    <col min="12801" max="12801" width="51.125" style="25" customWidth="1"/>
    <col min="12802" max="12804" width="14.75" style="25" customWidth="1"/>
    <col min="12805" max="13054" width="9" style="25"/>
    <col min="13055" max="13056" width="0" style="25" hidden="1" customWidth="1"/>
    <col min="13057" max="13057" width="51.125" style="25" customWidth="1"/>
    <col min="13058" max="13060" width="14.75" style="25" customWidth="1"/>
    <col min="13061" max="13310" width="9" style="25"/>
    <col min="13311" max="13312" width="0" style="25" hidden="1" customWidth="1"/>
    <col min="13313" max="13313" width="51.125" style="25" customWidth="1"/>
    <col min="13314" max="13316" width="14.75" style="25" customWidth="1"/>
    <col min="13317" max="13566" width="9" style="25"/>
    <col min="13567" max="13568" width="0" style="25" hidden="1" customWidth="1"/>
    <col min="13569" max="13569" width="51.125" style="25" customWidth="1"/>
    <col min="13570" max="13572" width="14.75" style="25" customWidth="1"/>
    <col min="13573" max="13822" width="9" style="25"/>
    <col min="13823" max="13824" width="0" style="25" hidden="1" customWidth="1"/>
    <col min="13825" max="13825" width="51.125" style="25" customWidth="1"/>
    <col min="13826" max="13828" width="14.75" style="25" customWidth="1"/>
    <col min="13829" max="14078" width="9" style="25"/>
    <col min="14079" max="14080" width="0" style="25" hidden="1" customWidth="1"/>
    <col min="14081" max="14081" width="51.125" style="25" customWidth="1"/>
    <col min="14082" max="14084" width="14.75" style="25" customWidth="1"/>
    <col min="14085" max="14334" width="9" style="25"/>
    <col min="14335" max="14336" width="0" style="25" hidden="1" customWidth="1"/>
    <col min="14337" max="14337" width="51.125" style="25" customWidth="1"/>
    <col min="14338" max="14340" width="14.75" style="25" customWidth="1"/>
    <col min="14341" max="14590" width="9" style="25"/>
    <col min="14591" max="14592" width="0" style="25" hidden="1" customWidth="1"/>
    <col min="14593" max="14593" width="51.125" style="25" customWidth="1"/>
    <col min="14594" max="14596" width="14.75" style="25" customWidth="1"/>
    <col min="14597" max="14846" width="9" style="25"/>
    <col min="14847" max="14848" width="0" style="25" hidden="1" customWidth="1"/>
    <col min="14849" max="14849" width="51.125" style="25" customWidth="1"/>
    <col min="14850" max="14852" width="14.75" style="25" customWidth="1"/>
    <col min="14853" max="15102" width="9" style="25"/>
    <col min="15103" max="15104" width="0" style="25" hidden="1" customWidth="1"/>
    <col min="15105" max="15105" width="51.125" style="25" customWidth="1"/>
    <col min="15106" max="15108" width="14.75" style="25" customWidth="1"/>
    <col min="15109" max="15358" width="9" style="25"/>
    <col min="15359" max="15360" width="0" style="25" hidden="1" customWidth="1"/>
    <col min="15361" max="15361" width="51.125" style="25" customWidth="1"/>
    <col min="15362" max="15364" width="14.75" style="25" customWidth="1"/>
    <col min="15365" max="15614" width="9" style="25"/>
    <col min="15615" max="15616" width="0" style="25" hidden="1" customWidth="1"/>
    <col min="15617" max="15617" width="51.125" style="25" customWidth="1"/>
    <col min="15618" max="15620" width="14.75" style="25" customWidth="1"/>
    <col min="15621" max="15870" width="9" style="25"/>
    <col min="15871" max="15872" width="0" style="25" hidden="1" customWidth="1"/>
    <col min="15873" max="15873" width="51.125" style="25" customWidth="1"/>
    <col min="15874" max="15876" width="14.75" style="25" customWidth="1"/>
    <col min="15877" max="16126" width="9" style="25"/>
    <col min="16127" max="16128" width="0" style="25" hidden="1" customWidth="1"/>
    <col min="16129" max="16129" width="51.125" style="25" customWidth="1"/>
    <col min="16130" max="16132" width="14.75" style="25" customWidth="1"/>
    <col min="16133" max="16384" width="9" style="25"/>
  </cols>
  <sheetData>
    <row r="1" spans="1:7" s="269" customFormat="1" ht="36" customHeight="1">
      <c r="A1" s="266"/>
      <c r="B1" s="267"/>
      <c r="C1" s="268" t="s">
        <v>733</v>
      </c>
      <c r="D1" s="266"/>
    </row>
    <row r="2" spans="1:7" s="269" customFormat="1" ht="37.5" customHeight="1">
      <c r="A2" s="266"/>
      <c r="B2" s="340" t="s">
        <v>801</v>
      </c>
      <c r="C2" s="340"/>
      <c r="D2" s="340"/>
      <c r="E2" s="340"/>
      <c r="F2" s="340"/>
      <c r="G2" s="340"/>
    </row>
    <row r="3" spans="1:7" s="269" customFormat="1" ht="28.9" customHeight="1">
      <c r="A3" s="266"/>
      <c r="B3" s="341"/>
      <c r="C3" s="341"/>
      <c r="D3" s="270"/>
      <c r="G3" s="270" t="s">
        <v>734</v>
      </c>
    </row>
    <row r="4" spans="1:7" s="276" customFormat="1" ht="34.15" customHeight="1">
      <c r="A4" s="271"/>
      <c r="B4" s="272"/>
      <c r="C4" s="273" t="s">
        <v>735</v>
      </c>
      <c r="D4" s="274" t="s">
        <v>736</v>
      </c>
      <c r="E4" s="274" t="s">
        <v>737</v>
      </c>
      <c r="F4" s="274" t="s">
        <v>260</v>
      </c>
      <c r="G4" s="275" t="s">
        <v>738</v>
      </c>
    </row>
    <row r="5" spans="1:7" s="276" customFormat="1" ht="39" customHeight="1">
      <c r="A5" s="271"/>
      <c r="B5" s="272"/>
      <c r="C5" s="277" t="s">
        <v>739</v>
      </c>
      <c r="D5" s="277" t="s">
        <v>548</v>
      </c>
      <c r="E5" s="277" t="s">
        <v>548</v>
      </c>
      <c r="F5" s="277" t="s">
        <v>548</v>
      </c>
      <c r="G5" s="277" t="s">
        <v>548</v>
      </c>
    </row>
    <row r="6" spans="1:7" s="276" customFormat="1" ht="39" customHeight="1">
      <c r="A6" s="271"/>
      <c r="B6" s="272"/>
      <c r="C6" s="278" t="s">
        <v>740</v>
      </c>
      <c r="D6" s="277" t="s">
        <v>548</v>
      </c>
      <c r="E6" s="277" t="s">
        <v>548</v>
      </c>
      <c r="F6" s="277" t="s">
        <v>548</v>
      </c>
      <c r="G6" s="277" t="s">
        <v>548</v>
      </c>
    </row>
    <row r="7" spans="1:7" s="276" customFormat="1" ht="39" customHeight="1">
      <c r="A7" s="271"/>
      <c r="B7" s="272"/>
      <c r="C7" s="278" t="s">
        <v>741</v>
      </c>
      <c r="D7" s="277" t="s">
        <v>548</v>
      </c>
      <c r="E7" s="277" t="s">
        <v>548</v>
      </c>
      <c r="F7" s="277" t="s">
        <v>548</v>
      </c>
      <c r="G7" s="277" t="s">
        <v>548</v>
      </c>
    </row>
    <row r="8" spans="1:7" s="276" customFormat="1" ht="39" customHeight="1">
      <c r="A8" s="271"/>
      <c r="B8" s="272"/>
      <c r="C8" s="278" t="s">
        <v>742</v>
      </c>
      <c r="D8" s="277" t="s">
        <v>548</v>
      </c>
      <c r="E8" s="277" t="s">
        <v>548</v>
      </c>
      <c r="F8" s="277" t="s">
        <v>548</v>
      </c>
      <c r="G8" s="277" t="s">
        <v>548</v>
      </c>
    </row>
    <row r="9" spans="1:7" s="276" customFormat="1" ht="39" customHeight="1">
      <c r="A9" s="271"/>
      <c r="B9" s="272"/>
      <c r="C9" s="278" t="s">
        <v>743</v>
      </c>
      <c r="D9" s="277" t="s">
        <v>548</v>
      </c>
      <c r="E9" s="277" t="s">
        <v>548</v>
      </c>
      <c r="F9" s="277" t="s">
        <v>548</v>
      </c>
      <c r="G9" s="277" t="s">
        <v>548</v>
      </c>
    </row>
    <row r="10" spans="1:7" s="276" customFormat="1" ht="39" customHeight="1">
      <c r="A10" s="271"/>
      <c r="B10" s="272"/>
      <c r="C10" s="278" t="s">
        <v>744</v>
      </c>
      <c r="D10" s="277" t="s">
        <v>548</v>
      </c>
      <c r="E10" s="277" t="s">
        <v>548</v>
      </c>
      <c r="F10" s="277" t="s">
        <v>548</v>
      </c>
      <c r="G10" s="277" t="s">
        <v>548</v>
      </c>
    </row>
    <row r="11" spans="1:7" s="276" customFormat="1" ht="39" customHeight="1">
      <c r="A11" s="271"/>
      <c r="B11" s="272"/>
      <c r="C11" s="278" t="s">
        <v>745</v>
      </c>
      <c r="D11" s="277" t="s">
        <v>548</v>
      </c>
      <c r="E11" s="277" t="s">
        <v>548</v>
      </c>
      <c r="F11" s="277" t="s">
        <v>548</v>
      </c>
      <c r="G11" s="277" t="s">
        <v>548</v>
      </c>
    </row>
    <row r="12" spans="1:7" s="276" customFormat="1" ht="39" customHeight="1">
      <c r="A12" s="271"/>
      <c r="B12" s="272"/>
      <c r="C12" s="278" t="s">
        <v>746</v>
      </c>
      <c r="D12" s="277" t="s">
        <v>548</v>
      </c>
      <c r="E12" s="277" t="s">
        <v>548</v>
      </c>
      <c r="F12" s="277" t="s">
        <v>548</v>
      </c>
      <c r="G12" s="277" t="s">
        <v>548</v>
      </c>
    </row>
    <row r="13" spans="1:7" s="276" customFormat="1" ht="39" customHeight="1">
      <c r="A13" s="271"/>
      <c r="B13" s="272"/>
      <c r="C13" s="278" t="s">
        <v>747</v>
      </c>
      <c r="D13" s="277" t="s">
        <v>548</v>
      </c>
      <c r="E13" s="277" t="s">
        <v>548</v>
      </c>
      <c r="F13" s="277" t="s">
        <v>548</v>
      </c>
      <c r="G13" s="277" t="s">
        <v>548</v>
      </c>
    </row>
    <row r="14" spans="1:7" s="276" customFormat="1" ht="39" customHeight="1">
      <c r="A14" s="271"/>
      <c r="B14" s="272"/>
      <c r="C14" s="278" t="s">
        <v>748</v>
      </c>
      <c r="D14" s="277" t="s">
        <v>548</v>
      </c>
      <c r="E14" s="277" t="s">
        <v>548</v>
      </c>
      <c r="F14" s="277" t="s">
        <v>548</v>
      </c>
      <c r="G14" s="277" t="s">
        <v>548</v>
      </c>
    </row>
    <row r="15" spans="1:7" s="276" customFormat="1" ht="39" customHeight="1">
      <c r="A15" s="271"/>
      <c r="B15" s="272"/>
      <c r="C15" s="278" t="s">
        <v>749</v>
      </c>
      <c r="D15" s="277" t="s">
        <v>548</v>
      </c>
      <c r="E15" s="277" t="s">
        <v>548</v>
      </c>
      <c r="F15" s="277" t="s">
        <v>548</v>
      </c>
      <c r="G15" s="277" t="s">
        <v>548</v>
      </c>
    </row>
    <row r="16" spans="1:7" s="276" customFormat="1" ht="39" customHeight="1">
      <c r="A16" s="271"/>
      <c r="B16" s="272"/>
      <c r="C16" s="278" t="s">
        <v>750</v>
      </c>
      <c r="D16" s="277" t="s">
        <v>548</v>
      </c>
      <c r="E16" s="277" t="s">
        <v>548</v>
      </c>
      <c r="F16" s="277" t="s">
        <v>548</v>
      </c>
      <c r="G16" s="277" t="s">
        <v>548</v>
      </c>
    </row>
    <row r="17" spans="1:7" s="276" customFormat="1" ht="39" customHeight="1">
      <c r="A17" s="271"/>
      <c r="B17" s="272"/>
      <c r="C17" s="278" t="s">
        <v>751</v>
      </c>
      <c r="D17" s="277" t="s">
        <v>548</v>
      </c>
      <c r="E17" s="277" t="s">
        <v>548</v>
      </c>
      <c r="F17" s="277" t="s">
        <v>548</v>
      </c>
      <c r="G17" s="277" t="s">
        <v>548</v>
      </c>
    </row>
    <row r="18" spans="1:7" s="276" customFormat="1" ht="39" customHeight="1">
      <c r="A18" s="271"/>
      <c r="B18" s="272"/>
      <c r="C18" s="278" t="s">
        <v>752</v>
      </c>
      <c r="D18" s="277" t="s">
        <v>548</v>
      </c>
      <c r="E18" s="277" t="s">
        <v>548</v>
      </c>
      <c r="F18" s="277" t="s">
        <v>548</v>
      </c>
      <c r="G18" s="277" t="s">
        <v>548</v>
      </c>
    </row>
    <row r="19" spans="1:7" s="276" customFormat="1" ht="39" customHeight="1">
      <c r="A19" s="271"/>
      <c r="B19" s="272"/>
      <c r="C19" s="278" t="s">
        <v>753</v>
      </c>
      <c r="D19" s="277" t="s">
        <v>548</v>
      </c>
      <c r="E19" s="277" t="s">
        <v>548</v>
      </c>
      <c r="F19" s="277" t="s">
        <v>548</v>
      </c>
      <c r="G19" s="277" t="s">
        <v>548</v>
      </c>
    </row>
    <row r="20" spans="1:7" s="276" customFormat="1" ht="39" customHeight="1">
      <c r="A20" s="271"/>
      <c r="B20" s="272"/>
      <c r="C20" s="278" t="s">
        <v>754</v>
      </c>
      <c r="D20" s="277" t="s">
        <v>548</v>
      </c>
      <c r="E20" s="277" t="s">
        <v>548</v>
      </c>
      <c r="F20" s="277" t="s">
        <v>548</v>
      </c>
      <c r="G20" s="277" t="s">
        <v>548</v>
      </c>
    </row>
    <row r="21" spans="1:7" s="276" customFormat="1" ht="39" customHeight="1">
      <c r="A21" s="271"/>
      <c r="B21" s="272"/>
      <c r="C21" s="279" t="s">
        <v>755</v>
      </c>
      <c r="D21" s="277" t="s">
        <v>548</v>
      </c>
      <c r="E21" s="277" t="s">
        <v>548</v>
      </c>
      <c r="F21" s="277" t="s">
        <v>548</v>
      </c>
      <c r="G21" s="277" t="s">
        <v>548</v>
      </c>
    </row>
    <row r="22" spans="1:7" s="276" customFormat="1" ht="39" customHeight="1">
      <c r="A22" s="271"/>
      <c r="B22" s="272"/>
      <c r="C22" s="278" t="s">
        <v>756</v>
      </c>
      <c r="D22" s="277" t="s">
        <v>548</v>
      </c>
      <c r="E22" s="277" t="s">
        <v>548</v>
      </c>
      <c r="F22" s="277" t="s">
        <v>548</v>
      </c>
      <c r="G22" s="277" t="s">
        <v>548</v>
      </c>
    </row>
    <row r="23" spans="1:7" s="276" customFormat="1" ht="39" customHeight="1">
      <c r="A23" s="271"/>
      <c r="B23" s="272"/>
      <c r="C23" s="278" t="s">
        <v>757</v>
      </c>
      <c r="D23" s="277" t="s">
        <v>548</v>
      </c>
      <c r="E23" s="277" t="s">
        <v>548</v>
      </c>
      <c r="F23" s="277" t="s">
        <v>548</v>
      </c>
      <c r="G23" s="277" t="s">
        <v>548</v>
      </c>
    </row>
    <row r="24" spans="1:7" s="276" customFormat="1" ht="39" customHeight="1">
      <c r="A24" s="271"/>
      <c r="B24" s="272"/>
      <c r="C24" s="278" t="s">
        <v>758</v>
      </c>
      <c r="D24" s="277" t="s">
        <v>548</v>
      </c>
      <c r="E24" s="277" t="s">
        <v>548</v>
      </c>
      <c r="F24" s="277" t="s">
        <v>548</v>
      </c>
      <c r="G24" s="277" t="s">
        <v>548</v>
      </c>
    </row>
    <row r="25" spans="1:7" s="276" customFormat="1" ht="39" customHeight="1">
      <c r="A25" s="271"/>
      <c r="B25" s="272"/>
      <c r="C25" s="278" t="s">
        <v>759</v>
      </c>
      <c r="D25" s="277" t="s">
        <v>548</v>
      </c>
      <c r="E25" s="277" t="s">
        <v>548</v>
      </c>
      <c r="F25" s="277" t="s">
        <v>548</v>
      </c>
      <c r="G25" s="277" t="s">
        <v>548</v>
      </c>
    </row>
    <row r="26" spans="1:7" s="276" customFormat="1" ht="39" customHeight="1">
      <c r="A26" s="271"/>
      <c r="B26" s="272"/>
      <c r="C26" s="278" t="s">
        <v>760</v>
      </c>
      <c r="D26" s="277" t="s">
        <v>548</v>
      </c>
      <c r="E26" s="277" t="s">
        <v>548</v>
      </c>
      <c r="F26" s="277" t="s">
        <v>548</v>
      </c>
      <c r="G26" s="277" t="s">
        <v>548</v>
      </c>
    </row>
    <row r="27" spans="1:7" ht="29.25" customHeight="1">
      <c r="C27" s="25" t="s">
        <v>802</v>
      </c>
    </row>
  </sheetData>
  <mergeCells count="2">
    <mergeCell ref="B2:G2"/>
    <mergeCell ref="B3:C3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9"/>
  <sheetViews>
    <sheetView workbookViewId="0"/>
  </sheetViews>
  <sheetFormatPr defaultColWidth="48.375" defaultRowHeight="13.5"/>
  <cols>
    <col min="1" max="1" width="48.375" style="173"/>
    <col min="2" max="2" width="34.875" style="188" customWidth="1"/>
    <col min="3" max="16384" width="48.375" style="173"/>
  </cols>
  <sheetData>
    <row r="1" spans="1:2" s="172" customFormat="1" ht="24" customHeight="1">
      <c r="A1" s="236" t="s">
        <v>807</v>
      </c>
      <c r="B1" s="171"/>
    </row>
    <row r="2" spans="1:2" ht="43.5" customHeight="1">
      <c r="A2" s="342" t="s">
        <v>669</v>
      </c>
      <c r="B2" s="342"/>
    </row>
    <row r="3" spans="1:2" ht="31.15" customHeight="1">
      <c r="A3" s="174"/>
      <c r="B3" s="175" t="s">
        <v>207</v>
      </c>
    </row>
    <row r="4" spans="1:2" ht="72" customHeight="1">
      <c r="A4" s="176" t="s">
        <v>357</v>
      </c>
      <c r="B4" s="177" t="s">
        <v>358</v>
      </c>
    </row>
    <row r="5" spans="1:2" ht="92.25" customHeight="1">
      <c r="A5" s="178" t="s">
        <v>670</v>
      </c>
      <c r="B5" s="179">
        <v>152576</v>
      </c>
    </row>
    <row r="6" spans="1:2" ht="92.25" customHeight="1">
      <c r="A6" s="178" t="s">
        <v>671</v>
      </c>
      <c r="B6" s="179">
        <v>24492</v>
      </c>
    </row>
    <row r="7" spans="1:2" ht="92.25" customHeight="1">
      <c r="A7" s="178" t="s">
        <v>672</v>
      </c>
      <c r="B7" s="179">
        <v>24385</v>
      </c>
    </row>
    <row r="8" spans="1:2" ht="92.25" customHeight="1">
      <c r="A8" s="180" t="s">
        <v>372</v>
      </c>
      <c r="B8" s="181">
        <v>2439</v>
      </c>
    </row>
    <row r="9" spans="1:2" ht="92.25" customHeight="1">
      <c r="A9" s="178" t="s">
        <v>673</v>
      </c>
      <c r="B9" s="182">
        <f>B5+B6-B7</f>
        <v>152683</v>
      </c>
    </row>
    <row r="10" spans="1:2" ht="29.25" customHeight="1">
      <c r="A10" s="237" t="s">
        <v>674</v>
      </c>
      <c r="B10" s="183"/>
    </row>
    <row r="11" spans="1:2" ht="14.25">
      <c r="A11" s="184"/>
      <c r="B11" s="183"/>
    </row>
    <row r="12" spans="1:2" ht="14.25">
      <c r="A12" s="185"/>
      <c r="B12" s="183"/>
    </row>
    <row r="13" spans="1:2">
      <c r="A13" s="186"/>
      <c r="B13" s="187"/>
    </row>
    <row r="14" spans="1:2">
      <c r="A14" s="186"/>
      <c r="B14" s="187"/>
    </row>
    <row r="19" spans="1:2" s="238" customFormat="1" ht="135" customHeight="1">
      <c r="A19" s="343"/>
      <c r="B19" s="343"/>
    </row>
  </sheetData>
  <mergeCells count="2">
    <mergeCell ref="A2:B2"/>
    <mergeCell ref="A19:B19"/>
  </mergeCells>
  <phoneticPr fontId="20" type="noConversion"/>
  <printOptions horizontalCentered="1"/>
  <pageMargins left="0.70833333333333304" right="0.70833333333333304" top="0.78680555555555598" bottom="0.78680555555555598" header="0.59027777777777801" footer="0.156944444444444"/>
  <pageSetup paperSize="9" scale="8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2"/>
  <sheetViews>
    <sheetView workbookViewId="0"/>
  </sheetViews>
  <sheetFormatPr defaultColWidth="47.625" defaultRowHeight="13.5"/>
  <cols>
    <col min="1" max="1" width="39.125" style="283" customWidth="1"/>
    <col min="2" max="2" width="42.5" style="283" customWidth="1"/>
    <col min="3" max="16384" width="47.625" style="284"/>
  </cols>
  <sheetData>
    <row r="1" spans="1:2" ht="28.9" customHeight="1">
      <c r="A1" s="126" t="s">
        <v>386</v>
      </c>
    </row>
    <row r="2" spans="1:2" ht="22.5">
      <c r="A2" s="344" t="s">
        <v>803</v>
      </c>
      <c r="B2" s="344"/>
    </row>
    <row r="3" spans="1:2" ht="31.9" customHeight="1">
      <c r="A3" s="285" t="s">
        <v>761</v>
      </c>
      <c r="B3" s="175" t="s">
        <v>762</v>
      </c>
    </row>
    <row r="4" spans="1:2" ht="29.45" customHeight="1">
      <c r="A4" s="286" t="s">
        <v>763</v>
      </c>
      <c r="B4" s="286" t="s">
        <v>804</v>
      </c>
    </row>
    <row r="5" spans="1:2" ht="30.6" customHeight="1">
      <c r="A5" s="287" t="s">
        <v>764</v>
      </c>
      <c r="B5" s="189">
        <v>173611</v>
      </c>
    </row>
    <row r="6" spans="1:2" ht="30.6" customHeight="1">
      <c r="A6" s="287"/>
      <c r="B6" s="288"/>
    </row>
    <row r="7" spans="1:2" ht="30.6" customHeight="1">
      <c r="A7" s="287"/>
      <c r="B7" s="288"/>
    </row>
    <row r="8" spans="1:2" ht="30.6" customHeight="1">
      <c r="A8" s="287"/>
      <c r="B8" s="288"/>
    </row>
    <row r="9" spans="1:2" ht="30.6" customHeight="1">
      <c r="A9" s="287"/>
      <c r="B9" s="288"/>
    </row>
    <row r="10" spans="1:2" ht="30.6" customHeight="1">
      <c r="A10" s="287"/>
      <c r="B10" s="288"/>
    </row>
    <row r="11" spans="1:2" ht="30.6" customHeight="1">
      <c r="A11" s="287"/>
      <c r="B11" s="288"/>
    </row>
    <row r="12" spans="1:2" ht="30.6" customHeight="1">
      <c r="A12" s="289" t="s">
        <v>373</v>
      </c>
      <c r="B12" s="190">
        <f>SUM(B5:B11)</f>
        <v>173611</v>
      </c>
    </row>
  </sheetData>
  <mergeCells count="1">
    <mergeCell ref="A2:B2"/>
  </mergeCells>
  <phoneticPr fontId="8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8</vt:i4>
      </vt:variant>
    </vt:vector>
  </HeadingPairs>
  <TitlesOfParts>
    <vt:vector size="28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06-基本支出决算表</vt:lpstr>
      <vt:lpstr>07-预算内基本建设</vt:lpstr>
      <vt:lpstr>5-一般债务余额</vt:lpstr>
      <vt:lpstr>13-一般债务限额分地区</vt:lpstr>
      <vt:lpstr>基金收入决算表</vt:lpstr>
      <vt:lpstr>基金支出决算表</vt:lpstr>
      <vt:lpstr>基金平衡表</vt:lpstr>
      <vt:lpstr>54-上级对市县基金补助</vt:lpstr>
      <vt:lpstr>13-对下基金补助</vt:lpstr>
      <vt:lpstr>10-专项债务余额 </vt:lpstr>
      <vt:lpstr>23-专项债务限额分地区</vt:lpstr>
      <vt:lpstr>33-债务汇总 </vt:lpstr>
      <vt:lpstr>34-分地区限额汇总 </vt:lpstr>
      <vt:lpstr>2019年国有资本经营预算</vt:lpstr>
      <vt:lpstr>社保基金收支决算表</vt:lpstr>
      <vt:lpstr>基金平衡表!Print_Area</vt:lpstr>
      <vt:lpstr>基金支出决算表!Print_Area</vt:lpstr>
      <vt:lpstr>社保基金收支决算表!Print_Area</vt:lpstr>
      <vt:lpstr>一般预算支出决算表!Print_Area</vt:lpstr>
      <vt:lpstr>'06-基本支出决算表'!Print_Titles</vt:lpstr>
      <vt:lpstr>'41上级对市县补助'!Print_Titles</vt:lpstr>
      <vt:lpstr>基金支出决算表!Print_Titles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2020-09-07T07:05:54Z</cp:lastPrinted>
  <dcterms:created xsi:type="dcterms:W3CDTF">2016-08-16T08:31:23Z</dcterms:created>
  <dcterms:modified xsi:type="dcterms:W3CDTF">2021-05-26T08:25:11Z</dcterms:modified>
</cp:coreProperties>
</file>