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480" windowHeight="3540" firstSheet="16" activeTab="20"/>
  </bookViews>
  <sheets>
    <sheet name="一般预算收入决算表" sheetId="1" r:id="rId1"/>
    <sheet name="一般预算支出决算表" sheetId="2" r:id="rId2"/>
    <sheet name="一般平衡表" sheetId="5" r:id="rId3"/>
    <sheet name="41上级对市县补助" sheetId="9" r:id="rId4"/>
    <sheet name="05-对下补助分项目" sheetId="18" r:id="rId5"/>
    <sheet name="06-本级基本支出（试编）" sheetId="19" r:id="rId6"/>
    <sheet name="07-预算内基本建设" sheetId="20" r:id="rId7"/>
    <sheet name="46-一般债务余额" sheetId="16" r:id="rId8"/>
    <sheet name="13-一般债务限额分地区" sheetId="25" r:id="rId9"/>
    <sheet name="基金收入决算表" sheetId="4" r:id="rId10"/>
    <sheet name="基金支出决算表" sheetId="6" r:id="rId11"/>
    <sheet name="基金平衡表" sheetId="7" r:id="rId12"/>
    <sheet name="54-上级对市县基金补助" sheetId="12" r:id="rId13"/>
    <sheet name="13-对下基金补助" sheetId="21" r:id="rId14"/>
    <sheet name="56-专项债务余额" sheetId="17" r:id="rId15"/>
    <sheet name="23-专项债务限额分地区" sheetId="26" r:id="rId16"/>
    <sheet name="15-本级国资收入" sheetId="22" r:id="rId17"/>
    <sheet name="16-本级国资支出" sheetId="23" r:id="rId18"/>
    <sheet name="社保基金收支决算表" sheetId="8" r:id="rId19"/>
    <sheet name="18-债务余额汇总" sheetId="24" r:id="rId20"/>
    <sheet name="34-分地区限额汇总" sheetId="27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。" localSheetId="13">#REF!</definedName>
    <definedName name="。" localSheetId="16">#REF!</definedName>
    <definedName name="。" localSheetId="17">#REF!</definedName>
    <definedName name="。" localSheetId="19">#REF!</definedName>
    <definedName name="。">#REF!</definedName>
    <definedName name="_______________A01" localSheetId="5">#REF!</definedName>
    <definedName name="_______________A01" localSheetId="6">#REF!</definedName>
    <definedName name="_______________A01" localSheetId="8">#REF!</definedName>
    <definedName name="_______________A01" localSheetId="15">#REF!</definedName>
    <definedName name="_______________A01" localSheetId="20">#REF!</definedName>
    <definedName name="_______________A01">#REF!</definedName>
    <definedName name="_______________A08" localSheetId="4">'[1]A01-1'!$A$5:$C$36</definedName>
    <definedName name="_______________A08" localSheetId="13">'[1]A01-1'!$A$5:$C$36</definedName>
    <definedName name="_______________A08" localSheetId="8">'[5]A01-1'!$A$5:$C$36</definedName>
    <definedName name="_______________A08" localSheetId="15">'[5]A01-1'!$A$5:$C$36</definedName>
    <definedName name="_______________A08" localSheetId="20">'[5]A01-1'!$A$5:$C$36</definedName>
    <definedName name="_______________A08">'[1]A01-1'!$A$5:$C$36</definedName>
    <definedName name="___1A01_" localSheetId="4">#REF!</definedName>
    <definedName name="___1A01_" localSheetId="5">#REF!</definedName>
    <definedName name="___1A01_" localSheetId="6">#REF!</definedName>
    <definedName name="___1A01_" localSheetId="13">#REF!</definedName>
    <definedName name="___1A01_" localSheetId="8">#REF!</definedName>
    <definedName name="___1A01_" localSheetId="15">#REF!</definedName>
    <definedName name="___1A01_" localSheetId="20">#REF!</definedName>
    <definedName name="___1A01_">#REF!</definedName>
    <definedName name="___2A08_" localSheetId="4">'[1]A01-1'!$A$5:$C$36</definedName>
    <definedName name="___2A08_" localSheetId="13">'[1]A01-1'!$A$5:$C$36</definedName>
    <definedName name="___2A08_" localSheetId="8">'[5]A01-1'!$A$5:$C$36</definedName>
    <definedName name="___2A08_" localSheetId="15">'[5]A01-1'!$A$5:$C$36</definedName>
    <definedName name="___2A08_" localSheetId="20">'[5]A01-1'!$A$5:$C$36</definedName>
    <definedName name="___2A08_">'[1]A01-1'!$A$5:$C$36</definedName>
    <definedName name="__1A01_" localSheetId="4">#REF!</definedName>
    <definedName name="__1A01_" localSheetId="6">#REF!</definedName>
    <definedName name="__1A01_" localSheetId="13">#REF!</definedName>
    <definedName name="__1A01_" localSheetId="8">#REF!</definedName>
    <definedName name="__1A01_" localSheetId="19">#REF!</definedName>
    <definedName name="__1A01_" localSheetId="15">#REF!</definedName>
    <definedName name="__1A01_" localSheetId="20">#REF!</definedName>
    <definedName name="__1A01_">#REF!</definedName>
    <definedName name="__2A08_" localSheetId="4">'[1]A01-1'!$A$5:$C$36</definedName>
    <definedName name="__2A08_" localSheetId="13">'[1]A01-1'!$A$5:$C$36</definedName>
    <definedName name="__2A08_" localSheetId="8">'[5]A01-1'!$A$5:$C$36</definedName>
    <definedName name="__2A08_" localSheetId="15">'[5]A01-1'!$A$5:$C$36</definedName>
    <definedName name="__2A08_" localSheetId="20">'[5]A01-1'!$A$5:$C$36</definedName>
    <definedName name="__2A08_">'[1]A01-1'!$A$5:$C$36</definedName>
    <definedName name="__A01" localSheetId="4">#REF!</definedName>
    <definedName name="__A01" localSheetId="5">#REF!</definedName>
    <definedName name="__A01" localSheetId="6">#REF!</definedName>
    <definedName name="__A01" localSheetId="13">#REF!</definedName>
    <definedName name="__A01" localSheetId="8">#REF!</definedName>
    <definedName name="__A01" localSheetId="15">#REF!</definedName>
    <definedName name="__A01" localSheetId="20">#REF!</definedName>
    <definedName name="__A01">#REF!</definedName>
    <definedName name="__A08" localSheetId="4">'[1]A01-1'!$A$5:$C$36</definedName>
    <definedName name="__A08" localSheetId="13">'[1]A01-1'!$A$5:$C$36</definedName>
    <definedName name="__A08" localSheetId="8">'[5]A01-1'!$A$5:$C$36</definedName>
    <definedName name="__A08" localSheetId="15">'[5]A01-1'!$A$5:$C$36</definedName>
    <definedName name="__A08" localSheetId="20">'[5]A01-1'!$A$5:$C$36</definedName>
    <definedName name="__A08">'[1]A01-1'!$A$5:$C$36</definedName>
    <definedName name="_1A01_" localSheetId="4">#REF!</definedName>
    <definedName name="_1A01_" localSheetId="5">#REF!</definedName>
    <definedName name="_1A01_" localSheetId="6">#REF!</definedName>
    <definedName name="_1A01_" localSheetId="13">#REF!</definedName>
    <definedName name="_1A01_" localSheetId="8">#REF!</definedName>
    <definedName name="_1A01_" localSheetId="15">#REF!</definedName>
    <definedName name="_1A01_" localSheetId="20">#REF!</definedName>
    <definedName name="_1A01_">#REF!</definedName>
    <definedName name="_2A01_" localSheetId="4">#REF!</definedName>
    <definedName name="_2A01_" localSheetId="5">#REF!</definedName>
    <definedName name="_2A01_" localSheetId="6">#REF!</definedName>
    <definedName name="_2A01_" localSheetId="13">#REF!</definedName>
    <definedName name="_2A01_" localSheetId="8">#REF!</definedName>
    <definedName name="_2A01_" localSheetId="15">#REF!</definedName>
    <definedName name="_2A01_" localSheetId="20">#REF!</definedName>
    <definedName name="_2A01_">#REF!</definedName>
    <definedName name="_2A08_" localSheetId="4">'[2]A01-1'!$A$5:$C$36</definedName>
    <definedName name="_2A08_" localSheetId="13">'[2]A01-1'!$A$5:$C$36</definedName>
    <definedName name="_2A08_" localSheetId="8">'[6]A01-1'!$A$5:$C$36</definedName>
    <definedName name="_2A08_" localSheetId="15">'[6]A01-1'!$A$5:$C$36</definedName>
    <definedName name="_2A08_" localSheetId="20">'[6]A01-1'!$A$5:$C$36</definedName>
    <definedName name="_2A08_">'[3]A01-1'!$A$5:$C$36</definedName>
    <definedName name="_4A08_" localSheetId="4">'[1]A01-1'!$A$5:$C$36</definedName>
    <definedName name="_4A08_" localSheetId="13">'[1]A01-1'!$A$5:$C$36</definedName>
    <definedName name="_4A08_" localSheetId="8">'[5]A01-1'!$A$5:$C$36</definedName>
    <definedName name="_4A08_" localSheetId="15">'[5]A01-1'!$A$5:$C$36</definedName>
    <definedName name="_4A08_" localSheetId="20">'[5]A01-1'!$A$5:$C$36</definedName>
    <definedName name="_4A08_">'[1]A01-1'!$A$5:$C$36</definedName>
    <definedName name="_A01" localSheetId="4">#REF!</definedName>
    <definedName name="_A01" localSheetId="5">#REF!</definedName>
    <definedName name="_A01" localSheetId="6">#REF!</definedName>
    <definedName name="_A01" localSheetId="13">#REF!</definedName>
    <definedName name="_A01" localSheetId="8">#REF!</definedName>
    <definedName name="_A01" localSheetId="15">#REF!</definedName>
    <definedName name="_A01" localSheetId="20">#REF!</definedName>
    <definedName name="_A01">#REF!</definedName>
    <definedName name="_A08" localSheetId="4">'[1]A01-1'!$A$5:$C$36</definedName>
    <definedName name="_A08" localSheetId="13">'[1]A01-1'!$A$5:$C$36</definedName>
    <definedName name="_A08" localSheetId="8">'[5]A01-1'!$A$5:$C$36</definedName>
    <definedName name="_A08" localSheetId="15">'[5]A01-1'!$A$5:$C$36</definedName>
    <definedName name="_A08" localSheetId="20">'[5]A01-1'!$A$5:$C$36</definedName>
    <definedName name="_A08">'[1]A01-1'!$A$5:$C$36</definedName>
    <definedName name="_xlnm._FilterDatabase" localSheetId="5" hidden="1">'06-本级基本支出（试编）'!$A$4:$B$4</definedName>
    <definedName name="_xlnm._FilterDatabase" localSheetId="10" hidden="1">基金支出决算表!$A$4:$F$36</definedName>
    <definedName name="_xlnm._FilterDatabase" localSheetId="1" hidden="1">一般预算支出决算表!$A$4:$F$466</definedName>
    <definedName name="a" localSheetId="6">#N/A</definedName>
    <definedName name="a" localSheetId="8">#N/A</definedName>
    <definedName name="a" localSheetId="15">#N/A</definedName>
    <definedName name="a" localSheetId="20">#N/A</definedName>
    <definedName name="a">#REF!</definedName>
    <definedName name="b">#N/A</definedName>
    <definedName name="d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3">#REF!</definedName>
    <definedName name="_xlnm.Database" localSheetId="8">#REF!</definedName>
    <definedName name="_xlnm.Database" localSheetId="16">#REF!</definedName>
    <definedName name="_xlnm.Database" localSheetId="17">#REF!</definedName>
    <definedName name="_xlnm.Database" localSheetId="19">#REF!</definedName>
    <definedName name="_xlnm.Database" localSheetId="15">#REF!</definedName>
    <definedName name="_xlnm.Database" localSheetId="20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1">基金平衡表!$A$1:$D$10</definedName>
    <definedName name="_xlnm.Print_Area" localSheetId="10">基金支出决算表!$B$1:$F$36</definedName>
    <definedName name="_xlnm.Print_Area" localSheetId="18">社保基金收支决算表!$A$1:$C$11</definedName>
    <definedName name="_xlnm.Print_Area" localSheetId="1">一般预算支出决算表!$B$1:$F$440</definedName>
    <definedName name="_xlnm.Print_Area">#N/A</definedName>
    <definedName name="_xlnm.Print_Titles" localSheetId="1">一般预算支出决算表!$2:$4</definedName>
    <definedName name="_xlnm.Print_Titles">#N/A</definedName>
    <definedName name="s">#N/A</definedName>
    <definedName name="ss">#N/A</definedName>
    <definedName name="x">#REF!</definedName>
    <definedName name="地区名称" localSheetId="4">#REF!</definedName>
    <definedName name="地区名称" localSheetId="6">#REF!</definedName>
    <definedName name="地区名称" localSheetId="13">#REF!</definedName>
    <definedName name="地区名称" localSheetId="8">#REF!</definedName>
    <definedName name="地区名称" localSheetId="19">#REF!</definedName>
    <definedName name="地区名称" localSheetId="15">#REF!</definedName>
    <definedName name="地区名称" localSheetId="20">#REF!</definedName>
    <definedName name="地区名称">#REF!</definedName>
    <definedName name="支出" localSheetId="4">#REF!</definedName>
    <definedName name="支出" localSheetId="6">#REF!</definedName>
    <definedName name="支出" localSheetId="13">#REF!</definedName>
    <definedName name="支出" localSheetId="8">#REF!</definedName>
    <definedName name="支出" localSheetId="19">#REF!</definedName>
    <definedName name="支出" localSheetId="15">#REF!</definedName>
    <definedName name="支出" localSheetId="20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B10" i="27"/>
  <c r="B10" i="26"/>
  <c r="B12" i="25"/>
  <c r="B6" i="19" l="1"/>
  <c r="B15"/>
  <c r="B37"/>
  <c r="B5" l="1"/>
  <c r="B10" i="8" l="1"/>
  <c r="C10"/>
  <c r="F8" i="6" l="1"/>
  <c r="F35"/>
  <c r="F34"/>
  <c r="F33"/>
  <c r="F32"/>
  <c r="F31"/>
  <c r="E30"/>
  <c r="E29" s="1"/>
  <c r="D30"/>
  <c r="F30" s="1"/>
  <c r="D29"/>
  <c r="F28"/>
  <c r="E27"/>
  <c r="F27" s="1"/>
  <c r="D27"/>
  <c r="D26" s="1"/>
  <c r="F25"/>
  <c r="E24"/>
  <c r="D24"/>
  <c r="C24"/>
  <c r="F23"/>
  <c r="F22"/>
  <c r="F21"/>
  <c r="F20"/>
  <c r="F19"/>
  <c r="F18"/>
  <c r="E17"/>
  <c r="E16" s="1"/>
  <c r="D17"/>
  <c r="C17"/>
  <c r="C16" s="1"/>
  <c r="C36" s="1"/>
  <c r="F15"/>
  <c r="E14"/>
  <c r="F14" s="1"/>
  <c r="D14"/>
  <c r="F13"/>
  <c r="F11"/>
  <c r="E10"/>
  <c r="D10"/>
  <c r="F7"/>
  <c r="E6"/>
  <c r="E5" s="1"/>
  <c r="D6"/>
  <c r="D5" s="1"/>
  <c r="D7" i="4"/>
  <c r="B9" i="17"/>
  <c r="B9" i="16"/>
  <c r="F10" i="6" l="1"/>
  <c r="F5"/>
  <c r="D9"/>
  <c r="F9" s="1"/>
  <c r="D16"/>
  <c r="E9"/>
  <c r="F6"/>
  <c r="F24"/>
  <c r="F17"/>
  <c r="F29"/>
  <c r="F16"/>
  <c r="E26"/>
  <c r="F26" s="1"/>
  <c r="D36" l="1"/>
  <c r="E36"/>
  <c r="F36" l="1"/>
  <c r="F465" i="2" l="1"/>
  <c r="F464"/>
  <c r="F463"/>
  <c r="F462"/>
  <c r="F461"/>
  <c r="F460"/>
  <c r="F459"/>
  <c r="F458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2"/>
  <c r="F381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D466"/>
  <c r="E466"/>
  <c r="F466" s="1"/>
  <c r="C466"/>
  <c r="E6" i="1"/>
  <c r="E8"/>
  <c r="E9"/>
  <c r="E10"/>
  <c r="E11"/>
  <c r="E12"/>
  <c r="E13"/>
  <c r="E14"/>
  <c r="E15"/>
  <c r="E16"/>
  <c r="E17"/>
  <c r="E18"/>
  <c r="E20"/>
  <c r="E21"/>
  <c r="E22"/>
  <c r="E23"/>
  <c r="E24"/>
  <c r="E25"/>
  <c r="C19"/>
  <c r="C5"/>
  <c r="C26" s="1"/>
  <c r="B5" i="12"/>
  <c r="B25" i="9" l="1"/>
  <c r="B12"/>
  <c r="B6"/>
  <c r="B5" l="1"/>
  <c r="D19" i="1" l="1"/>
  <c r="E19" s="1"/>
  <c r="B6" i="5"/>
  <c r="B14" s="1"/>
  <c r="E5" i="4"/>
  <c r="E6"/>
  <c r="C7"/>
  <c r="B7"/>
  <c r="D14" i="5"/>
  <c r="B19" i="1"/>
  <c r="B5"/>
  <c r="B26" s="1"/>
  <c r="B9" i="7"/>
  <c r="D9"/>
  <c r="D16" i="5" l="1"/>
  <c r="D10" i="7"/>
  <c r="E7" i="4"/>
  <c r="D5" i="1" l="1"/>
  <c r="E5" s="1"/>
  <c r="D26" l="1"/>
  <c r="E26" s="1"/>
</calcChain>
</file>

<file path=xl/sharedStrings.xml><?xml version="1.0" encoding="utf-8"?>
<sst xmlns="http://schemas.openxmlformats.org/spreadsheetml/2006/main" count="1170" uniqueCount="778">
  <si>
    <t>调整预算数</t>
    <phoneticPr fontId="3" type="noConversion"/>
  </si>
  <si>
    <t>累计占预算%</t>
    <phoneticPr fontId="3" type="noConversion"/>
  </si>
  <si>
    <t>一般公共预算收入合计</t>
    <phoneticPr fontId="3" type="noConversion"/>
  </si>
  <si>
    <t>一般公共预算支出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</si>
  <si>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</si>
  <si>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</si>
  <si>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</si>
  <si>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</si>
  <si>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政协事务</t>
  </si>
  <si>
    <t xml:space="preserve">  政府办公厅(室)及相关机构事务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</si>
  <si>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</si>
  <si>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</si>
  <si>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</si>
  <si>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</si>
  <si>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专项统计业务</t>
  </si>
  <si>
    <t xml:space="preserve">    专项普查活动</t>
  </si>
  <si>
    <t xml:space="preserve">    信息化建设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</si>
  <si>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</si>
  <si>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</si>
  <si>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</si>
  <si>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</si>
  <si>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</si>
  <si>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</si>
  <si>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</si>
  <si>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</si>
  <si>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</si>
  <si>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</si>
  <si>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</si>
  <si>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工商行政管理专项</t>
  </si>
  <si>
    <t xml:space="preserve">  质量技术监督与检验检疫事务</t>
  </si>
  <si>
    <t xml:space="preserve">  民族事务</t>
  </si>
  <si>
    <t xml:space="preserve">    民族工作专项</t>
  </si>
  <si>
    <t xml:space="preserve">    其他民族事务支出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</si>
  <si>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</si>
  <si>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</si>
  <si>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</si>
  <si>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</si>
  <si>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</si>
  <si>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</si>
  <si>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</si>
  <si>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</si>
  <si>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</si>
  <si>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其他一般公共服务支出(款)</t>
  </si>
  <si>
    <t xml:space="preserve">    其他一般公共服务支出(项)</t>
  </si>
  <si>
    <t xml:space="preserve">  武装警察</t>
  </si>
  <si>
    <t xml:space="preserve">    内卫</t>
  </si>
  <si>
    <t xml:space="preserve">    消防</t>
  </si>
  <si>
    <t xml:space="preserve">    森林</t>
  </si>
  <si>
    <t xml:space="preserve">  公安</t>
  </si>
  <si>
    <t xml:space="preserve">    治安管理</t>
  </si>
  <si>
    <t xml:space="preserve">    禁毒管理</t>
  </si>
  <si>
    <t xml:space="preserve">  检察</t>
  </si>
  <si>
    <t xml:space="preserve">    查办和预防职务犯罪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</si>
  <si>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</si>
  <si>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</si>
  <si>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</si>
  <si>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</si>
  <si>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法律援助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</si>
  <si>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</si>
  <si>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</si>
  <si>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</si>
  <si>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</si>
  <si>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</si>
  <si>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</si>
  <si>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</si>
  <si>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</si>
  <si>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</si>
  <si>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</si>
  <si>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</si>
  <si>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</si>
  <si>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</si>
  <si>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</si>
  <si>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</si>
  <si>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</si>
  <si>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</si>
  <si>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</si>
  <si>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</si>
  <si>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</si>
  <si>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</si>
  <si>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</si>
  <si>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</si>
  <si>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</si>
  <si>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</si>
  <si>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</si>
  <si>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</si>
  <si>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文化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</si>
  <si>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</si>
  <si>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</si>
  <si>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</si>
  <si>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</si>
  <si>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</si>
  <si>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体育</t>
  </si>
  <si>
    <t xml:space="preserve">    其他体育支出</t>
  </si>
  <si>
    <t xml:space="preserve">    广播</t>
  </si>
  <si>
    <t xml:space="preserve">    电影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</si>
  <si>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</si>
  <si>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</si>
  <si>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</si>
  <si>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</si>
  <si>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社会保险业务管理事务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</si>
  <si>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</si>
  <si>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</si>
  <si>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</si>
  <si>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</si>
  <si>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</si>
  <si>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</si>
  <si>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</si>
  <si>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</si>
  <si>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</si>
  <si>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</si>
  <si>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</si>
  <si>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</si>
  <si>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</si>
  <si>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</si>
  <si>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</si>
  <si>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</si>
  <si>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</si>
  <si>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</si>
  <si>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</si>
  <si>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</si>
  <si>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</si>
  <si>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</si>
  <si>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</si>
  <si>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</si>
  <si>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</si>
  <si>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</si>
  <si>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</si>
  <si>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</si>
  <si>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</si>
  <si>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</si>
  <si>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</si>
  <si>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</si>
  <si>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</si>
  <si>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</si>
  <si>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</si>
  <si>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</si>
  <si>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</si>
  <si>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</si>
  <si>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</si>
  <si>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</si>
  <si>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</si>
  <si>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</si>
  <si>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</si>
  <si>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</si>
  <si>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</si>
  <si>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</si>
  <si>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</si>
  <si>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</si>
  <si>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</si>
  <si>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</si>
  <si>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</si>
  <si>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</si>
  <si>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</si>
  <si>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</si>
  <si>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</si>
  <si>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</si>
  <si>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</si>
  <si>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</si>
  <si>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</si>
  <si>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</si>
  <si>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优抚对象医疗补助</t>
  </si>
  <si>
    <t xml:space="preserve">    城乡医疗救助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</si>
  <si>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</si>
  <si>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</si>
  <si>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</si>
  <si>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</si>
  <si>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</si>
  <si>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</si>
  <si>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</si>
  <si>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</si>
  <si>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</si>
  <si>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</si>
  <si>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污染防治</t>
  </si>
  <si>
    <t xml:space="preserve">  退耕还林</t>
  </si>
  <si>
    <t xml:space="preserve">    退耕现金</t>
  </si>
  <si>
    <t xml:space="preserve">    退耕还林粮食费用补贴</t>
  </si>
  <si>
    <t xml:space="preserve">  污染减排</t>
  </si>
  <si>
    <t xml:space="preserve">    环境监测与信息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</si>
  <si>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</si>
  <si>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</si>
  <si>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</si>
  <si>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</si>
  <si>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</si>
  <si>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</si>
  <si>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</si>
  <si>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</si>
  <si>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</si>
  <si>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</si>
  <si>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</si>
  <si>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</si>
  <si>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</si>
  <si>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</si>
  <si>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</si>
  <si>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</si>
  <si>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</si>
  <si>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</si>
  <si>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农业组织化与产业化经营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</si>
  <si>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</si>
  <si>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</si>
  <si>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</si>
  <si>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</si>
  <si>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</si>
  <si>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</si>
  <si>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森林资源管理</t>
  </si>
  <si>
    <t xml:space="preserve">    森林生态效益补偿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</si>
  <si>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</si>
  <si>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</si>
  <si>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</si>
  <si>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</si>
  <si>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</si>
  <si>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抗旱</t>
  </si>
  <si>
    <t xml:space="preserve">    农田水利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</si>
  <si>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</si>
  <si>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</si>
  <si>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</si>
  <si>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</si>
  <si>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</si>
  <si>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</si>
  <si>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</si>
  <si>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</si>
  <si>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</si>
  <si>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</si>
  <si>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</si>
  <si>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</si>
  <si>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</si>
  <si>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</si>
  <si>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公路养护</t>
  </si>
  <si>
    <t xml:space="preserve">    海事管理</t>
  </si>
  <si>
    <t xml:space="preserve">    其他公路水路运输支出</t>
  </si>
  <si>
    <t xml:space="preserve">    对农村道路客运的补贴</t>
  </si>
  <si>
    <t xml:space="preserve">  车辆购置税支出</t>
  </si>
  <si>
    <t xml:space="preserve">    车辆购置税用于农村公路建设支出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</si>
  <si>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</si>
  <si>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</si>
  <si>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</si>
  <si>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</si>
  <si>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安全生产监管</t>
  </si>
  <si>
    <t xml:space="preserve">    煤炭安全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</si>
  <si>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</si>
  <si>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</si>
  <si>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</si>
  <si>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</si>
  <si>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</si>
  <si>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</si>
  <si>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</si>
  <si>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</si>
  <si>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</si>
  <si>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</si>
  <si>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</si>
  <si>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</si>
  <si>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国土整治</t>
  </si>
  <si>
    <t xml:space="preserve">    地质灾害防治</t>
  </si>
  <si>
    <t xml:space="preserve">    地质矿产资源利用与保护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</si>
  <si>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</si>
  <si>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</si>
  <si>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</si>
  <si>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</si>
  <si>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</si>
  <si>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保障性安居工程支出</t>
  </si>
  <si>
    <t xml:space="preserve">    棚户区改造</t>
  </si>
  <si>
    <t xml:space="preserve">    农村危房改造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</si>
  <si>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</si>
  <si>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</si>
  <si>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</si>
  <si>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</si>
  <si>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</si>
  <si>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储备粮油补贴</t>
  </si>
  <si>
    <t xml:space="preserve">  其他支出(款)</t>
  </si>
  <si>
    <t xml:space="preserve">    其他支出(项)</t>
  </si>
  <si>
    <t>单位：万元</t>
  </si>
  <si>
    <t>预算科目</t>
  </si>
  <si>
    <t>决 算 数</t>
  </si>
  <si>
    <t>一般公共预算收入</t>
  </si>
  <si>
    <t>上级补助收入</t>
  </si>
  <si>
    <t>债务还本支出</t>
  </si>
  <si>
    <t>债务转贷收入</t>
  </si>
  <si>
    <t xml:space="preserve">调入资金   </t>
  </si>
  <si>
    <t>收  入  总  计</t>
  </si>
  <si>
    <t>支  出  总  计</t>
  </si>
  <si>
    <t>政府性基金收入合计</t>
    <phoneticPr fontId="3" type="noConversion"/>
  </si>
  <si>
    <t>决算数</t>
  </si>
  <si>
    <t>政府性基金收入</t>
  </si>
  <si>
    <t>政府性基金支出</t>
  </si>
  <si>
    <t>政府性基金上级补助收入</t>
  </si>
  <si>
    <t>政府性基金上年结余</t>
  </si>
  <si>
    <t>政府性基金调出资金</t>
  </si>
  <si>
    <t>收　　入　　总　　计　</t>
  </si>
  <si>
    <t>支　　出　　总　　计</t>
  </si>
  <si>
    <t>合计</t>
    <phoneticPr fontId="3" type="noConversion"/>
  </si>
  <si>
    <t>年初预算数</t>
    <phoneticPr fontId="3" type="noConversion"/>
  </si>
  <si>
    <t>决算数</t>
    <phoneticPr fontId="3" type="noConversion"/>
  </si>
  <si>
    <t xml:space="preserve">  返还性收入</t>
    <phoneticPr fontId="3" type="noConversion"/>
  </si>
  <si>
    <t xml:space="preserve">  一般性转移支付收入</t>
    <phoneticPr fontId="3" type="noConversion"/>
  </si>
  <si>
    <t xml:space="preserve">  专项转移支付收入</t>
    <phoneticPr fontId="3" type="noConversion"/>
  </si>
  <si>
    <t xml:space="preserve">        净结余</t>
    <phoneticPr fontId="3" type="noConversion"/>
  </si>
  <si>
    <t>结余资金</t>
    <phoneticPr fontId="3" type="noConversion"/>
  </si>
  <si>
    <t>单位：万元</t>
    <phoneticPr fontId="3" type="noConversion"/>
  </si>
  <si>
    <t>上解上级支出</t>
    <phoneticPr fontId="3" type="noConversion"/>
  </si>
  <si>
    <t>二、当年收入</t>
    <phoneticPr fontId="3" type="noConversion"/>
  </si>
  <si>
    <t>三、当年支出</t>
    <phoneticPr fontId="3" type="noConversion"/>
  </si>
  <si>
    <t>一、上年结余</t>
    <phoneticPr fontId="3" type="noConversion"/>
  </si>
  <si>
    <t xml:space="preserve">  人大事务</t>
  </si>
  <si>
    <t xml:space="preserve">    人大会议</t>
  </si>
  <si>
    <t xml:space="preserve">    人大代表履职能力提升</t>
  </si>
  <si>
    <t xml:space="preserve">    代表工作</t>
  </si>
  <si>
    <t xml:space="preserve">    政协会议</t>
  </si>
  <si>
    <t xml:space="preserve">    委员视察</t>
  </si>
  <si>
    <t xml:space="preserve">  统计信息事务</t>
  </si>
  <si>
    <t xml:space="preserve">  财政事务</t>
  </si>
  <si>
    <t xml:space="preserve">    公务员考核</t>
  </si>
  <si>
    <t xml:space="preserve">  知识产权事务</t>
  </si>
  <si>
    <t xml:space="preserve">    专利试点和产业化推进</t>
  </si>
  <si>
    <t xml:space="preserve">    博物馆</t>
  </si>
  <si>
    <t xml:space="preserve">    群众体育</t>
  </si>
  <si>
    <t xml:space="preserve">  新闻出版广播影视</t>
  </si>
  <si>
    <t xml:space="preserve">    其他新闻出版广播影视支出</t>
  </si>
  <si>
    <t xml:space="preserve">    机关事业单位基本养老保险缴费支出</t>
  </si>
  <si>
    <t xml:space="preserve">    职业培训补贴</t>
  </si>
  <si>
    <t xml:space="preserve">  建设市场管理与监督(款)</t>
  </si>
  <si>
    <t xml:space="preserve">    建设市场管理与监督(项)</t>
  </si>
  <si>
    <t xml:space="preserve">    农业生产支持补贴</t>
  </si>
  <si>
    <t xml:space="preserve">    林业执法与监督</t>
  </si>
  <si>
    <t xml:space="preserve">    水资源节约管理与保护</t>
  </si>
  <si>
    <t xml:space="preserve">    防汛</t>
  </si>
  <si>
    <t xml:space="preserve">    生产发展</t>
  </si>
  <si>
    <t xml:space="preserve">    社会发展</t>
  </si>
  <si>
    <t xml:space="preserve">  普惠金融发展支出</t>
  </si>
  <si>
    <t xml:space="preserve">    农业保险保费补贴</t>
  </si>
  <si>
    <t xml:space="preserve">  成品油价格改革对交通运输的补贴</t>
  </si>
  <si>
    <t xml:space="preserve">    车辆购置税用于老旧汽车报废更新补贴支出</t>
  </si>
  <si>
    <t xml:space="preserve">    旅游宣传</t>
  </si>
  <si>
    <t xml:space="preserve">    土地资源调查</t>
  </si>
  <si>
    <t xml:space="preserve">    公共租赁住房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</si>
  <si>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</si>
  <si>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</si>
  <si>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</si>
  <si>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决算数为预算数的%</t>
  </si>
  <si>
    <t>一、国有土地使用权出让收入</t>
    <phoneticPr fontId="3" type="noConversion"/>
  </si>
  <si>
    <t>二、城市基础设施配套费收入</t>
    <phoneticPr fontId="3" type="noConversion"/>
  </si>
  <si>
    <t xml:space="preserve">    均衡性转移支付收入</t>
    <phoneticPr fontId="3" type="noConversion"/>
  </si>
  <si>
    <t xml:space="preserve">    所得税基数返还收入</t>
    <phoneticPr fontId="3" type="noConversion"/>
  </si>
  <si>
    <t>上级补助收入</t>
    <phoneticPr fontId="3" type="noConversion"/>
  </si>
  <si>
    <t>预 算 科 目</t>
    <phoneticPr fontId="3" type="noConversion"/>
  </si>
  <si>
    <t>单位：亿元</t>
  </si>
  <si>
    <t>项        目</t>
    <phoneticPr fontId="3" type="noConversion"/>
  </si>
  <si>
    <t>金    额</t>
    <phoneticPr fontId="3" type="noConversion"/>
  </si>
  <si>
    <t xml:space="preserve">    其中：一般公共预算安排还本额</t>
    <phoneticPr fontId="3" type="noConversion"/>
  </si>
  <si>
    <t>注：本表反映的举借额和偿还额均包含置换债券。</t>
    <phoneticPr fontId="3" type="noConversion"/>
  </si>
  <si>
    <t>预 算 科 目</t>
  </si>
  <si>
    <t>决算数</t>
    <phoneticPr fontId="19" type="noConversion"/>
  </si>
  <si>
    <t xml:space="preserve">   一、国家电影事业发展专项资金收入</t>
  </si>
  <si>
    <t xml:space="preserve">   二、大中型水库移民后期扶持基金收入</t>
  </si>
  <si>
    <t>其中：居民基本医疗保险基金支出</t>
    <phoneticPr fontId="3" type="noConversion"/>
  </si>
  <si>
    <t xml:space="preserve">    增值税和消费税税收返还收入</t>
    <phoneticPr fontId="3" type="noConversion"/>
  </si>
  <si>
    <t xml:space="preserve">    成品油价格和税费改革税收返还收入</t>
    <phoneticPr fontId="3" type="noConversion"/>
  </si>
  <si>
    <t xml:space="preserve">    其他税收返还收入</t>
    <phoneticPr fontId="3" type="noConversion"/>
  </si>
  <si>
    <t xml:space="preserve">    县级基本财力保障机制奖补资金收入</t>
    <phoneticPr fontId="3" type="noConversion"/>
  </si>
  <si>
    <t xml:space="preserve">    结算补助收入</t>
    <phoneticPr fontId="3" type="noConversion"/>
  </si>
  <si>
    <t xml:space="preserve">    企业事业单位划转补助收入</t>
    <phoneticPr fontId="3" type="noConversion"/>
  </si>
  <si>
    <t xml:space="preserve">    基层公检法司转移支付收入</t>
    <phoneticPr fontId="3" type="noConversion"/>
  </si>
  <si>
    <t xml:space="preserve">    农村综合改革转移支付收入</t>
    <phoneticPr fontId="3" type="noConversion"/>
  </si>
  <si>
    <t xml:space="preserve">    重点生态功能区转移支付收入</t>
    <phoneticPr fontId="3" type="noConversion"/>
  </si>
  <si>
    <t xml:space="preserve">    固定数额补助收入</t>
    <phoneticPr fontId="3" type="noConversion"/>
  </si>
  <si>
    <t xml:space="preserve">    其他一般性转移支付收入</t>
    <phoneticPr fontId="3" type="noConversion"/>
  </si>
  <si>
    <t xml:space="preserve">    一般公共服务</t>
    <phoneticPr fontId="3" type="noConversion"/>
  </si>
  <si>
    <t xml:space="preserve">    公共安全</t>
    <phoneticPr fontId="3" type="noConversion"/>
  </si>
  <si>
    <t xml:space="preserve">    教育</t>
    <phoneticPr fontId="3" type="noConversion"/>
  </si>
  <si>
    <t xml:space="preserve">    科学技术</t>
    <phoneticPr fontId="3" type="noConversion"/>
  </si>
  <si>
    <t xml:space="preserve">    文化体育与传媒</t>
    <phoneticPr fontId="3" type="noConversion"/>
  </si>
  <si>
    <t xml:space="preserve">    社会保障和就业</t>
    <phoneticPr fontId="3" type="noConversion"/>
  </si>
  <si>
    <t xml:space="preserve">    医疗卫生与计划生育</t>
    <phoneticPr fontId="3" type="noConversion"/>
  </si>
  <si>
    <t xml:space="preserve">    节能环保</t>
    <phoneticPr fontId="3" type="noConversion"/>
  </si>
  <si>
    <t xml:space="preserve">    城乡社区</t>
    <phoneticPr fontId="3" type="noConversion"/>
  </si>
  <si>
    <t xml:space="preserve">    农林水</t>
    <phoneticPr fontId="3" type="noConversion"/>
  </si>
  <si>
    <t xml:space="preserve">    交通运输</t>
    <phoneticPr fontId="3" type="noConversion"/>
  </si>
  <si>
    <t xml:space="preserve">    资源勘探信息等</t>
    <phoneticPr fontId="3" type="noConversion"/>
  </si>
  <si>
    <t xml:space="preserve">    商业服务业等</t>
    <phoneticPr fontId="3" type="noConversion"/>
  </si>
  <si>
    <t xml:space="preserve">    国土海洋气象等</t>
    <phoneticPr fontId="3" type="noConversion"/>
  </si>
  <si>
    <t xml:space="preserve">    住房保障</t>
    <phoneticPr fontId="3" type="noConversion"/>
  </si>
  <si>
    <t>项        目</t>
    <phoneticPr fontId="3" type="noConversion"/>
  </si>
  <si>
    <t>金    额</t>
    <phoneticPr fontId="3" type="noConversion"/>
  </si>
  <si>
    <t xml:space="preserve">    其中：政府性基金预算安排还本额</t>
    <phoneticPr fontId="3" type="noConversion"/>
  </si>
  <si>
    <t>单位：万元</t>
    <phoneticPr fontId="3" type="noConversion"/>
  </si>
  <si>
    <t>居民基本医疗保险基金收入</t>
    <phoneticPr fontId="3" type="noConversion"/>
  </si>
  <si>
    <t>附件2</t>
  </si>
  <si>
    <t>单位：万元</t>
    <phoneticPr fontId="3" type="noConversion"/>
  </si>
  <si>
    <t xml:space="preserve">           单位：万元</t>
    <phoneticPr fontId="3" type="noConversion"/>
  </si>
  <si>
    <t>预算科目</t>
    <phoneticPr fontId="3" type="noConversion"/>
  </si>
  <si>
    <t>税收收入小计</t>
    <phoneticPr fontId="3" type="noConversion"/>
  </si>
  <si>
    <t>非税收入小计</t>
    <phoneticPr fontId="3" type="noConversion"/>
  </si>
  <si>
    <t>预算科目</t>
    <phoneticPr fontId="3" type="noConversion"/>
  </si>
  <si>
    <t>年初预算数</t>
    <phoneticPr fontId="3" type="noConversion"/>
  </si>
  <si>
    <t>调整预算数</t>
    <phoneticPr fontId="3" type="noConversion"/>
  </si>
  <si>
    <t>决算数</t>
    <phoneticPr fontId="3" type="noConversion"/>
  </si>
  <si>
    <t>累计占预算%</t>
    <phoneticPr fontId="3" type="noConversion"/>
  </si>
  <si>
    <t>一、增值税</t>
    <phoneticPr fontId="3" type="noConversion"/>
  </si>
  <si>
    <t>二、营业税</t>
    <phoneticPr fontId="3" type="noConversion"/>
  </si>
  <si>
    <t>三、企业所得税</t>
    <phoneticPr fontId="3" type="noConversion"/>
  </si>
  <si>
    <t>四、个人所得税</t>
    <phoneticPr fontId="3" type="noConversion"/>
  </si>
  <si>
    <t>五、资源税</t>
    <phoneticPr fontId="3" type="noConversion"/>
  </si>
  <si>
    <t>六、城市维护建设税</t>
    <phoneticPr fontId="3" type="noConversion"/>
  </si>
  <si>
    <t>七、房产税</t>
    <phoneticPr fontId="3" type="noConversion"/>
  </si>
  <si>
    <t>八、印花税</t>
    <phoneticPr fontId="3" type="noConversion"/>
  </si>
  <si>
    <t>九、城镇土地使用税</t>
    <phoneticPr fontId="3" type="noConversion"/>
  </si>
  <si>
    <t>十、车船税</t>
    <phoneticPr fontId="3" type="noConversion"/>
  </si>
  <si>
    <t>十一、耕地占用税</t>
    <phoneticPr fontId="3" type="noConversion"/>
  </si>
  <si>
    <t>十二、契税</t>
    <phoneticPr fontId="3" type="noConversion"/>
  </si>
  <si>
    <t>十三、烟叶税</t>
    <phoneticPr fontId="3" type="noConversion"/>
  </si>
  <si>
    <t>十四、专项收入</t>
    <phoneticPr fontId="3" type="noConversion"/>
  </si>
  <si>
    <t>十五、行政事业性收费收入</t>
    <phoneticPr fontId="3" type="noConversion"/>
  </si>
  <si>
    <t>十六、罚没收入</t>
    <phoneticPr fontId="3" type="noConversion"/>
  </si>
  <si>
    <t>十七、国有资源（资产）有偿使用收入</t>
    <phoneticPr fontId="3" type="noConversion"/>
  </si>
  <si>
    <t>十八、政府住房基金收入</t>
    <phoneticPr fontId="3" type="noConversion"/>
  </si>
  <si>
    <t>十九、其他收入</t>
    <phoneticPr fontId="3" type="noConversion"/>
  </si>
  <si>
    <t>债务还本支出</t>
    <phoneticPr fontId="3" type="noConversion"/>
  </si>
  <si>
    <t>安排预算稳定调节基金</t>
    <phoneticPr fontId="3" type="noConversion"/>
  </si>
  <si>
    <t xml:space="preserve">  专项转移支付收入</t>
    <phoneticPr fontId="3" type="noConversion"/>
  </si>
  <si>
    <t>年终结余</t>
    <phoneticPr fontId="3" type="noConversion"/>
  </si>
  <si>
    <t xml:space="preserve">  其中：结转下年支出</t>
    <phoneticPr fontId="3" type="noConversion"/>
  </si>
  <si>
    <t>项目</t>
    <phoneticPr fontId="3" type="noConversion"/>
  </si>
  <si>
    <t>其中：居民基本医疗保险基金收入</t>
    <phoneticPr fontId="3" type="noConversion"/>
  </si>
  <si>
    <t>四、年未滚存结余</t>
    <phoneticPr fontId="3" type="noConversion"/>
  </si>
  <si>
    <t>2017年仁和区一般公共预算收入决算表</t>
    <phoneticPr fontId="3" type="noConversion"/>
  </si>
  <si>
    <t>-</t>
    <phoneticPr fontId="3" type="noConversion"/>
  </si>
  <si>
    <t>2017年仁和区一般公共预算支出决算表</t>
    <phoneticPr fontId="3" type="noConversion"/>
  </si>
  <si>
    <t>一般公共服务支出</t>
  </si>
  <si>
    <t xml:space="preserve">    专项业务活动</t>
  </si>
  <si>
    <t xml:space="preserve">    其他纪检监察事务支出</t>
  </si>
  <si>
    <t xml:space="preserve">    其他党委办公厅(室)及相关机构事务支出</t>
  </si>
  <si>
    <t>公共安全支出</t>
  </si>
  <si>
    <t xml:space="preserve">    其他检察支出</t>
  </si>
  <si>
    <t>教育支出</t>
  </si>
  <si>
    <t xml:space="preserve">  职业教育</t>
  </si>
  <si>
    <t xml:space="preserve">    中专教育</t>
  </si>
  <si>
    <t xml:space="preserve">    技校教育</t>
  </si>
  <si>
    <t xml:space="preserve">  广播电视教育</t>
  </si>
  <si>
    <t xml:space="preserve">    广播电视学校</t>
  </si>
  <si>
    <t xml:space="preserve">    其他进修及培训</t>
  </si>
  <si>
    <t>科学技术支出</t>
  </si>
  <si>
    <t>文化体育与传媒支出</t>
  </si>
  <si>
    <t xml:space="preserve">    图书馆</t>
  </si>
  <si>
    <t xml:space="preserve">    文化活动</t>
  </si>
  <si>
    <t xml:space="preserve">    体育竞赛</t>
  </si>
  <si>
    <t xml:space="preserve">    体育场馆</t>
  </si>
  <si>
    <t xml:space="preserve">    电视</t>
  </si>
  <si>
    <t>社会保障和就业支出</t>
  </si>
  <si>
    <t xml:space="preserve">    劳动保障监察</t>
  </si>
  <si>
    <t xml:space="preserve">    机关事业单位职业年金缴费支出</t>
  </si>
  <si>
    <t xml:space="preserve">    求职创业补贴</t>
  </si>
  <si>
    <t xml:space="preserve">    殡葬</t>
  </si>
  <si>
    <t xml:space="preserve">    残疾人生活和护理补贴</t>
  </si>
  <si>
    <t xml:space="preserve">    其他自然灾害生活救助支出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</si>
  <si>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</si>
  <si>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</si>
  <si>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</si>
  <si>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  其他城市生活救助</t>
  </si>
  <si>
    <t>医疗卫生与计划生育支出</t>
  </si>
  <si>
    <t xml:space="preserve">    采供血机构</t>
  </si>
  <si>
    <t xml:space="preserve">  中医药</t>
  </si>
  <si>
    <t xml:space="preserve">    其他中医药支出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</si>
  <si>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</si>
  <si>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</si>
  <si>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</si>
  <si>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</si>
  <si>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</si>
  <si>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</si>
  <si>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</si>
  <si>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优抚对象医疗</t>
  </si>
  <si>
    <t>节能环保支出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</si>
  <si>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</si>
  <si>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</si>
  <si>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</si>
  <si>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</si>
  <si>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>城乡社区支出</t>
  </si>
  <si>
    <t>农林水支出</t>
  </si>
  <si>
    <t xml:space="preserve">    农业行业业务管理</t>
  </si>
  <si>
    <t xml:space="preserve">    农产品加工与促销</t>
  </si>
  <si>
    <t xml:space="preserve">    水利前期工作</t>
  </si>
  <si>
    <t xml:space="preserve">    农村人畜饮水</t>
  </si>
  <si>
    <t xml:space="preserve">    对村集体经济组织的补助</t>
  </si>
  <si>
    <t>交通运输支出</t>
  </si>
  <si>
    <t xml:space="preserve">    公路建设</t>
  </si>
  <si>
    <t>资源勘探信息等支出</t>
  </si>
  <si>
    <t>商业服务业等支出</t>
  </si>
  <si>
    <t xml:space="preserve">  其他商业服务业等支出(款)</t>
  </si>
  <si>
    <t xml:space="preserve">    其他商业服务业等支出(项)</t>
  </si>
  <si>
    <t>金融支出</t>
  </si>
  <si>
    <t xml:space="preserve">  金融发展支出</t>
  </si>
  <si>
    <t xml:space="preserve">    其他金融发展支出</t>
  </si>
  <si>
    <t>国土海洋气象等支出</t>
  </si>
  <si>
    <t xml:space="preserve">    其他国土资源事务支出</t>
  </si>
  <si>
    <t>住房保障支出</t>
  </si>
  <si>
    <t xml:space="preserve">    保障性住房租金补贴</t>
  </si>
  <si>
    <t>粮油物资储备支出</t>
  </si>
  <si>
    <t xml:space="preserve">    粮食信息统计</t>
  </si>
  <si>
    <t xml:space="preserve">    储备粮(油)库建设</t>
  </si>
  <si>
    <t>其他支出(类)</t>
  </si>
  <si>
    <t>债务付息支出</t>
  </si>
  <si>
    <t>债务发行费用支出</t>
  </si>
  <si>
    <t xml:space="preserve">    军队转业干部安置</t>
  </si>
  <si>
    <t xml:space="preserve">    财政对新型农村合作医疗基金的补助</t>
  </si>
  <si>
    <t xml:space="preserve">    财政对城镇居民基本医疗保险基金的补助</t>
  </si>
  <si>
    <t xml:space="preserve">    农业资源保护修复与利用</t>
  </si>
  <si>
    <t xml:space="preserve">    农村综合改革示范试点补助</t>
  </si>
  <si>
    <t xml:space="preserve">    创业担保贷款贴息</t>
  </si>
  <si>
    <t>预备费</t>
  </si>
  <si>
    <t>一般公共预算支出合计</t>
    <phoneticPr fontId="3" type="noConversion"/>
  </si>
  <si>
    <t>2017年度仁和区一般公共预算转移性收支决算平衡表</t>
    <phoneticPr fontId="3" type="noConversion"/>
  </si>
  <si>
    <t>调入预算稳定调节基金</t>
    <phoneticPr fontId="3" type="noConversion"/>
  </si>
  <si>
    <t>2017年上级对仁和区税收返还和转移支付补助决算表</t>
    <phoneticPr fontId="3" type="noConversion"/>
  </si>
  <si>
    <t xml:space="preserve">    增值税“五五分享”税收返还收入</t>
    <phoneticPr fontId="3" type="noConversion"/>
  </si>
  <si>
    <t xml:space="preserve">    城乡义务教育转移支付收入</t>
    <phoneticPr fontId="3" type="noConversion"/>
  </si>
  <si>
    <t xml:space="preserve">    城乡居民医疗保险转移支付收入</t>
    <phoneticPr fontId="3" type="noConversion"/>
  </si>
  <si>
    <t xml:space="preserve">    贫困地区转移支付收入</t>
    <phoneticPr fontId="3" type="noConversion"/>
  </si>
  <si>
    <t xml:space="preserve">    金融</t>
    <phoneticPr fontId="3" type="noConversion"/>
  </si>
  <si>
    <t xml:space="preserve">    粮油物资储备</t>
    <phoneticPr fontId="3" type="noConversion"/>
  </si>
  <si>
    <t>2017年仁和区地方政府一般债务余额情况表</t>
    <phoneticPr fontId="3" type="noConversion"/>
  </si>
  <si>
    <t>一、2016年末地方政府一般债务余额</t>
    <phoneticPr fontId="3" type="noConversion"/>
  </si>
  <si>
    <t>二、2017年地方政府一般债务举借额</t>
    <phoneticPr fontId="3" type="noConversion"/>
  </si>
  <si>
    <t>三、2017年地方政府一般债务偿还减少额</t>
    <phoneticPr fontId="3" type="noConversion"/>
  </si>
  <si>
    <t>四、2017年末地方政府一般债务余额</t>
    <phoneticPr fontId="3" type="noConversion"/>
  </si>
  <si>
    <t>2017年仁和区地方政府专项债务余额情况表</t>
    <phoneticPr fontId="3" type="noConversion"/>
  </si>
  <si>
    <t>一、2016年末地方政府专项债务余额</t>
    <phoneticPr fontId="3" type="noConversion"/>
  </si>
  <si>
    <t>二、2017年地方政府专项债务举借额</t>
    <phoneticPr fontId="3" type="noConversion"/>
  </si>
  <si>
    <t>三、2017年地方政府专项债务偿还减少额</t>
    <phoneticPr fontId="3" type="noConversion"/>
  </si>
  <si>
    <t>四、2017年末地方政府专项债务余额</t>
    <phoneticPr fontId="3" type="noConversion"/>
  </si>
  <si>
    <t>2017年仁和区政府性基金收入决算表</t>
    <phoneticPr fontId="3" type="noConversion"/>
  </si>
  <si>
    <t>2017年仁和区政府性基金支出决算表</t>
    <phoneticPr fontId="3" type="noConversion"/>
  </si>
  <si>
    <t>2121302</t>
  </si>
  <si>
    <t>一、文化体育与传媒支出</t>
    <phoneticPr fontId="3" type="noConversion"/>
  </si>
  <si>
    <t xml:space="preserve">  国家电影事业发展专项资金及对应专项债务收入安排的支出</t>
    <phoneticPr fontId="3" type="noConversion"/>
  </si>
  <si>
    <t xml:space="preserve">     资助城市影院</t>
    <phoneticPr fontId="3" type="noConversion"/>
  </si>
  <si>
    <t xml:space="preserve">     其他国家电影事业发展专项资金支出</t>
    <phoneticPr fontId="18" type="noConversion"/>
  </si>
  <si>
    <t>二、社会保障和就业支出</t>
    <phoneticPr fontId="3" type="noConversion"/>
  </si>
  <si>
    <t xml:space="preserve">  大中型水库移民后期扶持基金支出</t>
    <phoneticPr fontId="3" type="noConversion"/>
  </si>
  <si>
    <t xml:space="preserve">     移民补助</t>
    <phoneticPr fontId="3" type="noConversion"/>
  </si>
  <si>
    <t xml:space="preserve">     基础设施建设和经济发展</t>
    <phoneticPr fontId="18" type="noConversion"/>
  </si>
  <si>
    <t xml:space="preserve">     其他大中型水库移民后期扶持基金支出</t>
    <phoneticPr fontId="3" type="noConversion"/>
  </si>
  <si>
    <t xml:space="preserve">  小型水库移民扶助基金及对应专项债务收入安排的支出</t>
    <phoneticPr fontId="3" type="noConversion"/>
  </si>
  <si>
    <t xml:space="preserve">     基础设施建设和经济发展</t>
    <phoneticPr fontId="3" type="noConversion"/>
  </si>
  <si>
    <t>三、城乡社区支出</t>
    <phoneticPr fontId="3" type="noConversion"/>
  </si>
  <si>
    <t xml:space="preserve">  国有土地使用权出让收入及对应专项债务收入安排的支出</t>
    <phoneticPr fontId="3" type="noConversion"/>
  </si>
  <si>
    <t xml:space="preserve">     征地和拆迁补偿支出</t>
    <phoneticPr fontId="3" type="noConversion"/>
  </si>
  <si>
    <t xml:space="preserve">     土地开发支出</t>
    <phoneticPr fontId="3" type="noConversion"/>
  </si>
  <si>
    <t xml:space="preserve">     公共租赁住房支出</t>
    <phoneticPr fontId="3" type="noConversion"/>
  </si>
  <si>
    <t xml:space="preserve">     其他国有土地使用权出让收入安排的支出</t>
    <phoneticPr fontId="3" type="noConversion"/>
  </si>
  <si>
    <t xml:space="preserve">   国有土地使用权出让债务付息支出</t>
    <phoneticPr fontId="3" type="noConversion"/>
  </si>
  <si>
    <t xml:space="preserve">   国有土地使用权出让债务发行费用支出</t>
    <phoneticPr fontId="3" type="noConversion"/>
  </si>
  <si>
    <t xml:space="preserve">  城市基础设施配套费及对应专项债务收入安排的支出</t>
    <phoneticPr fontId="3" type="noConversion"/>
  </si>
  <si>
    <t xml:space="preserve">     城市环境卫生</t>
    <phoneticPr fontId="3" type="noConversion"/>
  </si>
  <si>
    <t>四、农林水支出</t>
    <phoneticPr fontId="3" type="noConversion"/>
  </si>
  <si>
    <t xml:space="preserve">  大中型水库库区基金及对应专项债务收入安排的支出</t>
    <phoneticPr fontId="3" type="noConversion"/>
  </si>
  <si>
    <t xml:space="preserve">     其他大中型水库库区基金支出</t>
    <phoneticPr fontId="3" type="noConversion"/>
  </si>
  <si>
    <t xml:space="preserve">  彩票公益金及对应专项债务收入安排的支出</t>
    <phoneticPr fontId="3" type="noConversion"/>
  </si>
  <si>
    <t xml:space="preserve">     用于社会福利的彩票公益金支出</t>
    <phoneticPr fontId="3" type="noConversion"/>
  </si>
  <si>
    <t xml:space="preserve">     用于体育事业的彩票公益金支出</t>
    <phoneticPr fontId="3" type="noConversion"/>
  </si>
  <si>
    <t xml:space="preserve">     用于教育事业的彩票公益金支出  </t>
    <phoneticPr fontId="3" type="noConversion"/>
  </si>
  <si>
    <t xml:space="preserve">     用于残疾人事业的彩票公益金支出</t>
    <phoneticPr fontId="3" type="noConversion"/>
  </si>
  <si>
    <t xml:space="preserve">     用于城乡医疗救助的彩票公益金支出</t>
    <phoneticPr fontId="3" type="noConversion"/>
  </si>
  <si>
    <t>政府性基金支出合计</t>
    <phoneticPr fontId="3" type="noConversion"/>
  </si>
  <si>
    <t>五、其他支出</t>
    <phoneticPr fontId="3" type="noConversion"/>
  </si>
  <si>
    <r>
      <t>201</t>
    </r>
    <r>
      <rPr>
        <b/>
        <sz val="18"/>
        <rFont val="宋体"/>
        <family val="3"/>
        <charset val="134"/>
      </rPr>
      <t>7年度仁和区政府性基金收支决算平衡表</t>
    </r>
    <phoneticPr fontId="3" type="noConversion"/>
  </si>
  <si>
    <t>2017年上级对仁和区政府性基金转移支付补助决算表</t>
    <phoneticPr fontId="19" type="noConversion"/>
  </si>
  <si>
    <t xml:space="preserve">   三、国有土地使用权出让收入</t>
    <phoneticPr fontId="19" type="noConversion"/>
  </si>
  <si>
    <t xml:space="preserve">   四、大中型水库库区基金收入</t>
    <phoneticPr fontId="18" type="noConversion"/>
  </si>
  <si>
    <t xml:space="preserve">   五、彩票公益金收入</t>
    <phoneticPr fontId="18" type="noConversion"/>
  </si>
  <si>
    <t>2017年仁和区社会保险基金收支决算表</t>
    <phoneticPr fontId="3" type="noConversion"/>
  </si>
  <si>
    <t>上年结转</t>
    <phoneticPr fontId="3" type="noConversion"/>
  </si>
  <si>
    <t>说明：仁和区无对下税收返还和转移支付补助</t>
    <phoneticPr fontId="3" type="noConversion"/>
  </si>
  <si>
    <t>-</t>
    <phoneticPr fontId="3" type="noConversion"/>
  </si>
  <si>
    <t>增值税“五五分享”税收返还</t>
    <phoneticPr fontId="3" type="noConversion"/>
  </si>
  <si>
    <t>成品油税费改革税收返还</t>
    <phoneticPr fontId="3" type="noConversion"/>
  </si>
  <si>
    <t>所得税基数返还</t>
    <phoneticPr fontId="3" type="noConversion"/>
  </si>
  <si>
    <t>消费税和增值税税收返还</t>
    <phoneticPr fontId="3" type="noConversion"/>
  </si>
  <si>
    <t>二、（市、县）对下税收返还</t>
    <phoneticPr fontId="3" type="noConversion"/>
  </si>
  <si>
    <t>中小企业发展专项资金</t>
  </si>
  <si>
    <t>煤炭工业可持续发展资金</t>
    <phoneticPr fontId="3" type="noConversion"/>
  </si>
  <si>
    <t>科技服务业发展资金</t>
  </si>
  <si>
    <t>工业经济运行应急与要素保障资金</t>
  </si>
  <si>
    <t>重点产业发展资金</t>
  </si>
  <si>
    <t>中国制造2025四川行动计划资金</t>
    <phoneticPr fontId="3" type="noConversion"/>
  </si>
  <si>
    <t>安全生产专项资金</t>
    <phoneticPr fontId="3" type="noConversion"/>
  </si>
  <si>
    <t>技术改造与转型升级资金</t>
  </si>
  <si>
    <t>质量技术监督专项资金</t>
  </si>
  <si>
    <t>妇女儿童事业发展专项资金</t>
    <phoneticPr fontId="3" type="noConversion"/>
  </si>
  <si>
    <t>基层行政单位救灾专项资金</t>
  </si>
  <si>
    <t>青少年事业发展专项资金</t>
    <phoneticPr fontId="3" type="noConversion"/>
  </si>
  <si>
    <t xml:space="preserve"> 其中：民族事业发展资金</t>
    <phoneticPr fontId="3" type="noConversion"/>
  </si>
  <si>
    <t>（二）（市、县）对下专项转移支付</t>
    <phoneticPr fontId="3" type="noConversion"/>
  </si>
  <si>
    <t>体制结算补助</t>
    <phoneticPr fontId="3" type="noConversion"/>
  </si>
  <si>
    <t xml:space="preserve"> 其中：均衡性转移支付</t>
    <phoneticPr fontId="3" type="noConversion"/>
  </si>
  <si>
    <t>（一）（市、县）对下一般性转移支付</t>
    <phoneticPr fontId="3" type="noConversion"/>
  </si>
  <si>
    <t>一、（市、县）对下转移支付</t>
    <phoneticPr fontId="3" type="noConversion"/>
  </si>
  <si>
    <t>合计</t>
    <phoneticPr fontId="3" type="noConversion"/>
  </si>
  <si>
    <t>决算数</t>
    <phoneticPr fontId="3" type="noConversion"/>
  </si>
  <si>
    <t>转移支付名称</t>
    <phoneticPr fontId="3" type="noConversion"/>
  </si>
  <si>
    <t>表5</t>
    <phoneticPr fontId="3" type="noConversion"/>
  </si>
  <si>
    <t xml:space="preserve">  其他对个人和家庭的补助支出</t>
  </si>
  <si>
    <t xml:space="preserve">  住房公积金</t>
  </si>
  <si>
    <t xml:space="preserve">  生产补贴</t>
  </si>
  <si>
    <t xml:space="preserve">  奖励金</t>
  </si>
  <si>
    <t xml:space="preserve">  助学金</t>
  </si>
  <si>
    <t xml:space="preserve">  医疗费</t>
  </si>
  <si>
    <t xml:space="preserve">  救济费</t>
  </si>
  <si>
    <t xml:space="preserve">  生活补助</t>
  </si>
  <si>
    <t xml:space="preserve">  抚恤金</t>
  </si>
  <si>
    <t xml:space="preserve">  退职(役)费</t>
  </si>
  <si>
    <t xml:space="preserve">  退休费</t>
  </si>
  <si>
    <t xml:space="preserve">  离休费</t>
  </si>
  <si>
    <t>对个人和家庭的补助</t>
  </si>
  <si>
    <t xml:space="preserve">  其他商品和服务支出</t>
  </si>
  <si>
    <t xml:space="preserve">  其他交通费用</t>
  </si>
  <si>
    <t xml:space="preserve">  公务用车运行维护费</t>
  </si>
  <si>
    <t xml:space="preserve">  福利费</t>
  </si>
  <si>
    <t xml:space="preserve">  工会经费</t>
  </si>
  <si>
    <t xml:space="preserve">  委托业务费</t>
  </si>
  <si>
    <t xml:space="preserve">  劳务费</t>
  </si>
  <si>
    <t xml:space="preserve">  公务接待费</t>
  </si>
  <si>
    <t xml:space="preserve">  培训费</t>
  </si>
  <si>
    <t xml:space="preserve">  会议费</t>
  </si>
  <si>
    <t xml:space="preserve">  租赁费</t>
  </si>
  <si>
    <t xml:space="preserve">  维修(护)费</t>
  </si>
  <si>
    <t xml:space="preserve">  差旅费</t>
  </si>
  <si>
    <t xml:space="preserve">  物业管理费</t>
  </si>
  <si>
    <t xml:space="preserve">  邮电费</t>
  </si>
  <si>
    <t xml:space="preserve">  电费</t>
  </si>
  <si>
    <t xml:space="preserve">  水费</t>
  </si>
  <si>
    <t xml:space="preserve">  手续费</t>
  </si>
  <si>
    <t xml:space="preserve">  咨询费</t>
  </si>
  <si>
    <t xml:space="preserve">  印刷费</t>
  </si>
  <si>
    <t xml:space="preserve">  办公费</t>
  </si>
  <si>
    <t>商品和服务支出</t>
  </si>
  <si>
    <t xml:space="preserve">  其他工资福利支出</t>
  </si>
  <si>
    <t xml:space="preserve">  机关事业单位基本养老保险缴费</t>
  </si>
  <si>
    <t xml:space="preserve">  绩效工资</t>
  </si>
  <si>
    <t xml:space="preserve">  其他社会保障缴费</t>
  </si>
  <si>
    <t xml:space="preserve">  奖金</t>
  </si>
  <si>
    <t xml:space="preserve">  津贴补贴</t>
  </si>
  <si>
    <t xml:space="preserve">  基本工资</t>
  </si>
  <si>
    <t>工资福利支出</t>
  </si>
  <si>
    <t>合计</t>
  </si>
  <si>
    <t>决算数</t>
    <phoneticPr fontId="19" type="noConversion"/>
  </si>
  <si>
    <t>预    算    科    目</t>
    <phoneticPr fontId="3" type="noConversion"/>
  </si>
  <si>
    <t>表6</t>
    <phoneticPr fontId="3" type="noConversion"/>
  </si>
  <si>
    <t>表1</t>
    <phoneticPr fontId="3" type="noConversion"/>
  </si>
  <si>
    <t>表2</t>
    <phoneticPr fontId="3" type="noConversion"/>
  </si>
  <si>
    <t>表3</t>
    <phoneticPr fontId="3" type="noConversion"/>
  </si>
  <si>
    <t>表4</t>
    <phoneticPr fontId="3" type="noConversion"/>
  </si>
  <si>
    <t>2017年仁和区对下税收返还和转移支付补助决算表</t>
    <phoneticPr fontId="3" type="noConversion"/>
  </si>
  <si>
    <t>备注：按照财政部工作部署，2017年基本支出经济分类决算尚在试编阶段。</t>
    <phoneticPr fontId="18" type="noConversion"/>
  </si>
  <si>
    <t>表7</t>
    <phoneticPr fontId="3" type="noConversion"/>
  </si>
  <si>
    <t>单位：万元</t>
    <phoneticPr fontId="19" type="noConversion"/>
  </si>
  <si>
    <t xml:space="preserve">项  目  </t>
    <phoneticPr fontId="3" type="noConversion"/>
  </si>
  <si>
    <t>年初预算数</t>
    <phoneticPr fontId="19" type="noConversion"/>
  </si>
  <si>
    <t>调整预算数</t>
    <phoneticPr fontId="19" type="noConversion"/>
  </si>
  <si>
    <t>决算数</t>
    <phoneticPr fontId="19" type="noConversion"/>
  </si>
  <si>
    <t>累计占预算%</t>
    <phoneticPr fontId="3" type="noConversion"/>
  </si>
  <si>
    <t>合   计</t>
    <phoneticPr fontId="3" type="noConversion"/>
  </si>
  <si>
    <t>-</t>
    <phoneticPr fontId="18" type="noConversion"/>
  </si>
  <si>
    <t>一、（市、县）本级支出</t>
    <phoneticPr fontId="3" type="noConversion"/>
  </si>
  <si>
    <t xml:space="preserve">   一般公共服务支出</t>
    <phoneticPr fontId="3" type="noConversion"/>
  </si>
  <si>
    <t xml:space="preserve">   外交支出</t>
    <phoneticPr fontId="3" type="noConversion"/>
  </si>
  <si>
    <t xml:space="preserve">  公共安全支出</t>
    <phoneticPr fontId="3" type="noConversion"/>
  </si>
  <si>
    <t xml:space="preserve">  教育支出</t>
    <phoneticPr fontId="3" type="noConversion"/>
  </si>
  <si>
    <t xml:space="preserve">  科学技术支出</t>
    <phoneticPr fontId="3" type="noConversion"/>
  </si>
  <si>
    <t xml:space="preserve">  文化体育与传媒支出</t>
    <phoneticPr fontId="3" type="noConversion"/>
  </si>
  <si>
    <t xml:space="preserve">  社会保障和就业支出</t>
    <phoneticPr fontId="3" type="noConversion"/>
  </si>
  <si>
    <t xml:space="preserve">  医疗与计划生育支出</t>
    <phoneticPr fontId="3" type="noConversion"/>
  </si>
  <si>
    <t xml:space="preserve">  节能环保支出</t>
    <phoneticPr fontId="3" type="noConversion"/>
  </si>
  <si>
    <t xml:space="preserve">  城乡社区支出</t>
    <phoneticPr fontId="3" type="noConversion"/>
  </si>
  <si>
    <t xml:space="preserve">  农林水支出</t>
    <phoneticPr fontId="3" type="noConversion"/>
  </si>
  <si>
    <t xml:space="preserve">  交通运输支出</t>
    <phoneticPr fontId="3" type="noConversion"/>
  </si>
  <si>
    <t xml:space="preserve">  资源勘探信息等支出</t>
    <phoneticPr fontId="3" type="noConversion"/>
  </si>
  <si>
    <t xml:space="preserve">  商业服务业等支出</t>
    <phoneticPr fontId="3" type="noConversion"/>
  </si>
  <si>
    <t xml:space="preserve">  金融支出</t>
    <phoneticPr fontId="3" type="noConversion"/>
  </si>
  <si>
    <t xml:space="preserve">  国土海洋气象等支出</t>
    <phoneticPr fontId="3" type="noConversion"/>
  </si>
  <si>
    <t xml:space="preserve">  住房保障支出</t>
    <phoneticPr fontId="3" type="noConversion"/>
  </si>
  <si>
    <t xml:space="preserve">  粮油物资储备支出</t>
    <phoneticPr fontId="3" type="noConversion"/>
  </si>
  <si>
    <t xml:space="preserve">  其他支出</t>
    <phoneticPr fontId="3" type="noConversion"/>
  </si>
  <si>
    <t>二、对下转移支付</t>
    <phoneticPr fontId="3" type="noConversion"/>
  </si>
  <si>
    <t>说明：2017年仁和区无预算内基本建设支出决算</t>
    <phoneticPr fontId="3" type="noConversion"/>
  </si>
  <si>
    <t xml:space="preserve">2017年仁和区预算内基本建设支出决算表 </t>
    <phoneticPr fontId="3" type="noConversion"/>
  </si>
  <si>
    <t>表8</t>
    <phoneticPr fontId="3" type="noConversion"/>
  </si>
  <si>
    <t>决算数</t>
    <phoneticPr fontId="18" type="noConversion"/>
  </si>
  <si>
    <t>补助下级支出</t>
  </si>
  <si>
    <t>-</t>
    <phoneticPr fontId="3" type="noConversion"/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</si>
  <si>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</si>
  <si>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</si>
  <si>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</si>
  <si>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</si>
  <si>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</si>
  <si>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</si>
  <si>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</si>
  <si>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</si>
  <si>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</si>
  <si>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</si>
  <si>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</si>
  <si>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</si>
  <si>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</si>
  <si>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</si>
  <si>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</si>
  <si>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</si>
  <si>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</si>
  <si>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  <phoneticPr fontId="3" type="noConversion"/>
  </si>
  <si>
    <t xml:space="preserve">   十九、彩票公益金安排的支出</t>
  </si>
  <si>
    <t>说明：2017年仁和区政府性基金支出无补助下级支出决算</t>
    <phoneticPr fontId="3" type="noConversion"/>
  </si>
  <si>
    <t>2017年仁和区对下政府性基金转移支付补助决算表</t>
    <phoneticPr fontId="3" type="noConversion"/>
  </si>
  <si>
    <t>预  算  科  目</t>
  </si>
  <si>
    <t>累计占预算%</t>
    <phoneticPr fontId="19" type="noConversion"/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</si>
  <si>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</si>
  <si>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</si>
  <si>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</si>
  <si>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</si>
  <si>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</si>
  <si>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</si>
  <si>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</si>
  <si>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</si>
  <si>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</si>
  <si>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</si>
  <si>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</si>
  <si>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</si>
  <si>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</si>
  <si>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</si>
  <si>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区本级国有资本经营预算收入</t>
    <phoneticPr fontId="19" type="noConversion"/>
  </si>
  <si>
    <t>国有资本经营预算转移性收入</t>
  </si>
  <si>
    <t>上年结转收入</t>
  </si>
  <si>
    <t>说明：仁和区无国有资本经营预算</t>
    <phoneticPr fontId="18" type="noConversion"/>
  </si>
  <si>
    <t>2017年仁和区国有资本经营预算收入决算表</t>
    <phoneticPr fontId="19" type="noConversion"/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</si>
  <si>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</si>
  <si>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</si>
  <si>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</si>
  <si>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</si>
  <si>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</si>
  <si>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</si>
  <si>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其中：国有经济结构调整支出</t>
    </r>
  </si>
  <si>
    <t xml:space="preserve">    （三）其他国有资本经营预算支出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</si>
  <si>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</si>
  <si>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</si>
  <si>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</si>
  <si>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</si>
  <si>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</si>
  <si>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</si>
  <si>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区级国有资本经营预算支出</t>
    <phoneticPr fontId="18" type="noConversion"/>
  </si>
  <si>
    <t>结转下年支出</t>
  </si>
  <si>
    <t>2017年仁和区国有资本经营预算支出决算表</t>
    <phoneticPr fontId="19" type="noConversion"/>
  </si>
  <si>
    <t>项        目</t>
  </si>
  <si>
    <t>金    额</t>
  </si>
  <si>
    <t xml:space="preserve">    其中：一般公共预算和政府性基金预算安排还本额</t>
  </si>
  <si>
    <t>注：本表反映举借额和偿还额均包含置换债券。</t>
  </si>
  <si>
    <t>2017年仁和区地方政府债务余额情况汇总表</t>
    <phoneticPr fontId="19" type="noConversion"/>
  </si>
  <si>
    <t>一、2016年末地方政府债务余额</t>
    <phoneticPr fontId="74" type="noConversion"/>
  </si>
  <si>
    <t>二、2017年地方政府债务举借额</t>
    <phoneticPr fontId="74" type="noConversion"/>
  </si>
  <si>
    <t>四、2017年末地方政府债务余额</t>
    <phoneticPr fontId="19" type="noConversion"/>
  </si>
  <si>
    <t>三、2017年地方政府债务偿还减少额</t>
    <phoneticPr fontId="74" type="noConversion"/>
  </si>
  <si>
    <t>2017年仁和区本级一般公共预算基本支出决算（试编）表</t>
    <phoneticPr fontId="3" type="noConversion"/>
  </si>
  <si>
    <t xml:space="preserve">  职业年金缴费</t>
    <phoneticPr fontId="74" type="noConversion"/>
  </si>
  <si>
    <t>合       计</t>
  </si>
  <si>
    <t>仁和区</t>
    <phoneticPr fontId="19" type="noConversion"/>
  </si>
  <si>
    <t>2017年限额</t>
    <phoneticPr fontId="19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</si>
  <si>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3" type="noConversion"/>
  </si>
  <si>
    <t xml:space="preserve">                                                          </t>
    <phoneticPr fontId="3" type="noConversion"/>
  </si>
  <si>
    <t>2017年仁和区地方政府一般债务分地区限额表</t>
    <phoneticPr fontId="3" type="noConversion"/>
  </si>
  <si>
    <t>表9</t>
    <phoneticPr fontId="3" type="noConversion"/>
  </si>
  <si>
    <t>单位：亿元</t>
    <phoneticPr fontId="18" type="noConversion"/>
  </si>
  <si>
    <t>2017年地方政府专项债务分地区限额表</t>
    <phoneticPr fontId="3" type="noConversion"/>
  </si>
  <si>
    <t>表16</t>
    <phoneticPr fontId="3" type="noConversion"/>
  </si>
  <si>
    <t>2017年地方政府债务分地区限额汇总表</t>
    <phoneticPr fontId="3" type="noConversion"/>
  </si>
  <si>
    <t>表10</t>
    <phoneticPr fontId="3" type="noConversion"/>
  </si>
  <si>
    <t>表11</t>
    <phoneticPr fontId="3" type="noConversion"/>
  </si>
  <si>
    <t>表12</t>
    <phoneticPr fontId="3" type="noConversion"/>
  </si>
  <si>
    <t>表13</t>
    <phoneticPr fontId="3" type="noConversion"/>
  </si>
  <si>
    <t>表14</t>
    <phoneticPr fontId="3" type="noConversion"/>
  </si>
  <si>
    <t>表15</t>
    <phoneticPr fontId="3" type="noConversion"/>
  </si>
  <si>
    <t>表17：</t>
    <phoneticPr fontId="3" type="noConversion"/>
  </si>
  <si>
    <t>表18：</t>
    <phoneticPr fontId="3" type="noConversion"/>
  </si>
  <si>
    <t>附件19</t>
    <phoneticPr fontId="3" type="noConversion"/>
  </si>
  <si>
    <t>表20</t>
    <phoneticPr fontId="19" type="noConversion"/>
  </si>
  <si>
    <t>表21</t>
    <phoneticPr fontId="19" type="noConversion"/>
  </si>
</sst>
</file>

<file path=xl/styles.xml><?xml version="1.0" encoding="utf-8"?>
<styleSheet xmlns="http://schemas.openxmlformats.org/spreadsheetml/2006/main">
  <numFmts count="14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#,##0_);[Red]\(#,##0\)"/>
    <numFmt numFmtId="179" formatCode="0.00_ "/>
    <numFmt numFmtId="180" formatCode="0.00_);[Red]\(0.00\)"/>
    <numFmt numFmtId="181" formatCode="[=0]&quot;-&quot;;General"/>
    <numFmt numFmtId="182" formatCode="_(* #,##0_);_(* \(#,##0\);_(* &quot;-&quot;_);_(@_)"/>
    <numFmt numFmtId="183" formatCode="_-* #,##0_-;\-* #,##0_-;_-* &quot;-&quot;_-;_-@_-"/>
    <numFmt numFmtId="184" formatCode="_-* #,##0.00_-;\-* #,##0.00_-;_-* &quot;-&quot;??_-;_-@_-"/>
    <numFmt numFmtId="185" formatCode="#,##0.00_ "/>
    <numFmt numFmtId="186" formatCode="0_ "/>
  </numFmts>
  <fonts count="8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theme="1"/>
      <name val="Arial"/>
      <family val="2"/>
    </font>
    <font>
      <b/>
      <sz val="12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10"/>
      <color rgb="FF000000"/>
      <name val="SimSun"/>
      <charset val="134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Arial Narrow"/>
      <family val="2"/>
    </font>
    <font>
      <b/>
      <sz val="20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  <font>
      <sz val="12"/>
      <color theme="1"/>
      <name val="Arial"/>
      <family val="2"/>
    </font>
    <font>
      <b/>
      <sz val="18"/>
      <name val="宋体"/>
      <family val="3"/>
      <charset val="134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5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/>
    <xf numFmtId="0" fontId="17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37" fontId="34" fillId="0" borderId="0"/>
    <xf numFmtId="0" fontId="35" fillId="0" borderId="0"/>
    <xf numFmtId="0" fontId="4" fillId="41" borderId="11" applyNumberFormat="0" applyFont="0" applyAlignment="0" applyProtection="0">
      <alignment vertical="center"/>
    </xf>
    <xf numFmtId="0" fontId="4" fillId="41" borderId="11" applyNumberFormat="0" applyFont="0" applyAlignment="0" applyProtection="0">
      <alignment vertical="center"/>
    </xf>
    <xf numFmtId="0" fontId="4" fillId="41" borderId="11" applyNumberFormat="0" applyFon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2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/>
    <xf numFmtId="0" fontId="21" fillId="0" borderId="0">
      <alignment vertical="center"/>
    </xf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" fontId="4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/>
    <xf numFmtId="0" fontId="21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4" fillId="42" borderId="5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39" borderId="6" applyNumberFormat="0" applyAlignment="0" applyProtection="0">
      <alignment vertical="center"/>
    </xf>
    <xf numFmtId="0" fontId="25" fillId="43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0" borderId="0"/>
    <xf numFmtId="182" fontId="4" fillId="0" borderId="0" applyFont="0" applyFill="0" applyBorder="0" applyAlignment="0" applyProtection="0"/>
    <xf numFmtId="4" fontId="35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184" fontId="4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42" borderId="12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49" fillId="0" borderId="0"/>
    <xf numFmtId="0" fontId="20" fillId="0" borderId="0"/>
    <xf numFmtId="0" fontId="20" fillId="0" borderId="0"/>
    <xf numFmtId="0" fontId="50" fillId="0" borderId="0"/>
    <xf numFmtId="0" fontId="21" fillId="41" borderId="11" applyNumberFormat="0" applyFont="0" applyAlignment="0" applyProtection="0">
      <alignment vertical="center"/>
    </xf>
    <xf numFmtId="0" fontId="21" fillId="41" borderId="11" applyNumberFormat="0" applyFont="0" applyAlignment="0" applyProtection="0">
      <alignment vertical="center"/>
    </xf>
    <xf numFmtId="0" fontId="21" fillId="41" borderId="11" applyNumberFormat="0" applyFont="0" applyAlignment="0" applyProtection="0">
      <alignment vertical="center"/>
    </xf>
    <xf numFmtId="0" fontId="21" fillId="41" borderId="11" applyNumberFormat="0" applyFont="0" applyAlignment="0" applyProtection="0">
      <alignment vertical="center"/>
    </xf>
    <xf numFmtId="0" fontId="21" fillId="49" borderId="11" applyNumberFormat="0" applyFont="0" applyAlignment="0" applyProtection="0">
      <alignment vertical="center"/>
    </xf>
    <xf numFmtId="0" fontId="21" fillId="41" borderId="11" applyNumberFormat="0" applyFont="0" applyAlignment="0" applyProtection="0">
      <alignment vertical="center"/>
    </xf>
    <xf numFmtId="0" fontId="21" fillId="49" borderId="11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/>
    <xf numFmtId="0" fontId="9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1" fontId="46" fillId="0" borderId="0"/>
    <xf numFmtId="1" fontId="46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5" fontId="21" fillId="0" borderId="0" applyFont="0" applyFill="0" applyBorder="0" applyAlignment="0" applyProtection="0">
      <alignment vertical="center"/>
    </xf>
    <xf numFmtId="5" fontId="21" fillId="0" borderId="0" applyFont="0" applyFill="0" applyBorder="0" applyAlignment="0" applyProtection="0">
      <alignment vertical="center"/>
    </xf>
    <xf numFmtId="5" fontId="21" fillId="0" borderId="0" applyFont="0" applyFill="0" applyBorder="0" applyAlignment="0" applyProtection="0">
      <alignment vertical="center"/>
    </xf>
    <xf numFmtId="5" fontId="21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</cellStyleXfs>
  <cellXfs count="318">
    <xf numFmtId="0" fontId="0" fillId="0" borderId="0" xfId="0">
      <alignment vertical="center"/>
    </xf>
    <xf numFmtId="0" fontId="10" fillId="0" borderId="0" xfId="0" applyFont="1">
      <alignment vertical="center"/>
    </xf>
    <xf numFmtId="0" fontId="4" fillId="0" borderId="0" xfId="2"/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>
      <alignment vertical="center"/>
    </xf>
    <xf numFmtId="0" fontId="8" fillId="4" borderId="1" xfId="2" applyNumberFormat="1" applyFont="1" applyFill="1" applyBorder="1" applyAlignment="1" applyProtection="1">
      <alignment horizontal="center" vertical="center"/>
    </xf>
    <xf numFmtId="0" fontId="4" fillId="4" borderId="2" xfId="2" applyNumberFormat="1" applyFont="1" applyFill="1" applyBorder="1" applyAlignment="1" applyProtection="1">
      <alignment horizontal="left" vertical="center"/>
    </xf>
    <xf numFmtId="176" fontId="4" fillId="4" borderId="3" xfId="2" applyNumberFormat="1" applyFont="1" applyFill="1" applyBorder="1" applyAlignment="1" applyProtection="1">
      <alignment horizontal="left" vertical="center"/>
    </xf>
    <xf numFmtId="0" fontId="4" fillId="4" borderId="2" xfId="2" applyNumberFormat="1" applyFont="1" applyFill="1" applyBorder="1" applyAlignment="1" applyProtection="1">
      <alignment vertical="center"/>
    </xf>
    <xf numFmtId="176" fontId="4" fillId="4" borderId="3" xfId="2" applyNumberFormat="1" applyFont="1" applyFill="1" applyBorder="1" applyAlignment="1" applyProtection="1">
      <alignment vertical="center"/>
    </xf>
    <xf numFmtId="0" fontId="4" fillId="4" borderId="2" xfId="2" applyNumberFormat="1" applyFont="1" applyFill="1" applyBorder="1" applyAlignment="1" applyProtection="1">
      <alignment horizontal="center" vertical="center"/>
    </xf>
    <xf numFmtId="0" fontId="13" fillId="0" borderId="1" xfId="0" applyFont="1" applyBorder="1">
      <alignment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78" fontId="4" fillId="0" borderId="0" xfId="2" applyNumberFormat="1"/>
    <xf numFmtId="178" fontId="10" fillId="0" borderId="0" xfId="0" applyNumberFormat="1" applyFont="1">
      <alignment vertical="center"/>
    </xf>
    <xf numFmtId="178" fontId="4" fillId="6" borderId="1" xfId="0" applyNumberFormat="1" applyFont="1" applyFill="1" applyBorder="1" applyAlignment="1" applyProtection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8" fontId="8" fillId="4" borderId="4" xfId="2" applyNumberFormat="1" applyFont="1" applyFill="1" applyBorder="1" applyAlignment="1" applyProtection="1">
      <alignment horizontal="center" vertical="center"/>
    </xf>
    <xf numFmtId="178" fontId="4" fillId="4" borderId="1" xfId="2" applyNumberFormat="1" applyFont="1" applyFill="1" applyBorder="1" applyAlignment="1" applyProtection="1">
      <alignment horizontal="right" vertical="center"/>
    </xf>
    <xf numFmtId="177" fontId="0" fillId="5" borderId="0" xfId="0" applyNumberFormat="1" applyFill="1">
      <alignment vertical="center"/>
    </xf>
    <xf numFmtId="179" fontId="0" fillId="5" borderId="0" xfId="0" applyNumberFormat="1" applyFill="1">
      <alignment vertical="center"/>
    </xf>
    <xf numFmtId="180" fontId="13" fillId="0" borderId="1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17" fillId="4" borderId="2" xfId="0" applyNumberFormat="1" applyFont="1" applyFill="1" applyBorder="1" applyAlignment="1" applyProtection="1">
      <alignment vertical="center"/>
    </xf>
    <xf numFmtId="0" fontId="17" fillId="4" borderId="1" xfId="0" applyNumberFormat="1" applyFont="1" applyFill="1" applyBorder="1" applyAlignment="1" applyProtection="1">
      <alignment vertical="center"/>
    </xf>
    <xf numFmtId="0" fontId="4" fillId="0" borderId="0" xfId="4" applyFont="1"/>
    <xf numFmtId="0" fontId="4" fillId="0" borderId="0" xfId="4" applyFont="1" applyFill="1"/>
    <xf numFmtId="49" fontId="4" fillId="5" borderId="1" xfId="5" applyNumberFormat="1" applyFont="1" applyFill="1" applyBorder="1" applyAlignment="1">
      <alignment horizontal="left" vertical="center"/>
    </xf>
    <xf numFmtId="49" fontId="8" fillId="5" borderId="1" xfId="5" applyNumberFormat="1" applyFont="1" applyFill="1" applyBorder="1" applyAlignment="1">
      <alignment horizontal="left" vertical="center"/>
    </xf>
    <xf numFmtId="0" fontId="8" fillId="5" borderId="1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580" applyBorder="1">
      <alignment vertical="center"/>
    </xf>
    <xf numFmtId="0" fontId="9" fillId="0" borderId="0" xfId="580">
      <alignment vertical="center"/>
    </xf>
    <xf numFmtId="0" fontId="51" fillId="50" borderId="14" xfId="580" applyFont="1" applyFill="1" applyBorder="1" applyAlignment="1">
      <alignment vertical="center"/>
    </xf>
    <xf numFmtId="0" fontId="52" fillId="0" borderId="1" xfId="4" applyFont="1" applyFill="1" applyBorder="1" applyAlignment="1">
      <alignment horizontal="center" vertical="center"/>
    </xf>
    <xf numFmtId="0" fontId="52" fillId="0" borderId="1" xfId="4" applyFont="1" applyFill="1" applyBorder="1" applyAlignment="1">
      <alignment horizontal="left" vertical="center"/>
    </xf>
    <xf numFmtId="0" fontId="52" fillId="0" borderId="1" xfId="580" applyFont="1" applyFill="1" applyBorder="1" applyAlignment="1">
      <alignment horizontal="right" vertical="center" wrapText="1"/>
    </xf>
    <xf numFmtId="0" fontId="51" fillId="0" borderId="1" xfId="4" applyFont="1" applyFill="1" applyBorder="1" applyAlignment="1">
      <alignment horizontal="left" vertical="center"/>
    </xf>
    <xf numFmtId="0" fontId="51" fillId="0" borderId="1" xfId="580" applyFont="1" applyFill="1" applyBorder="1" applyAlignment="1">
      <alignment horizontal="right" vertical="center" wrapText="1"/>
    </xf>
    <xf numFmtId="0" fontId="53" fillId="0" borderId="1" xfId="580" applyNumberFormat="1" applyFont="1" applyFill="1" applyBorder="1" applyAlignment="1" applyProtection="1">
      <alignment vertical="center" wrapText="1"/>
    </xf>
    <xf numFmtId="0" fontId="51" fillId="50" borderId="0" xfId="580" applyFont="1" applyFill="1" applyBorder="1">
      <alignment vertical="center"/>
    </xf>
    <xf numFmtId="0" fontId="51" fillId="50" borderId="0" xfId="580" applyFont="1" applyFill="1" applyBorder="1" applyAlignment="1">
      <alignment horizontal="left" vertical="center" wrapText="1"/>
    </xf>
    <xf numFmtId="0" fontId="54" fillId="50" borderId="0" xfId="580" applyFont="1" applyFill="1" applyBorder="1">
      <alignment vertical="center"/>
    </xf>
    <xf numFmtId="0" fontId="51" fillId="50" borderId="0" xfId="580" applyFont="1" applyFill="1" applyBorder="1" applyAlignment="1">
      <alignment horizontal="left" vertical="center"/>
    </xf>
    <xf numFmtId="0" fontId="4" fillId="0" borderId="0" xfId="597" applyFill="1"/>
    <xf numFmtId="0" fontId="55" fillId="0" borderId="0" xfId="597" applyFont="1" applyFill="1"/>
    <xf numFmtId="0" fontId="5" fillId="0" borderId="1" xfId="597" applyFont="1" applyFill="1" applyBorder="1" applyAlignment="1">
      <alignment horizontal="center" vertical="center"/>
    </xf>
    <xf numFmtId="0" fontId="5" fillId="0" borderId="1" xfId="597" applyNumberFormat="1" applyFont="1" applyFill="1" applyBorder="1" applyAlignment="1" applyProtection="1">
      <alignment horizontal="left" vertical="center"/>
    </xf>
    <xf numFmtId="0" fontId="4" fillId="0" borderId="1" xfId="514" applyFont="1" applyFill="1" applyBorder="1" applyAlignment="1">
      <alignment horizontal="left" vertical="center"/>
    </xf>
    <xf numFmtId="0" fontId="4" fillId="0" borderId="1" xfId="514" applyFill="1" applyBorder="1" applyAlignment="1">
      <alignment horizontal="left" vertical="center"/>
    </xf>
    <xf numFmtId="1" fontId="57" fillId="2" borderId="1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178" fontId="4" fillId="0" borderId="1" xfId="2" applyNumberFormat="1" applyFont="1" applyFill="1" applyBorder="1" applyAlignment="1" applyProtection="1">
      <alignment horizontal="right" vertical="center"/>
    </xf>
    <xf numFmtId="177" fontId="0" fillId="0" borderId="0" xfId="0" applyNumberFormat="1" applyFill="1">
      <alignment vertical="center"/>
    </xf>
    <xf numFmtId="177" fontId="4" fillId="0" borderId="0" xfId="4" applyNumberFormat="1" applyFont="1" applyAlignment="1">
      <alignment horizontal="right" vertical="center"/>
    </xf>
    <xf numFmtId="177" fontId="8" fillId="0" borderId="1" xfId="4" applyNumberFormat="1" applyFont="1" applyFill="1" applyBorder="1" applyAlignment="1">
      <alignment horizontal="center" vertical="center"/>
    </xf>
    <xf numFmtId="177" fontId="8" fillId="5" borderId="1" xfId="4" applyNumberFormat="1" applyFont="1" applyFill="1" applyBorder="1" applyAlignment="1">
      <alignment horizontal="right" vertical="center"/>
    </xf>
    <xf numFmtId="177" fontId="4" fillId="5" borderId="1" xfId="4" applyNumberFormat="1" applyFont="1" applyFill="1" applyBorder="1" applyAlignment="1">
      <alignment horizontal="right" vertical="center"/>
    </xf>
    <xf numFmtId="0" fontId="60" fillId="0" borderId="0" xfId="580" applyFont="1" applyAlignment="1">
      <alignment vertical="center" wrapText="1"/>
    </xf>
    <xf numFmtId="178" fontId="4" fillId="0" borderId="0" xfId="597" applyNumberFormat="1" applyFill="1"/>
    <xf numFmtId="178" fontId="5" fillId="0" borderId="1" xfId="597" applyNumberFormat="1" applyFont="1" applyFill="1" applyBorder="1" applyAlignment="1">
      <alignment horizontal="center" vertical="center"/>
    </xf>
    <xf numFmtId="178" fontId="8" fillId="0" borderId="1" xfId="597" applyNumberFormat="1" applyFont="1" applyFill="1" applyBorder="1" applyAlignment="1" applyProtection="1">
      <alignment horizontal="right" vertical="center"/>
    </xf>
    <xf numFmtId="178" fontId="4" fillId="0" borderId="1" xfId="567" applyNumberFormat="1" applyFont="1" applyFill="1" applyBorder="1" applyAlignment="1">
      <alignment horizontal="right" vertical="center" wrapText="1"/>
    </xf>
    <xf numFmtId="179" fontId="13" fillId="0" borderId="0" xfId="0" applyNumberFormat="1" applyFont="1" applyAlignment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Fill="1">
      <alignment vertical="center"/>
    </xf>
    <xf numFmtId="0" fontId="61" fillId="0" borderId="0" xfId="2" applyFont="1"/>
    <xf numFmtId="178" fontId="61" fillId="0" borderId="0" xfId="2" applyNumberFormat="1" applyFont="1"/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180" fontId="11" fillId="0" borderId="0" xfId="0" applyNumberFormat="1" applyFont="1">
      <alignment vertical="center"/>
    </xf>
    <xf numFmtId="177" fontId="61" fillId="0" borderId="0" xfId="4" applyNumberFormat="1" applyFont="1" applyAlignment="1">
      <alignment horizontal="right" vertical="center"/>
    </xf>
    <xf numFmtId="0" fontId="61" fillId="0" borderId="0" xfId="4" applyFont="1" applyAlignment="1">
      <alignment vertical="center"/>
    </xf>
    <xf numFmtId="177" fontId="11" fillId="5" borderId="0" xfId="0" applyNumberFormat="1" applyFont="1" applyFill="1">
      <alignment vertical="center"/>
    </xf>
    <xf numFmtId="179" fontId="11" fillId="5" borderId="0" xfId="0" applyNumberFormat="1" applyFont="1" applyFill="1">
      <alignment vertical="center"/>
    </xf>
    <xf numFmtId="0" fontId="62" fillId="0" borderId="0" xfId="0" applyFont="1" applyAlignment="1">
      <alignment horizontal="justify" vertical="center"/>
    </xf>
    <xf numFmtId="0" fontId="62" fillId="5" borderId="0" xfId="0" applyFont="1" applyFill="1">
      <alignment vertical="center"/>
    </xf>
    <xf numFmtId="0" fontId="62" fillId="0" borderId="0" xfId="0" applyFont="1" applyAlignment="1">
      <alignment vertical="center" wrapText="1"/>
    </xf>
    <xf numFmtId="0" fontId="51" fillId="50" borderId="14" xfId="580" applyFont="1" applyFill="1" applyBorder="1" applyAlignment="1">
      <alignment horizontal="right" vertical="center"/>
    </xf>
    <xf numFmtId="178" fontId="4" fillId="0" borderId="0" xfId="514" applyNumberFormat="1" applyFont="1" applyFill="1" applyAlignment="1">
      <alignment horizontal="right" vertical="center" wrapText="1"/>
    </xf>
    <xf numFmtId="177" fontId="13" fillId="0" borderId="0" xfId="0" applyNumberFormat="1" applyFont="1" applyAlignment="1">
      <alignment horizontal="right" vertical="center"/>
    </xf>
    <xf numFmtId="181" fontId="51" fillId="0" borderId="1" xfId="0" applyNumberFormat="1" applyFont="1" applyBorder="1" applyAlignment="1">
      <alignment horizontal="center" vertical="center"/>
    </xf>
    <xf numFmtId="0" fontId="51" fillId="0" borderId="1" xfId="0" applyFont="1" applyBorder="1">
      <alignment vertical="center"/>
    </xf>
    <xf numFmtId="0" fontId="64" fillId="0" borderId="0" xfId="0" applyFont="1">
      <alignment vertical="center"/>
    </xf>
    <xf numFmtId="177" fontId="64" fillId="0" borderId="0" xfId="0" applyNumberFormat="1" applyFont="1">
      <alignment vertical="center"/>
    </xf>
    <xf numFmtId="177" fontId="64" fillId="0" borderId="0" xfId="0" applyNumberFormat="1" applyFont="1" applyFill="1">
      <alignment vertical="center"/>
    </xf>
    <xf numFmtId="0" fontId="51" fillId="0" borderId="0" xfId="0" applyFont="1" applyAlignment="1">
      <alignment horizontal="right" vertical="center"/>
    </xf>
    <xf numFmtId="177" fontId="51" fillId="0" borderId="1" xfId="0" applyNumberFormat="1" applyFont="1" applyBorder="1">
      <alignment vertical="center"/>
    </xf>
    <xf numFmtId="177" fontId="51" fillId="0" borderId="1" xfId="0" applyNumberFormat="1" applyFont="1" applyFill="1" applyBorder="1">
      <alignment vertical="center"/>
    </xf>
    <xf numFmtId="179" fontId="51" fillId="0" borderId="1" xfId="1" applyNumberFormat="1" applyFont="1" applyBorder="1">
      <alignment vertical="center"/>
    </xf>
    <xf numFmtId="0" fontId="52" fillId="0" borderId="1" xfId="0" applyFont="1" applyBorder="1" applyAlignment="1">
      <alignment horizontal="center" vertical="center"/>
    </xf>
    <xf numFmtId="177" fontId="52" fillId="0" borderId="1" xfId="0" applyNumberFormat="1" applyFont="1" applyBorder="1" applyAlignment="1">
      <alignment horizontal="center" vertical="center"/>
    </xf>
    <xf numFmtId="177" fontId="52" fillId="0" borderId="1" xfId="0" applyNumberFormat="1" applyFont="1" applyFill="1" applyBorder="1" applyAlignment="1">
      <alignment horizontal="center" vertical="center"/>
    </xf>
    <xf numFmtId="0" fontId="52" fillId="0" borderId="1" xfId="0" applyFont="1" applyBorder="1">
      <alignment vertical="center"/>
    </xf>
    <xf numFmtId="0" fontId="64" fillId="5" borderId="0" xfId="0" applyFont="1" applyFill="1">
      <alignment vertical="center"/>
    </xf>
    <xf numFmtId="177" fontId="64" fillId="5" borderId="0" xfId="0" applyNumberFormat="1" applyFont="1" applyFill="1">
      <alignment vertical="center"/>
    </xf>
    <xf numFmtId="179" fontId="65" fillId="5" borderId="0" xfId="0" applyNumberFormat="1" applyFont="1" applyFill="1">
      <alignment vertical="center"/>
    </xf>
    <xf numFmtId="0" fontId="66" fillId="5" borderId="1" xfId="0" applyFont="1" applyFill="1" applyBorder="1" applyAlignment="1">
      <alignment horizontal="center" vertical="center"/>
    </xf>
    <xf numFmtId="177" fontId="66" fillId="5" borderId="1" xfId="0" applyNumberFormat="1" applyFont="1" applyFill="1" applyBorder="1" applyAlignment="1">
      <alignment horizontal="center" vertical="center"/>
    </xf>
    <xf numFmtId="179" fontId="66" fillId="5" borderId="1" xfId="0" applyNumberFormat="1" applyFont="1" applyFill="1" applyBorder="1" applyAlignment="1">
      <alignment horizontal="center" vertical="center" wrapText="1"/>
    </xf>
    <xf numFmtId="178" fontId="8" fillId="4" borderId="1" xfId="2" applyNumberFormat="1" applyFont="1" applyFill="1" applyBorder="1" applyAlignment="1" applyProtection="1">
      <alignment horizontal="center" vertical="center"/>
    </xf>
    <xf numFmtId="0" fontId="8" fillId="5" borderId="1" xfId="2" applyNumberFormat="1" applyFont="1" applyFill="1" applyBorder="1" applyAlignment="1" applyProtection="1">
      <alignment horizontal="center" vertical="center"/>
    </xf>
    <xf numFmtId="0" fontId="8" fillId="4" borderId="1" xfId="2" applyNumberFormat="1" applyFont="1" applyFill="1" applyBorder="1" applyAlignment="1" applyProtection="1">
      <alignment horizontal="left" vertical="center"/>
    </xf>
    <xf numFmtId="176" fontId="8" fillId="5" borderId="1" xfId="2" applyNumberFormat="1" applyFont="1" applyFill="1" applyBorder="1" applyAlignment="1" applyProtection="1">
      <alignment horizontal="left" vertical="center"/>
    </xf>
    <xf numFmtId="0" fontId="4" fillId="4" borderId="1" xfId="2" applyNumberFormat="1" applyFont="1" applyFill="1" applyBorder="1" applyAlignment="1" applyProtection="1">
      <alignment horizontal="left" vertical="center"/>
    </xf>
    <xf numFmtId="176" fontId="4" fillId="5" borderId="1" xfId="2" applyNumberFormat="1" applyFont="1" applyFill="1" applyBorder="1" applyAlignment="1" applyProtection="1">
      <alignment horizontal="left" vertical="center"/>
    </xf>
    <xf numFmtId="178" fontId="4" fillId="6" borderId="1" xfId="2" applyNumberFormat="1" applyFont="1" applyFill="1" applyBorder="1" applyAlignment="1" applyProtection="1">
      <alignment horizontal="right" vertical="center"/>
    </xf>
    <xf numFmtId="0" fontId="8" fillId="4" borderId="2" xfId="2" applyNumberFormat="1" applyFont="1" applyFill="1" applyBorder="1" applyAlignment="1" applyProtection="1">
      <alignment horizontal="center" vertical="center"/>
    </xf>
    <xf numFmtId="176" fontId="8" fillId="4" borderId="3" xfId="2" applyNumberFormat="1" applyFont="1" applyFill="1" applyBorder="1" applyAlignment="1" applyProtection="1">
      <alignment horizontal="center" vertical="center"/>
    </xf>
    <xf numFmtId="176" fontId="8" fillId="4" borderId="3" xfId="2" applyNumberFormat="1" applyFont="1" applyFill="1" applyBorder="1" applyAlignment="1" applyProtection="1">
      <alignment horizontal="left" vertical="center"/>
    </xf>
    <xf numFmtId="0" fontId="4" fillId="0" borderId="1" xfId="2" applyFont="1" applyBorder="1"/>
    <xf numFmtId="178" fontId="4" fillId="0" borderId="1" xfId="2" applyNumberFormat="1" applyFont="1" applyBorder="1"/>
    <xf numFmtId="0" fontId="4" fillId="0" borderId="1" xfId="2" applyFont="1" applyBorder="1" applyAlignment="1">
      <alignment vertical="center"/>
    </xf>
    <xf numFmtId="178" fontId="64" fillId="0" borderId="0" xfId="0" applyNumberFormat="1" applyFont="1">
      <alignment vertical="center"/>
    </xf>
    <xf numFmtId="180" fontId="51" fillId="0" borderId="0" xfId="0" applyNumberFormat="1" applyFont="1">
      <alignment vertical="center"/>
    </xf>
    <xf numFmtId="178" fontId="52" fillId="0" borderId="1" xfId="0" applyNumberFormat="1" applyFont="1" applyBorder="1" applyAlignment="1">
      <alignment horizontal="center" vertical="center"/>
    </xf>
    <xf numFmtId="180" fontId="52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179" fontId="52" fillId="0" borderId="1" xfId="0" applyNumberFormat="1" applyFont="1" applyBorder="1" applyAlignment="1">
      <alignment horizontal="center" vertical="center"/>
    </xf>
    <xf numFmtId="0" fontId="67" fillId="0" borderId="0" xfId="0" applyFont="1" applyAlignment="1">
      <alignment horizontal="justify" vertical="center"/>
    </xf>
    <xf numFmtId="178" fontId="51" fillId="0" borderId="1" xfId="0" applyNumberFormat="1" applyFont="1" applyBorder="1" applyAlignment="1">
      <alignment horizontal="right" vertical="center"/>
    </xf>
    <xf numFmtId="177" fontId="51" fillId="0" borderId="1" xfId="0" applyNumberFormat="1" applyFont="1" applyBorder="1" applyAlignment="1">
      <alignment horizontal="right" vertical="center"/>
    </xf>
    <xf numFmtId="179" fontId="51" fillId="0" borderId="1" xfId="1" applyNumberFormat="1" applyFont="1" applyBorder="1" applyAlignment="1">
      <alignment horizontal="center" vertical="center"/>
    </xf>
    <xf numFmtId="0" fontId="69" fillId="42" borderId="15" xfId="659" applyNumberFormat="1" applyFont="1" applyFill="1" applyBorder="1" applyAlignment="1" applyProtection="1">
      <alignment horizontal="left" vertical="center"/>
    </xf>
    <xf numFmtId="0" fontId="70" fillId="42" borderId="15" xfId="659" applyNumberFormat="1" applyFont="1" applyFill="1" applyBorder="1" applyAlignment="1" applyProtection="1">
      <alignment horizontal="left" vertical="center"/>
    </xf>
    <xf numFmtId="0" fontId="70" fillId="42" borderId="16" xfId="659" applyNumberFormat="1" applyFont="1" applyFill="1" applyBorder="1" applyAlignment="1" applyProtection="1">
      <alignment horizontal="left" vertical="center"/>
    </xf>
    <xf numFmtId="0" fontId="69" fillId="42" borderId="15" xfId="0" applyNumberFormat="1" applyFont="1" applyFill="1" applyBorder="1" applyAlignment="1" applyProtection="1">
      <alignment horizontal="left" vertical="center"/>
    </xf>
    <xf numFmtId="0" fontId="71" fillId="5" borderId="15" xfId="2" applyNumberFormat="1" applyFont="1" applyFill="1" applyBorder="1" applyAlignment="1" applyProtection="1">
      <alignment horizontal="left" vertical="center"/>
    </xf>
    <xf numFmtId="0" fontId="72" fillId="5" borderId="15" xfId="2" applyNumberFormat="1" applyFont="1" applyFill="1" applyBorder="1" applyAlignment="1" applyProtection="1">
      <alignment horizontal="left" vertical="center"/>
    </xf>
    <xf numFmtId="0" fontId="72" fillId="5" borderId="15" xfId="2" applyNumberFormat="1" applyFont="1" applyFill="1" applyBorder="1" applyAlignment="1" applyProtection="1">
      <alignment vertical="center"/>
    </xf>
    <xf numFmtId="0" fontId="71" fillId="5" borderId="15" xfId="2" applyNumberFormat="1" applyFont="1" applyFill="1" applyBorder="1" applyAlignment="1" applyProtection="1">
      <alignment vertical="center"/>
    </xf>
    <xf numFmtId="0" fontId="72" fillId="0" borderId="15" xfId="2" applyNumberFormat="1" applyFont="1" applyFill="1" applyBorder="1" applyAlignment="1" applyProtection="1">
      <alignment horizontal="left" vertical="center"/>
    </xf>
    <xf numFmtId="0" fontId="71" fillId="0" borderId="15" xfId="2" applyNumberFormat="1" applyFont="1" applyFill="1" applyBorder="1" applyAlignment="1" applyProtection="1">
      <alignment horizontal="left" vertical="center"/>
    </xf>
    <xf numFmtId="0" fontId="72" fillId="5" borderId="16" xfId="2" applyNumberFormat="1" applyFont="1" applyFill="1" applyBorder="1" applyAlignment="1" applyProtection="1">
      <alignment horizontal="left" vertical="center"/>
    </xf>
    <xf numFmtId="0" fontId="68" fillId="5" borderId="15" xfId="659" applyFont="1" applyFill="1" applyBorder="1">
      <alignment vertical="center"/>
    </xf>
    <xf numFmtId="177" fontId="71" fillId="5" borderId="15" xfId="659" applyNumberFormat="1" applyFont="1" applyFill="1" applyBorder="1" applyAlignment="1">
      <alignment horizontal="right" vertical="center"/>
    </xf>
    <xf numFmtId="177" fontId="71" fillId="5" borderId="15" xfId="2" applyNumberFormat="1" applyFont="1" applyFill="1" applyBorder="1" applyAlignment="1" applyProtection="1">
      <alignment horizontal="right" vertical="center"/>
    </xf>
    <xf numFmtId="177" fontId="72" fillId="5" borderId="15" xfId="2" applyNumberFormat="1" applyFont="1" applyFill="1" applyBorder="1" applyAlignment="1" applyProtection="1">
      <alignment horizontal="right" vertical="center"/>
    </xf>
    <xf numFmtId="177" fontId="72" fillId="5" borderId="15" xfId="659" applyNumberFormat="1" applyFont="1" applyFill="1" applyBorder="1" applyAlignment="1">
      <alignment horizontal="right" vertical="center"/>
    </xf>
    <xf numFmtId="177" fontId="72" fillId="5" borderId="15" xfId="659" applyNumberFormat="1" applyFont="1" applyFill="1" applyBorder="1" applyAlignment="1" applyProtection="1">
      <alignment horizontal="right" vertical="center"/>
      <protection locked="0"/>
    </xf>
    <xf numFmtId="177" fontId="71" fillId="5" borderId="15" xfId="659" applyNumberFormat="1" applyFont="1" applyFill="1" applyBorder="1" applyAlignment="1" applyProtection="1">
      <alignment horizontal="right" vertical="center"/>
      <protection locked="0"/>
    </xf>
    <xf numFmtId="177" fontId="72" fillId="0" borderId="15" xfId="659" applyNumberFormat="1" applyFont="1" applyFill="1" applyBorder="1" applyAlignment="1">
      <alignment horizontal="right" vertical="center"/>
    </xf>
    <xf numFmtId="177" fontId="71" fillId="0" borderId="15" xfId="659" applyNumberFormat="1" applyFont="1" applyFill="1" applyBorder="1" applyAlignment="1">
      <alignment horizontal="right" vertical="center"/>
    </xf>
    <xf numFmtId="177" fontId="72" fillId="5" borderId="16" xfId="659" applyNumberFormat="1" applyFont="1" applyFill="1" applyBorder="1" applyAlignment="1">
      <alignment horizontal="right" vertical="center"/>
    </xf>
    <xf numFmtId="177" fontId="68" fillId="5" borderId="15" xfId="659" applyNumberFormat="1" applyFont="1" applyFill="1" applyBorder="1">
      <alignment vertical="center"/>
    </xf>
    <xf numFmtId="177" fontId="71" fillId="5" borderId="15" xfId="0" applyNumberFormat="1" applyFont="1" applyFill="1" applyBorder="1" applyAlignment="1">
      <alignment horizontal="right" vertical="center"/>
    </xf>
    <xf numFmtId="177" fontId="73" fillId="5" borderId="15" xfId="0" applyNumberFormat="1" applyFont="1" applyFill="1" applyBorder="1" applyAlignment="1">
      <alignment horizontal="right" vertical="center"/>
    </xf>
    <xf numFmtId="179" fontId="73" fillId="5" borderId="15" xfId="255" applyNumberFormat="1" applyFont="1" applyFill="1" applyBorder="1" applyAlignment="1">
      <alignment vertical="center"/>
    </xf>
    <xf numFmtId="179" fontId="68" fillId="5" borderId="15" xfId="255" applyNumberFormat="1" applyFont="1" applyFill="1" applyBorder="1" applyAlignment="1">
      <alignment vertical="center"/>
    </xf>
    <xf numFmtId="0" fontId="6" fillId="5" borderId="15" xfId="2" applyNumberFormat="1" applyFont="1" applyFill="1" applyBorder="1" applyAlignment="1" applyProtection="1">
      <alignment horizontal="center" vertical="center"/>
    </xf>
    <xf numFmtId="0" fontId="8" fillId="4" borderId="17" xfId="2" applyNumberFormat="1" applyFont="1" applyFill="1" applyBorder="1" applyAlignment="1" applyProtection="1">
      <alignment horizontal="left" vertical="center"/>
    </xf>
    <xf numFmtId="178" fontId="4" fillId="4" borderId="15" xfId="2" applyNumberFormat="1" applyFont="1" applyFill="1" applyBorder="1" applyAlignment="1" applyProtection="1">
      <alignment horizontal="right" vertical="center"/>
    </xf>
    <xf numFmtId="176" fontId="4" fillId="5" borderId="18" xfId="2" applyNumberFormat="1" applyFont="1" applyFill="1" applyBorder="1" applyAlignment="1" applyProtection="1">
      <alignment horizontal="left" vertical="center"/>
    </xf>
    <xf numFmtId="178" fontId="8" fillId="4" borderId="1" xfId="2" applyNumberFormat="1" applyFont="1" applyFill="1" applyBorder="1" applyAlignment="1" applyProtection="1">
      <alignment horizontal="right" vertical="center"/>
    </xf>
    <xf numFmtId="178" fontId="8" fillId="4" borderId="15" xfId="2" applyNumberFormat="1" applyFont="1" applyFill="1" applyBorder="1" applyAlignment="1" applyProtection="1">
      <alignment horizontal="right" vertical="center"/>
    </xf>
    <xf numFmtId="178" fontId="8" fillId="6" borderId="1" xfId="2" applyNumberFormat="1" applyFont="1" applyFill="1" applyBorder="1" applyAlignment="1" applyProtection="1">
      <alignment horizontal="right" vertical="center"/>
    </xf>
    <xf numFmtId="177" fontId="4" fillId="5" borderId="15" xfId="4" applyNumberFormat="1" applyFont="1" applyFill="1" applyBorder="1" applyAlignment="1">
      <alignment horizontal="right" vertical="center"/>
    </xf>
    <xf numFmtId="1" fontId="14" fillId="2" borderId="15" xfId="1026" applyNumberFormat="1" applyFont="1" applyFill="1" applyBorder="1" applyAlignment="1" applyProtection="1">
      <alignment horizontal="left" vertical="center"/>
    </xf>
    <xf numFmtId="0" fontId="8" fillId="5" borderId="15" xfId="1026" applyNumberFormat="1" applyFont="1" applyFill="1" applyBorder="1" applyAlignment="1" applyProtection="1">
      <alignment horizontal="left" vertical="center" wrapText="1"/>
    </xf>
    <xf numFmtId="1" fontId="15" fillId="2" borderId="15" xfId="1026" applyNumberFormat="1" applyFont="1" applyFill="1" applyBorder="1" applyAlignment="1" applyProtection="1">
      <alignment horizontal="left" vertical="center"/>
    </xf>
    <xf numFmtId="0" fontId="4" fillId="5" borderId="15" xfId="1026" applyNumberFormat="1" applyFont="1" applyFill="1" applyBorder="1" applyAlignment="1" applyProtection="1">
      <alignment horizontal="left" vertical="center" wrapText="1"/>
    </xf>
    <xf numFmtId="0" fontId="8" fillId="0" borderId="15" xfId="1026" applyNumberFormat="1" applyFont="1" applyFill="1" applyBorder="1" applyAlignment="1" applyProtection="1">
      <alignment horizontal="left" vertical="center" wrapText="1"/>
    </xf>
    <xf numFmtId="1" fontId="14" fillId="0" borderId="15" xfId="1026" applyNumberFormat="1" applyFont="1" applyFill="1" applyBorder="1" applyAlignment="1" applyProtection="1">
      <alignment horizontal="left" vertical="center"/>
    </xf>
    <xf numFmtId="0" fontId="4" fillId="0" borderId="15" xfId="1026" applyNumberFormat="1" applyFont="1" applyFill="1" applyBorder="1" applyAlignment="1" applyProtection="1">
      <alignment horizontal="left" vertical="center" wrapText="1"/>
    </xf>
    <xf numFmtId="0" fontId="8" fillId="5" borderId="15" xfId="1026" applyNumberFormat="1" applyFont="1" applyFill="1" applyBorder="1" applyAlignment="1" applyProtection="1">
      <alignment horizontal="center" vertical="center" wrapText="1"/>
    </xf>
    <xf numFmtId="178" fontId="58" fillId="5" borderId="15" xfId="1026" applyNumberFormat="1" applyFont="1" applyFill="1" applyBorder="1" applyAlignment="1">
      <alignment horizontal="right" vertical="center"/>
    </xf>
    <xf numFmtId="179" fontId="13" fillId="5" borderId="15" xfId="1027" applyNumberFormat="1" applyFont="1" applyFill="1" applyBorder="1" applyAlignment="1">
      <alignment horizontal="right" vertical="center"/>
    </xf>
    <xf numFmtId="179" fontId="56" fillId="5" borderId="15" xfId="1027" applyNumberFormat="1" applyFont="1" applyFill="1" applyBorder="1" applyAlignment="1">
      <alignment horizontal="right" vertical="center"/>
    </xf>
    <xf numFmtId="178" fontId="12" fillId="5" borderId="15" xfId="1026" applyNumberFormat="1" applyFont="1" applyFill="1" applyBorder="1" applyAlignment="1">
      <alignment horizontal="right" vertical="center"/>
    </xf>
    <xf numFmtId="178" fontId="8" fillId="5" borderId="15" xfId="1026" applyNumberFormat="1" applyFont="1" applyFill="1" applyBorder="1" applyAlignment="1" applyProtection="1">
      <alignment horizontal="right" vertical="center"/>
    </xf>
    <xf numFmtId="178" fontId="4" fillId="5" borderId="15" xfId="1026" applyNumberFormat="1" applyFont="1" applyFill="1" applyBorder="1" applyAlignment="1" applyProtection="1">
      <alignment horizontal="right" vertical="center"/>
    </xf>
    <xf numFmtId="178" fontId="13" fillId="5" borderId="15" xfId="1026" applyNumberFormat="1" applyFont="1" applyFill="1" applyBorder="1" applyAlignment="1">
      <alignment horizontal="right" vertical="center"/>
    </xf>
    <xf numFmtId="178" fontId="4" fillId="5" borderId="15" xfId="1026" applyNumberFormat="1" applyFont="1" applyFill="1" applyBorder="1" applyAlignment="1" applyProtection="1">
      <alignment horizontal="right" vertical="center" wrapText="1"/>
    </xf>
    <xf numFmtId="178" fontId="8" fillId="5" borderId="15" xfId="1026" applyNumberFormat="1" applyFont="1" applyFill="1" applyBorder="1" applyAlignment="1" applyProtection="1">
      <alignment horizontal="right" vertical="center" wrapText="1"/>
    </xf>
    <xf numFmtId="178" fontId="56" fillId="5" borderId="15" xfId="1026" applyNumberFormat="1" applyFont="1" applyFill="1" applyBorder="1" applyAlignment="1">
      <alignment horizontal="right" vertical="center"/>
    </xf>
    <xf numFmtId="178" fontId="4" fillId="0" borderId="15" xfId="1026" applyNumberFormat="1" applyFont="1" applyFill="1" applyBorder="1" applyAlignment="1" applyProtection="1">
      <alignment horizontal="right" vertical="center"/>
    </xf>
    <xf numFmtId="178" fontId="13" fillId="0" borderId="15" xfId="1026" applyNumberFormat="1" applyFont="1" applyFill="1" applyBorder="1" applyAlignment="1">
      <alignment horizontal="right" vertical="center"/>
    </xf>
    <xf numFmtId="179" fontId="13" fillId="0" borderId="15" xfId="1027" applyNumberFormat="1" applyFont="1" applyFill="1" applyBorder="1" applyAlignment="1">
      <alignment horizontal="right" vertical="center"/>
    </xf>
    <xf numFmtId="178" fontId="4" fillId="0" borderId="15" xfId="1026" applyNumberFormat="1" applyFont="1" applyFill="1" applyBorder="1" applyAlignment="1" applyProtection="1">
      <alignment horizontal="right" vertical="center" wrapText="1"/>
    </xf>
    <xf numFmtId="178" fontId="56" fillId="0" borderId="15" xfId="1026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4" fillId="0" borderId="0" xfId="1028" applyAlignment="1">
      <alignment vertical="center"/>
    </xf>
    <xf numFmtId="0" fontId="4" fillId="0" borderId="0" xfId="1028" applyFont="1" applyAlignment="1">
      <alignment vertical="center"/>
    </xf>
    <xf numFmtId="186" fontId="75" fillId="0" borderId="1" xfId="1029" applyNumberFormat="1" applyFont="1" applyFill="1" applyBorder="1" applyAlignment="1">
      <alignment horizontal="right" vertical="center" wrapText="1"/>
    </xf>
    <xf numFmtId="0" fontId="75" fillId="0" borderId="1" xfId="1029" applyFont="1" applyFill="1" applyBorder="1" applyAlignment="1">
      <alignment horizontal="left" vertical="center" indent="2"/>
    </xf>
    <xf numFmtId="186" fontId="8" fillId="0" borderId="1" xfId="1029" applyNumberFormat="1" applyFont="1" applyFill="1" applyBorder="1" applyAlignment="1">
      <alignment horizontal="center" vertical="center" wrapText="1"/>
    </xf>
    <xf numFmtId="0" fontId="53" fillId="0" borderId="1" xfId="1029" applyFont="1" applyFill="1" applyBorder="1" applyAlignment="1">
      <alignment horizontal="left" vertical="center"/>
    </xf>
    <xf numFmtId="49" fontId="4" fillId="0" borderId="17" xfId="1029" applyNumberFormat="1" applyFont="1" applyFill="1" applyBorder="1" applyAlignment="1" applyProtection="1">
      <alignment horizontal="left" vertical="center" indent="2"/>
    </xf>
    <xf numFmtId="49" fontId="4" fillId="0" borderId="1" xfId="1029" applyNumberFormat="1" applyFont="1" applyFill="1" applyBorder="1" applyAlignment="1" applyProtection="1">
      <alignment horizontal="left" vertical="center" indent="2"/>
    </xf>
    <xf numFmtId="49" fontId="4" fillId="0" borderId="1" xfId="1029" applyNumberFormat="1" applyFont="1" applyFill="1" applyBorder="1" applyAlignment="1">
      <alignment vertical="center"/>
    </xf>
    <xf numFmtId="49" fontId="4" fillId="0" borderId="19" xfId="1029" applyNumberFormat="1" applyFont="1" applyFill="1" applyBorder="1" applyAlignment="1">
      <alignment horizontal="left" vertical="center" indent="2"/>
    </xf>
    <xf numFmtId="49" fontId="4" fillId="0" borderId="19" xfId="1029" applyNumberFormat="1" applyFont="1" applyFill="1" applyBorder="1" applyAlignment="1">
      <alignment vertical="center"/>
    </xf>
    <xf numFmtId="0" fontId="53" fillId="0" borderId="1" xfId="1029" applyFont="1" applyFill="1" applyBorder="1" applyAlignment="1">
      <alignment vertical="center"/>
    </xf>
    <xf numFmtId="0" fontId="8" fillId="0" borderId="1" xfId="1029" applyFont="1" applyFill="1" applyBorder="1" applyAlignment="1">
      <alignment horizontal="center" vertical="center" wrapText="1"/>
    </xf>
    <xf numFmtId="179" fontId="8" fillId="0" borderId="1" xfId="1029" applyNumberFormat="1" applyFont="1" applyFill="1" applyBorder="1" applyAlignment="1">
      <alignment horizontal="center" vertical="center" wrapText="1"/>
    </xf>
    <xf numFmtId="0" fontId="4" fillId="0" borderId="0" xfId="1028" applyAlignment="1">
      <alignment horizontal="right" vertical="center"/>
    </xf>
    <xf numFmtId="0" fontId="77" fillId="0" borderId="0" xfId="1028" applyFont="1" applyAlignment="1">
      <alignment vertical="center"/>
    </xf>
    <xf numFmtId="0" fontId="4" fillId="0" borderId="0" xfId="1042" applyAlignment="1"/>
    <xf numFmtId="178" fontId="4" fillId="0" borderId="0" xfId="1042" applyNumberFormat="1" applyAlignment="1">
      <alignment horizontal="left"/>
    </xf>
    <xf numFmtId="0" fontId="4" fillId="0" borderId="0" xfId="1042" applyAlignment="1">
      <alignment horizontal="left"/>
    </xf>
    <xf numFmtId="0" fontId="78" fillId="0" borderId="0" xfId="0" applyFont="1">
      <alignment vertical="center"/>
    </xf>
    <xf numFmtId="178" fontId="4" fillId="0" borderId="1" xfId="4" applyNumberFormat="1" applyFont="1" applyFill="1" applyBorder="1" applyAlignment="1" applyProtection="1">
      <alignment vertical="center"/>
    </xf>
    <xf numFmtId="49" fontId="4" fillId="0" borderId="1" xfId="4" applyNumberFormat="1" applyFont="1" applyFill="1" applyBorder="1" applyAlignment="1" applyProtection="1">
      <alignment vertical="center"/>
    </xf>
    <xf numFmtId="178" fontId="8" fillId="0" borderId="1" xfId="4" applyNumberFormat="1" applyFont="1" applyFill="1" applyBorder="1" applyAlignment="1" applyProtection="1">
      <alignment vertical="center"/>
    </xf>
    <xf numFmtId="49" fontId="8" fillId="0" borderId="1" xfId="4" applyNumberFormat="1" applyFont="1" applyFill="1" applyBorder="1" applyAlignment="1" applyProtection="1">
      <alignment vertical="center"/>
    </xf>
    <xf numFmtId="178" fontId="8" fillId="0" borderId="1" xfId="4" applyNumberFormat="1" applyFont="1" applyFill="1" applyBorder="1" applyAlignment="1" applyProtection="1">
      <alignment horizontal="center" vertical="center"/>
    </xf>
    <xf numFmtId="49" fontId="8" fillId="0" borderId="1" xfId="4" applyNumberFormat="1" applyFont="1" applyFill="1" applyBorder="1" applyAlignment="1" applyProtection="1">
      <alignment horizontal="center" vertical="center"/>
    </xf>
    <xf numFmtId="178" fontId="8" fillId="0" borderId="20" xfId="4" applyNumberFormat="1" applyFont="1" applyBorder="1" applyAlignment="1">
      <alignment horizontal="center" vertical="center"/>
    </xf>
    <xf numFmtId="179" fontId="8" fillId="0" borderId="20" xfId="4" applyNumberFormat="1" applyFont="1" applyBorder="1" applyAlignment="1">
      <alignment horizontal="center" vertical="center"/>
    </xf>
    <xf numFmtId="178" fontId="4" fillId="0" borderId="0" xfId="4" applyNumberFormat="1" applyAlignment="1">
      <alignment horizontal="left" vertical="center" indent="1"/>
    </xf>
    <xf numFmtId="0" fontId="4" fillId="0" borderId="0" xfId="4" applyAlignment="1">
      <alignment horizontal="left" vertical="center" indent="1"/>
    </xf>
    <xf numFmtId="178" fontId="79" fillId="0" borderId="0" xfId="1037" applyNumberFormat="1" applyFont="1" applyFill="1" applyAlignment="1">
      <alignment vertical="center"/>
    </xf>
    <xf numFmtId="0" fontId="80" fillId="0" borderId="0" xfId="1037" applyFont="1" applyFill="1" applyAlignment="1">
      <alignment vertical="center"/>
    </xf>
    <xf numFmtId="0" fontId="14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77" fillId="0" borderId="0" xfId="4" applyFont="1" applyFill="1" applyBorder="1" applyAlignment="1">
      <alignment horizontal="left" vertical="center" wrapText="1"/>
    </xf>
    <xf numFmtId="0" fontId="14" fillId="0" borderId="0" xfId="4" applyFont="1" applyFill="1" applyAlignment="1">
      <alignment horizontal="center" vertical="center" wrapText="1"/>
    </xf>
    <xf numFmtId="0" fontId="14" fillId="0" borderId="0" xfId="4" applyFont="1" applyFill="1" applyAlignment="1">
      <alignment horizontal="right" vertical="center" wrapText="1"/>
    </xf>
    <xf numFmtId="0" fontId="14" fillId="0" borderId="0" xfId="4" applyFont="1" applyFill="1" applyBorder="1"/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179" fontId="8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14" fillId="0" borderId="0" xfId="4" applyFont="1" applyFill="1"/>
    <xf numFmtId="0" fontId="8" fillId="51" borderId="1" xfId="4" applyFont="1" applyFill="1" applyBorder="1" applyAlignment="1">
      <alignment horizontal="center" vertical="center" wrapText="1"/>
    </xf>
    <xf numFmtId="0" fontId="8" fillId="51" borderId="1" xfId="4" applyFont="1" applyFill="1" applyBorder="1" applyAlignment="1">
      <alignment horizontal="left" vertical="center" wrapText="1"/>
    </xf>
    <xf numFmtId="0" fontId="8" fillId="51" borderId="1" xfId="4" applyFont="1" applyFill="1" applyBorder="1" applyAlignment="1">
      <alignment vertical="center" wrapText="1"/>
    </xf>
    <xf numFmtId="0" fontId="4" fillId="0" borderId="0" xfId="4" applyFont="1" applyFill="1" applyBorder="1"/>
    <xf numFmtId="0" fontId="14" fillId="0" borderId="0" xfId="4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77" fillId="51" borderId="0" xfId="597" applyFont="1" applyFill="1" applyAlignment="1">
      <alignment vertical="center"/>
    </xf>
    <xf numFmtId="0" fontId="4" fillId="51" borderId="0" xfId="597" applyFill="1"/>
    <xf numFmtId="0" fontId="4" fillId="0" borderId="0" xfId="597"/>
    <xf numFmtId="0" fontId="55" fillId="51" borderId="0" xfId="597" applyFont="1" applyFill="1"/>
    <xf numFmtId="0" fontId="4" fillId="51" borderId="14" xfId="597" applyFont="1" applyFill="1" applyBorder="1" applyAlignment="1">
      <alignment horizontal="right"/>
    </xf>
    <xf numFmtId="0" fontId="8" fillId="51" borderId="1" xfId="597" applyFont="1" applyFill="1" applyBorder="1" applyAlignment="1">
      <alignment horizontal="center" vertical="center"/>
    </xf>
    <xf numFmtId="3" fontId="5" fillId="51" borderId="1" xfId="597" applyNumberFormat="1" applyFont="1" applyFill="1" applyBorder="1" applyAlignment="1" applyProtection="1">
      <alignment horizontal="left" vertical="center"/>
    </xf>
    <xf numFmtId="1" fontId="8" fillId="51" borderId="1" xfId="597" applyNumberFormat="1" applyFont="1" applyFill="1" applyBorder="1" applyAlignment="1" applyProtection="1">
      <alignment horizontal="center" vertical="center"/>
    </xf>
    <xf numFmtId="0" fontId="4" fillId="0" borderId="0" xfId="597" applyFont="1"/>
    <xf numFmtId="0" fontId="4" fillId="51" borderId="0" xfId="597" applyFont="1" applyFill="1"/>
    <xf numFmtId="0" fontId="4" fillId="0" borderId="0" xfId="1040" applyFont="1" applyFill="1" applyAlignment="1">
      <alignment horizontal="center" vertical="center"/>
    </xf>
    <xf numFmtId="0" fontId="4" fillId="0" borderId="0" xfId="1040" applyFont="1" applyFill="1">
      <alignment vertical="center"/>
    </xf>
    <xf numFmtId="0" fontId="4" fillId="0" borderId="0" xfId="1040" applyFont="1" applyFill="1" applyBorder="1" applyAlignment="1">
      <alignment horizontal="center" vertical="center"/>
    </xf>
    <xf numFmtId="0" fontId="4" fillId="0" borderId="0" xfId="1040" applyFont="1" applyFill="1" applyAlignment="1">
      <alignment vertical="center"/>
    </xf>
    <xf numFmtId="0" fontId="8" fillId="0" borderId="1" xfId="1040" applyFont="1" applyFill="1" applyBorder="1" applyAlignment="1">
      <alignment horizontal="center" vertical="center"/>
    </xf>
    <xf numFmtId="0" fontId="56" fillId="0" borderId="1" xfId="1032" applyFont="1" applyBorder="1" applyAlignment="1">
      <alignment horizontal="center" vertical="center"/>
    </xf>
    <xf numFmtId="0" fontId="56" fillId="0" borderId="1" xfId="1032" applyFont="1" applyFill="1" applyBorder="1" applyAlignment="1">
      <alignment horizontal="center" vertical="center"/>
    </xf>
    <xf numFmtId="179" fontId="8" fillId="0" borderId="1" xfId="1041" applyNumberFormat="1" applyFont="1" applyFill="1" applyBorder="1" applyAlignment="1">
      <alignment vertical="center"/>
    </xf>
    <xf numFmtId="176" fontId="8" fillId="0" borderId="1" xfId="1041" applyNumberFormat="1" applyFont="1" applyFill="1" applyBorder="1" applyAlignment="1">
      <alignment horizontal="center" vertical="center" wrapText="1"/>
    </xf>
    <xf numFmtId="179" fontId="4" fillId="0" borderId="1" xfId="1041" applyNumberFormat="1" applyFont="1" applyFill="1" applyBorder="1" applyAlignment="1">
      <alignment vertical="center"/>
    </xf>
    <xf numFmtId="176" fontId="4" fillId="0" borderId="1" xfId="1041" applyNumberFormat="1" applyFont="1" applyFill="1" applyBorder="1" applyAlignment="1">
      <alignment horizontal="center" vertical="center" wrapText="1"/>
    </xf>
    <xf numFmtId="0" fontId="4" fillId="0" borderId="1" xfId="1040" applyFont="1" applyFill="1" applyBorder="1" applyAlignment="1">
      <alignment horizontal="center" vertical="center"/>
    </xf>
    <xf numFmtId="0" fontId="82" fillId="0" borderId="0" xfId="1040" applyFont="1" applyFill="1">
      <alignment vertical="center"/>
    </xf>
    <xf numFmtId="0" fontId="4" fillId="0" borderId="1" xfId="1039" applyFont="1" applyBorder="1" applyAlignment="1">
      <alignment vertical="center"/>
    </xf>
    <xf numFmtId="179" fontId="8" fillId="0" borderId="1" xfId="1041" applyNumberFormat="1" applyFont="1" applyFill="1" applyBorder="1" applyAlignment="1">
      <alignment horizontal="center" vertical="center"/>
    </xf>
    <xf numFmtId="0" fontId="4" fillId="0" borderId="0" xfId="1040" applyFont="1">
      <alignment vertical="center"/>
    </xf>
    <xf numFmtId="0" fontId="4" fillId="0" borderId="0" xfId="1040" applyFont="1" applyBorder="1" applyAlignment="1">
      <alignment horizontal="center" vertical="center"/>
    </xf>
    <xf numFmtId="0" fontId="4" fillId="0" borderId="0" xfId="1040" applyFont="1" applyAlignment="1">
      <alignment horizontal="right"/>
    </xf>
    <xf numFmtId="0" fontId="8" fillId="0" borderId="1" xfId="1040" applyFont="1" applyBorder="1" applyAlignment="1">
      <alignment horizontal="center" vertical="center"/>
    </xf>
    <xf numFmtId="0" fontId="8" fillId="0" borderId="1" xfId="1038" applyFont="1" applyBorder="1" applyAlignment="1">
      <alignment vertical="center"/>
    </xf>
    <xf numFmtId="0" fontId="8" fillId="0" borderId="1" xfId="1038" applyFont="1" applyBorder="1" applyAlignment="1">
      <alignment horizontal="center" vertical="center"/>
    </xf>
    <xf numFmtId="0" fontId="4" fillId="0" borderId="1" xfId="1040" applyFont="1" applyBorder="1" applyAlignment="1">
      <alignment horizontal="center" vertical="center"/>
    </xf>
    <xf numFmtId="0" fontId="4" fillId="0" borderId="0" xfId="1040" applyFont="1" applyBorder="1">
      <alignment vertical="center"/>
    </xf>
    <xf numFmtId="0" fontId="4" fillId="0" borderId="1" xfId="1038" applyFont="1" applyBorder="1" applyAlignment="1">
      <alignment vertical="center"/>
    </xf>
    <xf numFmtId="0" fontId="4" fillId="0" borderId="1" xfId="1038" applyFont="1" applyBorder="1" applyAlignment="1">
      <alignment horizontal="center" vertical="center"/>
    </xf>
    <xf numFmtId="0" fontId="4" fillId="0" borderId="17" xfId="1038" applyFont="1" applyBorder="1" applyAlignment="1">
      <alignment vertical="center"/>
    </xf>
    <xf numFmtId="0" fontId="82" fillId="0" borderId="1" xfId="1040" applyFont="1" applyFill="1" applyBorder="1" applyAlignment="1">
      <alignment horizontal="center" vertical="center"/>
    </xf>
    <xf numFmtId="0" fontId="8" fillId="0" borderId="1" xfId="1038" applyFont="1" applyFill="1" applyBorder="1" applyAlignment="1">
      <alignment horizontal="center" vertical="center"/>
    </xf>
    <xf numFmtId="0" fontId="8" fillId="0" borderId="0" xfId="1040" applyFont="1" applyFill="1" applyAlignment="1">
      <alignment horizontal="center" vertical="center"/>
    </xf>
    <xf numFmtId="0" fontId="83" fillId="0" borderId="0" xfId="1040" applyFont="1" applyFill="1">
      <alignment vertical="center"/>
    </xf>
    <xf numFmtId="0" fontId="8" fillId="0" borderId="0" xfId="1040" applyFont="1">
      <alignment vertical="center"/>
    </xf>
    <xf numFmtId="0" fontId="8" fillId="0" borderId="0" xfId="1040" applyFont="1" applyAlignment="1">
      <alignment horizontal="center" vertical="center"/>
    </xf>
    <xf numFmtId="0" fontId="4" fillId="0" borderId="0" xfId="1040" applyFont="1" applyAlignment="1">
      <alignment horizontal="center" vertical="center"/>
    </xf>
    <xf numFmtId="0" fontId="62" fillId="0" borderId="0" xfId="575" applyFont="1">
      <alignment vertical="center"/>
    </xf>
    <xf numFmtId="0" fontId="9" fillId="0" borderId="0" xfId="575">
      <alignment vertical="center"/>
    </xf>
    <xf numFmtId="0" fontId="51" fillId="0" borderId="14" xfId="575" applyFont="1" applyFill="1" applyBorder="1" applyAlignment="1">
      <alignment vertical="center"/>
    </xf>
    <xf numFmtId="0" fontId="51" fillId="0" borderId="14" xfId="575" applyFont="1" applyFill="1" applyBorder="1" applyAlignment="1">
      <alignment horizontal="right"/>
    </xf>
    <xf numFmtId="0" fontId="52" fillId="0" borderId="1" xfId="575" applyFont="1" applyFill="1" applyBorder="1" applyAlignment="1">
      <alignment horizontal="center" vertical="center"/>
    </xf>
    <xf numFmtId="0" fontId="52" fillId="0" borderId="1" xfId="575" applyFont="1" applyFill="1" applyBorder="1" applyAlignment="1">
      <alignment horizontal="left" vertical="center"/>
    </xf>
    <xf numFmtId="185" fontId="52" fillId="0" borderId="1" xfId="575" applyNumberFormat="1" applyFont="1" applyFill="1" applyBorder="1" applyAlignment="1">
      <alignment horizontal="right" vertical="center" wrapText="1"/>
    </xf>
    <xf numFmtId="0" fontId="51" fillId="0" borderId="1" xfId="575" applyFont="1" applyFill="1" applyBorder="1" applyAlignment="1">
      <alignment horizontal="left" vertical="center"/>
    </xf>
    <xf numFmtId="185" fontId="51" fillId="0" borderId="1" xfId="575" applyNumberFormat="1" applyFont="1" applyFill="1" applyBorder="1" applyAlignment="1">
      <alignment horizontal="right" vertical="center" wrapText="1"/>
    </xf>
    <xf numFmtId="0" fontId="51" fillId="0" borderId="0" xfId="575" applyFont="1" applyFill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3" fillId="5" borderId="0" xfId="0" applyFont="1" applyFill="1" applyAlignment="1">
      <alignment horizontal="center" vertical="center"/>
    </xf>
    <xf numFmtId="0" fontId="7" fillId="3" borderId="0" xfId="2" applyNumberFormat="1" applyFont="1" applyFill="1" applyAlignment="1" applyProtection="1">
      <alignment horizontal="center" vertical="center"/>
    </xf>
    <xf numFmtId="0" fontId="4" fillId="0" borderId="0" xfId="2" applyNumberFormat="1" applyFont="1" applyFill="1" applyAlignment="1" applyProtection="1">
      <alignment horizontal="right" vertical="center"/>
    </xf>
    <xf numFmtId="0" fontId="7" fillId="0" borderId="0" xfId="4" applyFont="1" applyAlignment="1">
      <alignment horizontal="center" vertical="center" wrapText="1"/>
    </xf>
    <xf numFmtId="0" fontId="76" fillId="0" borderId="0" xfId="1028" applyFont="1" applyAlignment="1">
      <alignment horizontal="center" vertical="center"/>
    </xf>
    <xf numFmtId="0" fontId="85" fillId="0" borderId="0" xfId="4" applyFont="1" applyAlignment="1">
      <alignment horizontal="center" vertical="center" wrapText="1"/>
    </xf>
    <xf numFmtId="0" fontId="81" fillId="0" borderId="0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 wrapText="1"/>
    </xf>
    <xf numFmtId="0" fontId="7" fillId="50" borderId="0" xfId="580" applyFont="1" applyFill="1" applyBorder="1" applyAlignment="1">
      <alignment horizontal="center" vertical="center" wrapText="1"/>
    </xf>
    <xf numFmtId="0" fontId="60" fillId="0" borderId="0" xfId="580" applyFont="1" applyAlignment="1">
      <alignment horizontal="left" vertical="center" wrapText="1"/>
    </xf>
    <xf numFmtId="0" fontId="7" fillId="0" borderId="0" xfId="597" applyFont="1" applyFill="1" applyAlignment="1">
      <alignment horizontal="center" vertical="center"/>
    </xf>
    <xf numFmtId="0" fontId="81" fillId="0" borderId="0" xfId="597" applyFont="1" applyAlignment="1">
      <alignment horizontal="center" vertical="center"/>
    </xf>
    <xf numFmtId="0" fontId="81" fillId="0" borderId="0" xfId="1040" applyFont="1" applyFill="1" applyAlignment="1">
      <alignment horizontal="center" vertical="center"/>
    </xf>
    <xf numFmtId="0" fontId="4" fillId="0" borderId="21" xfId="1040" applyFont="1" applyFill="1" applyBorder="1" applyAlignment="1">
      <alignment horizontal="left" vertical="center"/>
    </xf>
    <xf numFmtId="0" fontId="84" fillId="0" borderId="0" xfId="575" applyFont="1" applyFill="1" applyBorder="1" applyAlignment="1">
      <alignment horizontal="center" vertical="center" wrapText="1"/>
    </xf>
    <xf numFmtId="0" fontId="53" fillId="51" borderId="1" xfId="580" applyNumberFormat="1" applyFont="1" applyFill="1" applyBorder="1" applyAlignment="1" applyProtection="1">
      <alignment horizontal="center" vertical="center"/>
    </xf>
    <xf numFmtId="0" fontId="75" fillId="51" borderId="1" xfId="580" applyNumberFormat="1" applyFont="1" applyFill="1" applyBorder="1" applyAlignment="1" applyProtection="1">
      <alignment horizontal="center" vertical="center"/>
    </xf>
    <xf numFmtId="0" fontId="52" fillId="50" borderId="1" xfId="580" applyFont="1" applyFill="1" applyBorder="1" applyAlignment="1">
      <alignment horizontal="center" vertical="center" wrapText="1"/>
    </xf>
    <xf numFmtId="178" fontId="51" fillId="50" borderId="14" xfId="1056" applyNumberFormat="1" applyFont="1" applyFill="1" applyBorder="1" applyAlignment="1">
      <alignment horizontal="right" vertical="center"/>
    </xf>
    <xf numFmtId="0" fontId="86" fillId="50" borderId="0" xfId="580" applyFont="1" applyFill="1" applyBorder="1" applyAlignment="1">
      <alignment vertical="center" wrapText="1"/>
    </xf>
    <xf numFmtId="0" fontId="87" fillId="50" borderId="0" xfId="580" applyFont="1" applyFill="1" applyBorder="1" applyAlignment="1">
      <alignment horizontal="center" vertical="center" wrapText="1"/>
    </xf>
    <xf numFmtId="43" fontId="4" fillId="0" borderId="1" xfId="1055" applyNumberFormat="1" applyFont="1" applyFill="1" applyBorder="1" applyAlignment="1">
      <alignment horizontal="right" vertical="center" wrapText="1"/>
    </xf>
    <xf numFmtId="43" fontId="4" fillId="0" borderId="1" xfId="4" applyNumberFormat="1" applyFont="1" applyFill="1" applyBorder="1" applyAlignment="1">
      <alignment horizontal="right" vertical="center" wrapText="1"/>
    </xf>
    <xf numFmtId="43" fontId="8" fillId="0" borderId="1" xfId="1055" applyNumberFormat="1" applyFont="1" applyFill="1" applyBorder="1" applyAlignment="1">
      <alignment horizontal="right" vertical="center" wrapText="1"/>
    </xf>
  </cellXfs>
  <cellStyles count="1058">
    <cellStyle name="_ET_STYLE_NoName_00_" xfId="6"/>
    <cellStyle name="0,0_x000d__x000a_NA_x000d__x000a_" xfId="7"/>
    <cellStyle name="0,0_x000d__x000a_NA_x000d__x000a_ 2" xfId="8"/>
    <cellStyle name="0,0_x000d__x000a_NA_x000d__x000a_ 2 2" xfId="9"/>
    <cellStyle name="0,0_x000d__x000a_NA_x000d__x000a_ 2 3" xfId="10"/>
    <cellStyle name="0,0_x000d__x000a_NA_x000d__x000a_ 2_2017年省对市(州)税收返还和转移支付预算" xfId="11"/>
    <cellStyle name="0,0_x000d__x000a_NA_x000d__x000a_ 3" xfId="12"/>
    <cellStyle name="0,0_x000d__x000a_NA_x000d__x000a_ 4" xfId="13"/>
    <cellStyle name="0,0_x000d__x000a_NA_x000d__x000a__2017年省对市(州)税收返还和转移支付预算" xfId="14"/>
    <cellStyle name="20% - Accent1" xfId="15"/>
    <cellStyle name="20% - Accent1 2" xfId="16"/>
    <cellStyle name="20% - Accent1_2016年四川省省级一般公共预算支出执行情况表" xfId="17"/>
    <cellStyle name="20% - Accent2" xfId="18"/>
    <cellStyle name="20% - Accent2 2" xfId="19"/>
    <cellStyle name="20% - Accent2_2016年四川省省级一般公共预算支出执行情况表" xfId="20"/>
    <cellStyle name="20% - Accent3" xfId="21"/>
    <cellStyle name="20% - Accent3 2" xfId="22"/>
    <cellStyle name="20% - Accent3_2016年四川省省级一般公共预算支出执行情况表" xfId="23"/>
    <cellStyle name="20% - Accent4" xfId="24"/>
    <cellStyle name="20% - Accent4 2" xfId="25"/>
    <cellStyle name="20% - Accent4_2016年四川省省级一般公共预算支出执行情况表" xfId="26"/>
    <cellStyle name="20% - Accent5" xfId="27"/>
    <cellStyle name="20% - Accent5 2" xfId="28"/>
    <cellStyle name="20% - Accent5_2016年四川省省级一般公共预算支出执行情况表" xfId="29"/>
    <cellStyle name="20% - Accent6" xfId="30"/>
    <cellStyle name="20% - Accent6 2" xfId="31"/>
    <cellStyle name="20% - Accent6_2016年四川省省级一般公共预算支出执行情况表" xfId="32"/>
    <cellStyle name="20% - 强调文字颜色 1 2" xfId="33"/>
    <cellStyle name="20% - 强调文字颜色 1 2 2" xfId="34"/>
    <cellStyle name="20% - 强调文字颜色 1 2 2 2" xfId="35"/>
    <cellStyle name="20% - 强调文字颜色 1 2 2 3" xfId="36"/>
    <cellStyle name="20% - 强调文字颜色 1 2 2_2017年省对市(州)税收返还和转移支付预算" xfId="37"/>
    <cellStyle name="20% - 强调文字颜色 1 2 3" xfId="38"/>
    <cellStyle name="20% - 强调文字颜色 1 2_四川省2017年省对市（州）税收返还和转移支付分地区预算（草案）--社保处" xfId="39"/>
    <cellStyle name="20% - 强调文字颜色 2 2" xfId="40"/>
    <cellStyle name="20% - 强调文字颜色 2 2 2" xfId="41"/>
    <cellStyle name="20% - 强调文字颜色 2 2 2 2" xfId="42"/>
    <cellStyle name="20% - 强调文字颜色 2 2 2 3" xfId="43"/>
    <cellStyle name="20% - 强调文字颜色 2 2 2_2017年省对市(州)税收返还和转移支付预算" xfId="44"/>
    <cellStyle name="20% - 强调文字颜色 2 2 3" xfId="45"/>
    <cellStyle name="20% - 强调文字颜色 2 2_四川省2017年省对市（州）税收返还和转移支付分地区预算（草案）--社保处" xfId="46"/>
    <cellStyle name="20% - 强调文字颜色 3 2" xfId="47"/>
    <cellStyle name="20% - 强调文字颜色 3 2 2" xfId="48"/>
    <cellStyle name="20% - 强调文字颜色 3 2 2 2" xfId="49"/>
    <cellStyle name="20% - 强调文字颜色 3 2 2 3" xfId="50"/>
    <cellStyle name="20% - 强调文字颜色 3 2 2_2017年省对市(州)税收返还和转移支付预算" xfId="51"/>
    <cellStyle name="20% - 强调文字颜色 3 2 3" xfId="52"/>
    <cellStyle name="20% - 强调文字颜色 3 2_四川省2017年省对市（州）税收返还和转移支付分地区预算（草案）--社保处" xfId="53"/>
    <cellStyle name="20% - 强调文字颜色 4 2" xfId="54"/>
    <cellStyle name="20% - 强调文字颜色 4 2 2" xfId="55"/>
    <cellStyle name="20% - 强调文字颜色 4 2 2 2" xfId="56"/>
    <cellStyle name="20% - 强调文字颜色 4 2 2 3" xfId="57"/>
    <cellStyle name="20% - 强调文字颜色 4 2 2_2017年省对市(州)税收返还和转移支付预算" xfId="58"/>
    <cellStyle name="20% - 强调文字颜色 4 2 3" xfId="59"/>
    <cellStyle name="20% - 强调文字颜色 4 2_四川省2017年省对市（州）税收返还和转移支付分地区预算（草案）--社保处" xfId="60"/>
    <cellStyle name="20% - 强调文字颜色 5 2" xfId="61"/>
    <cellStyle name="20% - 强调文字颜色 5 2 2" xfId="62"/>
    <cellStyle name="20% - 强调文字颜色 5 2 2 2" xfId="63"/>
    <cellStyle name="20% - 强调文字颜色 5 2 2 3" xfId="64"/>
    <cellStyle name="20% - 强调文字颜色 5 2 2_2017年省对市(州)税收返还和转移支付预算" xfId="65"/>
    <cellStyle name="20% - 强调文字颜色 5 2 3" xfId="66"/>
    <cellStyle name="20% - 强调文字颜色 5 2_四川省2017年省对市（州）税收返还和转移支付分地区预算（草案）--社保处" xfId="67"/>
    <cellStyle name="20% - 强调文字颜色 6 2" xfId="68"/>
    <cellStyle name="20% - 强调文字颜色 6 2 2" xfId="69"/>
    <cellStyle name="20% - 强调文字颜色 6 2 2 2" xfId="70"/>
    <cellStyle name="20% - 强调文字颜色 6 2 2 3" xfId="71"/>
    <cellStyle name="20% - 强调文字颜色 6 2 2_2017年省对市(州)税收返还和转移支付预算" xfId="72"/>
    <cellStyle name="20% - 强调文字颜色 6 2 3" xfId="73"/>
    <cellStyle name="20% - 强调文字颜色 6 2_四川省2017年省对市（州）税收返还和转移支付分地区预算（草案）--社保处" xfId="74"/>
    <cellStyle name="40% - Accent1" xfId="75"/>
    <cellStyle name="40% - Accent1 2" xfId="76"/>
    <cellStyle name="40% - Accent1_2016年四川省省级一般公共预算支出执行情况表" xfId="77"/>
    <cellStyle name="40% - Accent2" xfId="78"/>
    <cellStyle name="40% - Accent2 2" xfId="79"/>
    <cellStyle name="40% - Accent2_2016年四川省省级一般公共预算支出执行情况表" xfId="80"/>
    <cellStyle name="40% - Accent3" xfId="81"/>
    <cellStyle name="40% - Accent3 2" xfId="82"/>
    <cellStyle name="40% - Accent3_2016年四川省省级一般公共预算支出执行情况表" xfId="83"/>
    <cellStyle name="40% - Accent4" xfId="84"/>
    <cellStyle name="40% - Accent4 2" xfId="85"/>
    <cellStyle name="40% - Accent4_2016年四川省省级一般公共预算支出执行情况表" xfId="86"/>
    <cellStyle name="40% - Accent5" xfId="87"/>
    <cellStyle name="40% - Accent5 2" xfId="88"/>
    <cellStyle name="40% - Accent5_2016年四川省省级一般公共预算支出执行情况表" xfId="89"/>
    <cellStyle name="40% - Accent6" xfId="90"/>
    <cellStyle name="40% - Accent6 2" xfId="91"/>
    <cellStyle name="40% - Accent6_2016年四川省省级一般公共预算支出执行情况表" xfId="92"/>
    <cellStyle name="40% - 强调文字颜色 1 2" xfId="93"/>
    <cellStyle name="40% - 强调文字颜色 1 2 2" xfId="94"/>
    <cellStyle name="40% - 强调文字颜色 1 2 2 2" xfId="95"/>
    <cellStyle name="40% - 强调文字颜色 1 2 2 3" xfId="96"/>
    <cellStyle name="40% - 强调文字颜色 1 2 2_2017年省对市(州)税收返还和转移支付预算" xfId="97"/>
    <cellStyle name="40% - 强调文字颜色 1 2 3" xfId="98"/>
    <cellStyle name="40% - 强调文字颜色 1 2_四川省2017年省对市（州）税收返还和转移支付分地区预算（草案）--社保处" xfId="99"/>
    <cellStyle name="40% - 强调文字颜色 2 2" xfId="100"/>
    <cellStyle name="40% - 强调文字颜色 2 2 2" xfId="101"/>
    <cellStyle name="40% - 强调文字颜色 2 2 2 2" xfId="102"/>
    <cellStyle name="40% - 强调文字颜色 2 2 2 3" xfId="103"/>
    <cellStyle name="40% - 强调文字颜色 2 2 2_2017年省对市(州)税收返还和转移支付预算" xfId="104"/>
    <cellStyle name="40% - 强调文字颜色 2 2 3" xfId="105"/>
    <cellStyle name="40% - 强调文字颜色 2 2_四川省2017年省对市（州）税收返还和转移支付分地区预算（草案）--社保处" xfId="106"/>
    <cellStyle name="40% - 强调文字颜色 3 2" xfId="107"/>
    <cellStyle name="40% - 强调文字颜色 3 2 2" xfId="108"/>
    <cellStyle name="40% - 强调文字颜色 3 2 2 2" xfId="109"/>
    <cellStyle name="40% - 强调文字颜色 3 2 2 3" xfId="110"/>
    <cellStyle name="40% - 强调文字颜色 3 2 2_2017年省对市(州)税收返还和转移支付预算" xfId="111"/>
    <cellStyle name="40% - 强调文字颜色 3 2 3" xfId="112"/>
    <cellStyle name="40% - 强调文字颜色 3 2_四川省2017年省对市（州）税收返还和转移支付分地区预算（草案）--社保处" xfId="113"/>
    <cellStyle name="40% - 强调文字颜色 4 2" xfId="114"/>
    <cellStyle name="40% - 强调文字颜色 4 2 2" xfId="115"/>
    <cellStyle name="40% - 强调文字颜色 4 2 2 2" xfId="116"/>
    <cellStyle name="40% - 强调文字颜色 4 2 2 3" xfId="117"/>
    <cellStyle name="40% - 强调文字颜色 4 2 2_2017年省对市(州)税收返还和转移支付预算" xfId="118"/>
    <cellStyle name="40% - 强调文字颜色 4 2 3" xfId="119"/>
    <cellStyle name="40% - 强调文字颜色 4 2_四川省2017年省对市（州）税收返还和转移支付分地区预算（草案）--社保处" xfId="120"/>
    <cellStyle name="40% - 强调文字颜色 5 2" xfId="121"/>
    <cellStyle name="40% - 强调文字颜色 5 2 2" xfId="122"/>
    <cellStyle name="40% - 强调文字颜色 5 2 2 2" xfId="123"/>
    <cellStyle name="40% - 强调文字颜色 5 2 2 3" xfId="124"/>
    <cellStyle name="40% - 强调文字颜色 5 2 2_2017年省对市(州)税收返还和转移支付预算" xfId="125"/>
    <cellStyle name="40% - 强调文字颜色 5 2 3" xfId="126"/>
    <cellStyle name="40% - 强调文字颜色 5 2_四川省2017年省对市（州）税收返还和转移支付分地区预算（草案）--社保处" xfId="127"/>
    <cellStyle name="40% - 强调文字颜色 6 2" xfId="128"/>
    <cellStyle name="40% - 强调文字颜色 6 2 2" xfId="129"/>
    <cellStyle name="40% - 强调文字颜色 6 2 2 2" xfId="130"/>
    <cellStyle name="40% - 强调文字颜色 6 2 2 3" xfId="131"/>
    <cellStyle name="40% - 强调文字颜色 6 2 2_2017年省对市(州)税收返还和转移支付预算" xfId="132"/>
    <cellStyle name="40% - 强调文字颜色 6 2 3" xfId="133"/>
    <cellStyle name="40% - 强调文字颜色 6 2_四川省2017年省对市（州）税收返还和转移支付分地区预算（草案）--社保处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强调文字颜色 1 2" xfId="147"/>
    <cellStyle name="60% - 强调文字颜色 1 2 2" xfId="148"/>
    <cellStyle name="60% - 强调文字颜色 1 2 2 2" xfId="149"/>
    <cellStyle name="60% - 强调文字颜色 1 2 2 3" xfId="150"/>
    <cellStyle name="60% - 强调文字颜色 1 2 2_2017年省对市(州)税收返还和转移支付预算" xfId="151"/>
    <cellStyle name="60% - 强调文字颜色 1 2 3" xfId="152"/>
    <cellStyle name="60% - 强调文字颜色 1 2_四川省2017年省对市（州）税收返还和转移支付分地区预算（草案）--社保处" xfId="153"/>
    <cellStyle name="60% - 强调文字颜色 2 2" xfId="154"/>
    <cellStyle name="60% - 强调文字颜色 2 2 2" xfId="155"/>
    <cellStyle name="60% - 强调文字颜色 2 2 2 2" xfId="156"/>
    <cellStyle name="60% - 强调文字颜色 2 2 2 3" xfId="157"/>
    <cellStyle name="60% - 强调文字颜色 2 2 2_2017年省对市(州)税收返还和转移支付预算" xfId="158"/>
    <cellStyle name="60% - 强调文字颜色 2 2 3" xfId="159"/>
    <cellStyle name="60% - 强调文字颜色 2 2_四川省2017年省对市（州）税收返还和转移支付分地区预算（草案）--社保处" xfId="160"/>
    <cellStyle name="60% - 强调文字颜色 3 2" xfId="161"/>
    <cellStyle name="60% - 强调文字颜色 3 2 2" xfId="162"/>
    <cellStyle name="60% - 强调文字颜色 3 2 2 2" xfId="163"/>
    <cellStyle name="60% - 强调文字颜色 3 2 2 3" xfId="164"/>
    <cellStyle name="60% - 强调文字颜色 3 2 2_2017年省对市(州)税收返还和转移支付预算" xfId="165"/>
    <cellStyle name="60% - 强调文字颜色 3 2 3" xfId="166"/>
    <cellStyle name="60% - 强调文字颜色 3 2_四川省2017年省对市（州）税收返还和转移支付分地区预算（草案）--社保处" xfId="167"/>
    <cellStyle name="60% - 强调文字颜色 4 2" xfId="168"/>
    <cellStyle name="60% - 强调文字颜色 4 2 2" xfId="169"/>
    <cellStyle name="60% - 强调文字颜色 4 2 2 2" xfId="170"/>
    <cellStyle name="60% - 强调文字颜色 4 2 2 3" xfId="171"/>
    <cellStyle name="60% - 强调文字颜色 4 2 2_2017年省对市(州)税收返还和转移支付预算" xfId="172"/>
    <cellStyle name="60% - 强调文字颜色 4 2 3" xfId="173"/>
    <cellStyle name="60% - 强调文字颜色 4 2_四川省2017年省对市（州）税收返还和转移支付分地区预算（草案）--社保处" xfId="174"/>
    <cellStyle name="60% - 强调文字颜色 5 2" xfId="175"/>
    <cellStyle name="60% - 强调文字颜色 5 2 2" xfId="176"/>
    <cellStyle name="60% - 强调文字颜色 5 2 2 2" xfId="177"/>
    <cellStyle name="60% - 强调文字颜色 5 2 2 3" xfId="178"/>
    <cellStyle name="60% - 强调文字颜色 5 2 2_2017年省对市(州)税收返还和转移支付预算" xfId="179"/>
    <cellStyle name="60% - 强调文字颜色 5 2 3" xfId="180"/>
    <cellStyle name="60% - 强调文字颜色 5 2_四川省2017年省对市（州）税收返还和转移支付分地区预算（草案）--社保处" xfId="181"/>
    <cellStyle name="60% - 强调文字颜色 6 2" xfId="182"/>
    <cellStyle name="60% - 强调文字颜色 6 2 2" xfId="183"/>
    <cellStyle name="60% - 强调文字颜色 6 2 2 2" xfId="184"/>
    <cellStyle name="60% - 强调文字颜色 6 2 2 3" xfId="185"/>
    <cellStyle name="60% - 强调文字颜色 6 2 2_2017年省对市(州)税收返还和转移支付预算" xfId="186"/>
    <cellStyle name="60% - 强调文字颜色 6 2 3" xfId="187"/>
    <cellStyle name="60% - 强调文字颜色 6 2_四川省2017年省对市（州）税收返还和转移支付分地区预算（草案）--社保处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Bad" xfId="201"/>
    <cellStyle name="Bad 2" xfId="202"/>
    <cellStyle name="Calculation" xfId="203"/>
    <cellStyle name="Calculation 2" xfId="204"/>
    <cellStyle name="Calculation_2016年全省及省级财政收支执行及2017年预算草案表（20161206，预审自用稿）" xfId="205"/>
    <cellStyle name="Check Cell" xfId="206"/>
    <cellStyle name="Check Cell 2" xfId="207"/>
    <cellStyle name="Check Cell_2016年全省及省级财政收支执行及2017年预算草案表（20161206，预审自用稿）" xfId="208"/>
    <cellStyle name="Explanatory Text" xfId="209"/>
    <cellStyle name="Explanatory Text 2" xfId="210"/>
    <cellStyle name="Good" xfId="211"/>
    <cellStyle name="Good 2" xfId="212"/>
    <cellStyle name="Heading 1" xfId="213"/>
    <cellStyle name="Heading 1 2" xfId="214"/>
    <cellStyle name="Heading 1_2016年全省及省级财政收支执行及2017年预算草案表（20161206，预审自用稿）" xfId="215"/>
    <cellStyle name="Heading 2" xfId="216"/>
    <cellStyle name="Heading 2 2" xfId="217"/>
    <cellStyle name="Heading 2_2016年全省及省级财政收支执行及2017年预算草案表（20161206，预审自用稿）" xfId="218"/>
    <cellStyle name="Heading 3" xfId="219"/>
    <cellStyle name="Heading 3 2" xfId="220"/>
    <cellStyle name="Heading 3_2016年全省及省级财政收支执行及2017年预算草案表（20161206，预审自用稿）" xfId="221"/>
    <cellStyle name="Heading 4" xfId="222"/>
    <cellStyle name="Heading 4 2" xfId="223"/>
    <cellStyle name="Input" xfId="224"/>
    <cellStyle name="Input 2" xfId="225"/>
    <cellStyle name="Input_2016年全省及省级财政收支执行及2017年预算草案表（20161206，预审自用稿）" xfId="226"/>
    <cellStyle name="Linked Cell" xfId="227"/>
    <cellStyle name="Linked Cell 2" xfId="228"/>
    <cellStyle name="Linked Cell_2016年全省及省级财政收支执行及2017年预算草案表（20161206，预审自用稿）" xfId="229"/>
    <cellStyle name="Neutral" xfId="230"/>
    <cellStyle name="Neutral 2" xfId="231"/>
    <cellStyle name="no dec" xfId="232"/>
    <cellStyle name="Normal_APR" xfId="233"/>
    <cellStyle name="Note" xfId="234"/>
    <cellStyle name="Note 2" xfId="235"/>
    <cellStyle name="Note_2016年全省及省级财政收支执行及2017年预算草案表（20161206，预审自用稿）" xfId="236"/>
    <cellStyle name="Output" xfId="237"/>
    <cellStyle name="Output 2" xfId="238"/>
    <cellStyle name="Output_2016年全省及省级财政收支执行及2017年预算草案表（20161206，预审自用稿）" xfId="239"/>
    <cellStyle name="Title" xfId="240"/>
    <cellStyle name="Title 2" xfId="241"/>
    <cellStyle name="Total" xfId="242"/>
    <cellStyle name="Total 2" xfId="243"/>
    <cellStyle name="Total_2016年全省及省级财政收支执行及2017年预算草案表（20161206，预审自用稿）" xfId="244"/>
    <cellStyle name="Warning Text" xfId="245"/>
    <cellStyle name="Warning Text 2" xfId="246"/>
    <cellStyle name="百分比" xfId="1" builtinId="5"/>
    <cellStyle name="百分比 2" xfId="247"/>
    <cellStyle name="百分比 2 2" xfId="248"/>
    <cellStyle name="百分比 2 3" xfId="249"/>
    <cellStyle name="百分比 2 3 2" xfId="250"/>
    <cellStyle name="百分比 2 3 3" xfId="251"/>
    <cellStyle name="百分比 2 4" xfId="252"/>
    <cellStyle name="百分比 2 5" xfId="253"/>
    <cellStyle name="百分比 3" xfId="254"/>
    <cellStyle name="百分比 3 2" xfId="1030"/>
    <cellStyle name="百分比 3 3" xfId="1031"/>
    <cellStyle name="百分比 4" xfId="255"/>
    <cellStyle name="百分比 5" xfId="1027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4"/>
    <cellStyle name="常规 10 4 3 2 2" xfId="1057"/>
    <cellStyle name="常规 10 4 3 3" xfId="1028"/>
    <cellStyle name="常规 10 5" xfId="1029"/>
    <cellStyle name="常规 10_123" xfId="515"/>
    <cellStyle name="常规 11" xfId="516"/>
    <cellStyle name="常规 11 2" xfId="517"/>
    <cellStyle name="常规 11 2 2" xfId="518"/>
    <cellStyle name="常规 11 2 3" xfId="519"/>
    <cellStyle name="常规 11 2_2017年省对市(州)税收返还和转移支付预算" xfId="520"/>
    <cellStyle name="常规 11 3" xfId="521"/>
    <cellStyle name="常规 12" xfId="522"/>
    <cellStyle name="常规 12 2" xfId="523"/>
    <cellStyle name="常规 12 3" xfId="524"/>
    <cellStyle name="常规 12_123" xfId="525"/>
    <cellStyle name="常规 13" xfId="526"/>
    <cellStyle name="常规 13 2" xfId="527"/>
    <cellStyle name="常规 13_四川省2017年省对市（州）税收返还和转移支付分地区预算（草案）--社保处" xfId="528"/>
    <cellStyle name="常规 14" xfId="529"/>
    <cellStyle name="常规 14 2" xfId="530"/>
    <cellStyle name="常规 15" xfId="531"/>
    <cellStyle name="常规 15 2" xfId="532"/>
    <cellStyle name="常规 15 4" xfId="533"/>
    <cellStyle name="常规 16" xfId="534"/>
    <cellStyle name="常规 16 2" xfId="535"/>
    <cellStyle name="常规 17" xfId="536"/>
    <cellStyle name="常规 17 2" xfId="537"/>
    <cellStyle name="常规 17 2 2" xfId="538"/>
    <cellStyle name="常规 17 2_2016年四川省省级一般公共预算支出执行情况表" xfId="539"/>
    <cellStyle name="常规 17 3" xfId="540"/>
    <cellStyle name="常规 17 4" xfId="541"/>
    <cellStyle name="常规 17 4 2" xfId="542"/>
    <cellStyle name="常规 17 4_2016年四川省省级一般公共预算支出执行情况表" xfId="543"/>
    <cellStyle name="常规 17_2016年四川省省级一般公共预算支出执行情况表" xfId="544"/>
    <cellStyle name="常规 18" xfId="545"/>
    <cellStyle name="常规 18 2" xfId="546"/>
    <cellStyle name="常规 19" xfId="547"/>
    <cellStyle name="常规 19 2" xfId="548"/>
    <cellStyle name="常规 2" xfId="3"/>
    <cellStyle name="常规 2 2" xfId="549"/>
    <cellStyle name="常规 2 2 2" xfId="550"/>
    <cellStyle name="常规 2 2 2 2" xfId="551"/>
    <cellStyle name="常规 2 2 2 3" xfId="552"/>
    <cellStyle name="常规 2 2 2_2017年省对市(州)税收返还和转移支付预算" xfId="553"/>
    <cellStyle name="常规 2 2 3" xfId="554"/>
    <cellStyle name="常规 2 2 4" xfId="555"/>
    <cellStyle name="常规 2 2_2017年省对市(州)税收返还和转移支付预算" xfId="556"/>
    <cellStyle name="常规 2 3" xfId="557"/>
    <cellStyle name="常规 2 3 2" xfId="558"/>
    <cellStyle name="常规 2 3 2 2" xfId="559"/>
    <cellStyle name="常规 2 3 2 3" xfId="560"/>
    <cellStyle name="常规 2 3 2_2017年省对市(州)税收返还和转移支付预算" xfId="561"/>
    <cellStyle name="常规 2 3 3" xfId="562"/>
    <cellStyle name="常规 2 3 4" xfId="563"/>
    <cellStyle name="常规 2 3 5" xfId="564"/>
    <cellStyle name="常规 2 3_2017年省对市(州)税收返还和转移支付预算" xfId="565"/>
    <cellStyle name="常规 2 4" xfId="566"/>
    <cellStyle name="常规 2 4 2" xfId="567"/>
    <cellStyle name="常规 2 4 2 2" xfId="568"/>
    <cellStyle name="常规 2 5" xfId="569"/>
    <cellStyle name="常规 2 5 2" xfId="570"/>
    <cellStyle name="常规 2 5 3" xfId="571"/>
    <cellStyle name="常规 2 5_2017年省对市(州)税收返还和转移支付预算" xfId="572"/>
    <cellStyle name="常规 2 6" xfId="573"/>
    <cellStyle name="常规 2_%84表2：2016-2018年省级部门三年滚动规划报表" xfId="574"/>
    <cellStyle name="常规 20" xfId="575"/>
    <cellStyle name="常规 20 2" xfId="576"/>
    <cellStyle name="常规 20 2 2" xfId="577"/>
    <cellStyle name="常规 20 2_2016年社保基金收支执行及2017年预算草案表" xfId="578"/>
    <cellStyle name="常规 20 3" xfId="579"/>
    <cellStyle name="常规 20 4" xfId="580"/>
    <cellStyle name="常规 20 4 2" xfId="1056"/>
    <cellStyle name="常规 20_2015年全省及省级财政收支执行及2016年预算草案表（20160120）企业处修改" xfId="581"/>
    <cellStyle name="常规 21" xfId="582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592"/>
    <cellStyle name="常规 25 2 2" xfId="593"/>
    <cellStyle name="常规 25 2_2016年社保基金收支执行及2017年预算草案表" xfId="594"/>
    <cellStyle name="常规 26" xfId="595"/>
    <cellStyle name="常规 26 2" xfId="596"/>
    <cellStyle name="常规 26 2 2" xfId="597"/>
    <cellStyle name="常规 26 2 2 2" xfId="598"/>
    <cellStyle name="常规 26_2016年社保基金收支执行及2017年预算草案表" xfId="599"/>
    <cellStyle name="常规 27" xfId="600"/>
    <cellStyle name="常规 27 2" xfId="601"/>
    <cellStyle name="常规 27 2 2" xfId="602"/>
    <cellStyle name="常规 27 2_2016年四川省省级一般公共预算支出执行情况表" xfId="603"/>
    <cellStyle name="常规 27 3" xfId="604"/>
    <cellStyle name="常规 27_2016年四川省省级一般公共预算支出执行情况表" xfId="605"/>
    <cellStyle name="常规 28" xfId="606"/>
    <cellStyle name="常规 28 2" xfId="607"/>
    <cellStyle name="常规 28 2 2" xfId="608"/>
    <cellStyle name="常规 28 2 3" xfId="609"/>
    <cellStyle name="常规 28_2016年社保基金收支执行及2017年预算草案表" xfId="610"/>
    <cellStyle name="常规 29" xfId="611"/>
    <cellStyle name="常规 3" xfId="2"/>
    <cellStyle name="常规 3 2" xfId="612"/>
    <cellStyle name="常规 3 2 2" xfId="613"/>
    <cellStyle name="常规 3 2 2 2" xfId="614"/>
    <cellStyle name="常规 3 2 2 3" xfId="615"/>
    <cellStyle name="常规 3 2 2_2017年省对市(州)税收返还和转移支付预算" xfId="616"/>
    <cellStyle name="常规 3 2 3" xfId="617"/>
    <cellStyle name="常规 3 2 3 2" xfId="618"/>
    <cellStyle name="常规 3 2 4" xfId="619"/>
    <cellStyle name="常规 3 2_2016年四川省省级一般公共预算支出执行情况表" xfId="620"/>
    <cellStyle name="常规 3 3" xfId="621"/>
    <cellStyle name="常规 3 3 2" xfId="622"/>
    <cellStyle name="常规 3 3 3" xfId="623"/>
    <cellStyle name="常规 3 3_2017年省对市(州)税收返还和转移支付预算" xfId="624"/>
    <cellStyle name="常规 3 4" xfId="625"/>
    <cellStyle name="常规 3_15-省级防震减灾分情况" xfId="626"/>
    <cellStyle name="常规 30" xfId="627"/>
    <cellStyle name="常规 30 2" xfId="628"/>
    <cellStyle name="常规 30 2 2" xfId="629"/>
    <cellStyle name="常规 30 2_2016年四川省省级一般公共预算支出执行情况表" xfId="630"/>
    <cellStyle name="常规 30 3" xfId="631"/>
    <cellStyle name="常规 30_2016年四川省省级一般公共预算支出执行情况表" xfId="632"/>
    <cellStyle name="常规 31" xfId="633"/>
    <cellStyle name="常规 31 2" xfId="634"/>
    <cellStyle name="常规 31_2016年社保基金收支执行及2017年预算草案表" xfId="635"/>
    <cellStyle name="常规 32" xfId="636"/>
    <cellStyle name="常规 33" xfId="637"/>
    <cellStyle name="常规 34" xfId="638"/>
    <cellStyle name="常规 35" xfId="639"/>
    <cellStyle name="常规 36" xfId="1025"/>
    <cellStyle name="常规 36 2" xfId="1032"/>
    <cellStyle name="常规 38" xfId="1026"/>
    <cellStyle name="常规 4" xfId="640"/>
    <cellStyle name="常规 4 2" xfId="641"/>
    <cellStyle name="常规 4 2 2" xfId="642"/>
    <cellStyle name="常规 4 2_123" xfId="643"/>
    <cellStyle name="常规 4 3" xfId="644"/>
    <cellStyle name="常规 4 4" xfId="1033"/>
    <cellStyle name="常规 4_123" xfId="645"/>
    <cellStyle name="常规 47" xfId="646"/>
    <cellStyle name="常规 47 2" xfId="647"/>
    <cellStyle name="常规 47 2 2" xfId="648"/>
    <cellStyle name="常规 47 2 2 2" xfId="649"/>
    <cellStyle name="常规 47 2 3" xfId="650"/>
    <cellStyle name="常规 47 3" xfId="651"/>
    <cellStyle name="常规 47 4" xfId="652"/>
    <cellStyle name="常规 47 4 2" xfId="653"/>
    <cellStyle name="常规 47 4 2 2" xfId="654"/>
    <cellStyle name="常规 48" xfId="655"/>
    <cellStyle name="常规 48 2" xfId="656"/>
    <cellStyle name="常规 48 2 2" xfId="657"/>
    <cellStyle name="常规 48 3" xfId="658"/>
    <cellStyle name="常规 5" xfId="659"/>
    <cellStyle name="常规 5 2" xfId="660"/>
    <cellStyle name="常规 5 2 2" xfId="661"/>
    <cellStyle name="常规 5 2 3" xfId="662"/>
    <cellStyle name="常规 5 2_2017年省对市(州)税收返还和转移支付预算" xfId="663"/>
    <cellStyle name="常规 5 3" xfId="664"/>
    <cellStyle name="常规 5 4" xfId="665"/>
    <cellStyle name="常规 5 5" xfId="1034"/>
    <cellStyle name="常规 5_2017年省对市(州)税收返还和转移支付预算" xfId="666"/>
    <cellStyle name="常规 6" xfId="667"/>
    <cellStyle name="常规 6 2" xfId="668"/>
    <cellStyle name="常规 6 2 2" xfId="669"/>
    <cellStyle name="常规 6 2 2 2" xfId="670"/>
    <cellStyle name="常规 6 2 2 3" xfId="671"/>
    <cellStyle name="常规 6 2 2_2017年省对市(州)税收返还和转移支付预算" xfId="672"/>
    <cellStyle name="常规 6 2 3" xfId="673"/>
    <cellStyle name="常规 6 2 4" xfId="674"/>
    <cellStyle name="常规 6 2_2017年省对市(州)税收返还和转移支付预算" xfId="675"/>
    <cellStyle name="常规 6 3" xfId="676"/>
    <cellStyle name="常规 6 3 2" xfId="677"/>
    <cellStyle name="常规 6 3_123" xfId="678"/>
    <cellStyle name="常规 6 4" xfId="679"/>
    <cellStyle name="常规 6 5" xfId="1035"/>
    <cellStyle name="常规 6 6" xfId="1036"/>
    <cellStyle name="常规 6_123" xfId="680"/>
    <cellStyle name="常规 7" xfId="681"/>
    <cellStyle name="常规 7 2" xfId="682"/>
    <cellStyle name="常规 7 2 2" xfId="683"/>
    <cellStyle name="常规 7 2 3" xfId="684"/>
    <cellStyle name="常规 7 2_2017年省对市(州)税收返还和转移支付预算" xfId="685"/>
    <cellStyle name="常规 7 3" xfId="686"/>
    <cellStyle name="常规 7_四川省2017年省对市（州）税收返还和转移支付分地区预算（草案）--社保处" xfId="687"/>
    <cellStyle name="常规 8" xfId="688"/>
    <cellStyle name="常规 8 2" xfId="689"/>
    <cellStyle name="常规 9" xfId="690"/>
    <cellStyle name="常规 9 2" xfId="691"/>
    <cellStyle name="常规 9 2 2" xfId="692"/>
    <cellStyle name="常规 9 2_123" xfId="693"/>
    <cellStyle name="常规 9 3" xfId="694"/>
    <cellStyle name="常规 9_123" xfId="695"/>
    <cellStyle name="常规_(陈诚修改稿)2006年全省及省级财政决算及07年预算执行情况表(A4 留底自用) 2 2 2" xfId="1037"/>
    <cellStyle name="常规_200704(第一稿）" xfId="5"/>
    <cellStyle name="常规_2014年全省及省级财政收支执行及2015年预算草案表（20150123，自用稿）" xfId="1038"/>
    <cellStyle name="常规_2015年全省及省级财政收支执行及2016年预算草案表（20160120）企业处修改" xfId="1039"/>
    <cellStyle name="常规_国有资本经营预算表样 2 2" xfId="1040"/>
    <cellStyle name="常规_国资决算以及执行情况0712 2 2" xfId="1041"/>
    <cellStyle name="常规_省级科预算草案表1.14 2" xfId="1042"/>
    <cellStyle name="好 2" xfId="696"/>
    <cellStyle name="好 2 2" xfId="697"/>
    <cellStyle name="好 2 2 2" xfId="698"/>
    <cellStyle name="好 2 2 3" xfId="699"/>
    <cellStyle name="好 2 2_2017年省对市(州)税收返还和转移支付预算" xfId="700"/>
    <cellStyle name="好 2 3" xfId="701"/>
    <cellStyle name="好 2_四川省2017年省对市（州）税收返还和转移支付分地区预算（草案）--社保处" xfId="702"/>
    <cellStyle name="好_%84表2：2016-2018年省级部门三年滚动规划报表" xfId="703"/>
    <cellStyle name="好_“三区”文化人才专项资金" xfId="704"/>
    <cellStyle name="好_1 2017年省对市（州）税收返还和转移支付预算分地区情况表（华侨事务补助）(1)" xfId="705"/>
    <cellStyle name="好_10 2017年省对市（州）税收返还和转移支付预算分地区情况表（寺观教堂维修补助资金）(1)" xfId="706"/>
    <cellStyle name="好_10-扶持民族地区教育发展" xfId="707"/>
    <cellStyle name="好_11 2017年省对市（州）税收返还和转移支付预算分地区情况表（基层行政单位救灾专项资金）(1)" xfId="708"/>
    <cellStyle name="好_1-12" xfId="709"/>
    <cellStyle name="好_1-12_四川省2017年省对市（州）税收返还和转移支付分地区预算（草案）--社保处" xfId="710"/>
    <cellStyle name="好_12 2017年省对市（州）税收返还和转移支付预算分地区情况表（民族地区春节慰问经费）(1)" xfId="711"/>
    <cellStyle name="好_123" xfId="712"/>
    <cellStyle name="好_13 2017年省对市（州）税收返还和转移支付预算分地区情况表（审计能力提升专项经费）(1)" xfId="713"/>
    <cellStyle name="好_14 2017年省对市（州）税收返还和转移支付预算分地区情况表（支持基层政权建设补助资金）(1)" xfId="714"/>
    <cellStyle name="好_15-省级防震减灾分情况" xfId="715"/>
    <cellStyle name="好_18 2017年省对市（州）税收返还和转移支付预算分地区情况表（全省法院系统业务经费）(1)" xfId="716"/>
    <cellStyle name="好_19 征兵经费" xfId="717"/>
    <cellStyle name="好_1-学前教育发展专项资金" xfId="718"/>
    <cellStyle name="好_1-政策性保险财政补助资金" xfId="719"/>
    <cellStyle name="好_2" xfId="720"/>
    <cellStyle name="好_2 政法转移支付" xfId="721"/>
    <cellStyle name="好_20 国防动员专项经费" xfId="722"/>
    <cellStyle name="好_2015财金互动汇总（加人行、补成都）" xfId="723"/>
    <cellStyle name="好_2015财金互动汇总（加人行、补成都） 2" xfId="724"/>
    <cellStyle name="好_2015财金互动汇总（加人行、补成都） 2 2" xfId="725"/>
    <cellStyle name="好_2015财金互动汇总（加人行、补成都） 2 2_2017年省对市(州)税收返还和转移支付预算" xfId="726"/>
    <cellStyle name="好_2015财金互动汇总（加人行、补成都） 2 3" xfId="727"/>
    <cellStyle name="好_2015财金互动汇总（加人行、补成都） 2_2017年省对市(州)税收返还和转移支付预算" xfId="728"/>
    <cellStyle name="好_2015财金互动汇总（加人行、补成都） 3" xfId="729"/>
    <cellStyle name="好_2015财金互动汇总（加人行、补成都） 3_2017年省对市(州)税收返还和转移支付预算" xfId="730"/>
    <cellStyle name="好_2015财金互动汇总（加人行、补成都） 4" xfId="731"/>
    <cellStyle name="好_2015财金互动汇总（加人行、补成都）_2017年省对市(州)税收返还和转移支付预算" xfId="732"/>
    <cellStyle name="好_2015直接融资汇总表" xfId="733"/>
    <cellStyle name="好_2015直接融资汇总表 2" xfId="734"/>
    <cellStyle name="好_2015直接融资汇总表 2 2" xfId="735"/>
    <cellStyle name="好_2015直接融资汇总表 2 2_2017年省对市(州)税收返还和转移支付预算" xfId="736"/>
    <cellStyle name="好_2015直接融资汇总表 2 3" xfId="737"/>
    <cellStyle name="好_2015直接融资汇总表 2_2017年省对市(州)税收返还和转移支付预算" xfId="738"/>
    <cellStyle name="好_2015直接融资汇总表 3" xfId="739"/>
    <cellStyle name="好_2015直接融资汇总表 3_2017年省对市(州)税收返还和转移支付预算" xfId="740"/>
    <cellStyle name="好_2015直接融资汇总表 4" xfId="741"/>
    <cellStyle name="好_2015直接融资汇总表_2017年省对市(州)税收返还和转移支付预算" xfId="742"/>
    <cellStyle name="好_2016年四川省省级一般公共预算支出执行情况表" xfId="743"/>
    <cellStyle name="好_2017年省对市(州)税收返还和转移支付预算" xfId="744"/>
    <cellStyle name="好_2017年省对市（州）税收返还和转移支付预算分地区情况表（华侨事务补助）(1)" xfId="745"/>
    <cellStyle name="好_2017年省对市（州）税收返还和转移支付预算分地区情况表（华侨事务补助）(1)_四川省2017年省对市（州）税收返还和转移支付分地区预算（草案）--社保处" xfId="746"/>
    <cellStyle name="好_21 禁毒补助经费" xfId="747"/>
    <cellStyle name="好_22 2017年省对市（州）税收返还和转移支付预算分地区情况表（交警业务经费）(1)" xfId="748"/>
    <cellStyle name="好_23 铁路护路专项经费" xfId="749"/>
    <cellStyle name="好_24 维稳经费" xfId="750"/>
    <cellStyle name="好_2-45" xfId="751"/>
    <cellStyle name="好_2-45_四川省2017年省对市（州）税收返还和转移支付分地区预算（草案）--社保处" xfId="752"/>
    <cellStyle name="好_2-46" xfId="753"/>
    <cellStyle name="好_2-46_四川省2017年省对市（州）税收返还和转移支付分地区预算（草案）--社保处" xfId="754"/>
    <cellStyle name="好_25 消防部队大型装备建设补助经费" xfId="755"/>
    <cellStyle name="好_2-50" xfId="756"/>
    <cellStyle name="好_2-50_四川省2017年省对市（州）税收返还和转移支付分地区预算（草案）--社保处" xfId="757"/>
    <cellStyle name="好_2-52" xfId="758"/>
    <cellStyle name="好_2-52_四川省2017年省对市（州）税收返还和转移支付分地区预算（草案）--社保处" xfId="759"/>
    <cellStyle name="好_2-55" xfId="760"/>
    <cellStyle name="好_2-55_四川省2017年省对市（州）税收返还和转移支付分地区预算（草案）--社保处" xfId="761"/>
    <cellStyle name="好_2-58" xfId="762"/>
    <cellStyle name="好_2-58_四川省2017年省对市（州）税收返还和转移支付分地区预算（草案）--社保处" xfId="763"/>
    <cellStyle name="好_2-59" xfId="764"/>
    <cellStyle name="好_2-59_四川省2017年省对市（州）税收返还和转移支付分地区预算（草案）--社保处" xfId="765"/>
    <cellStyle name="好_26 地方纪检监察机关办案补助专项资金" xfId="766"/>
    <cellStyle name="好_2-60" xfId="767"/>
    <cellStyle name="好_2-60_四川省2017年省对市（州）税收返还和转移支付分地区预算（草案）--社保处" xfId="768"/>
    <cellStyle name="好_2-62" xfId="769"/>
    <cellStyle name="好_2-62_四川省2017年省对市（州）税收返还和转移支付分地区预算（草案）--社保处" xfId="770"/>
    <cellStyle name="好_2-65" xfId="771"/>
    <cellStyle name="好_2-65_四川省2017年省对市（州）税收返还和转移支付分地区预算（草案）--社保处" xfId="772"/>
    <cellStyle name="好_2-67" xfId="773"/>
    <cellStyle name="好_2-67_四川省2017年省对市（州）税收返还和转移支付分地区预算（草案）--社保处" xfId="774"/>
    <cellStyle name="好_27 妇女儿童事业发展专项资金" xfId="775"/>
    <cellStyle name="好_28 基层干训机构建设补助专项资金" xfId="776"/>
    <cellStyle name="好_2-财金互动" xfId="777"/>
    <cellStyle name="好_2-义务教育经费保障机制改革" xfId="778"/>
    <cellStyle name="好_3 2017年省对市（州）税收返还和转移支付预算分地区情况表（到村任职）" xfId="779"/>
    <cellStyle name="好_3-创业担保贷款贴息及奖补" xfId="780"/>
    <cellStyle name="好_3-义务教育均衡发展专项" xfId="781"/>
    <cellStyle name="好_4" xfId="782"/>
    <cellStyle name="好_4-11" xfId="783"/>
    <cellStyle name="好_4-12" xfId="784"/>
    <cellStyle name="好_4-14" xfId="785"/>
    <cellStyle name="好_4-15" xfId="786"/>
    <cellStyle name="好_4-20" xfId="787"/>
    <cellStyle name="好_4-21" xfId="788"/>
    <cellStyle name="好_4-22" xfId="789"/>
    <cellStyle name="好_4-23" xfId="790"/>
    <cellStyle name="好_4-24" xfId="791"/>
    <cellStyle name="好_4-29" xfId="792"/>
    <cellStyle name="好_4-30" xfId="793"/>
    <cellStyle name="好_4-31" xfId="794"/>
    <cellStyle name="好_4-5" xfId="795"/>
    <cellStyle name="好_4-8" xfId="796"/>
    <cellStyle name="好_4-9" xfId="797"/>
    <cellStyle name="好_4-农村义教“营养改善计划”" xfId="798"/>
    <cellStyle name="好_5 2017年省对市（州）税收返还和转移支付预算分地区情况表（全国重点寺观教堂维修经费业生中央财政补助资金）(1)" xfId="799"/>
    <cellStyle name="好_5-农村教师周转房建设" xfId="800"/>
    <cellStyle name="好_5-中央财政统借统还外债项目资金" xfId="801"/>
    <cellStyle name="好_6" xfId="802"/>
    <cellStyle name="好_6-扶持民办教育专项" xfId="803"/>
    <cellStyle name="好_6-省级财政政府与社会资本合作项目综合补助资金" xfId="804"/>
    <cellStyle name="好_7 2017年省对市（州）税收返还和转移支付预算分地区情况表（省级旅游发展资金）(1)" xfId="805"/>
    <cellStyle name="好_7-普惠金融政府和社会资本合作以奖代补资金" xfId="806"/>
    <cellStyle name="好_7-中等职业教育发展专项经费" xfId="807"/>
    <cellStyle name="好_8 2017年省对市（州）税收返还和转移支付预算分地区情况表（民族事业发展资金）(1)" xfId="808"/>
    <cellStyle name="好_9 2017年省对市（州）税收返还和转移支付预算分地区情况表（全省工商行政管理专项经费）(1)" xfId="809"/>
    <cellStyle name="好_Sheet14" xfId="810"/>
    <cellStyle name="好_Sheet14_四川省2017年省对市（州）税收返还和转移支付分地区预算（草案）--社保处" xfId="811"/>
    <cellStyle name="好_Sheet15" xfId="812"/>
    <cellStyle name="好_Sheet15_四川省2017年省对市（州）税收返还和转移支付分地区预算（草案）--社保处" xfId="813"/>
    <cellStyle name="好_Sheet16" xfId="814"/>
    <cellStyle name="好_Sheet16_四川省2017年省对市（州）税收返还和转移支付分地区预算（草案）--社保处" xfId="815"/>
    <cellStyle name="好_Sheet18" xfId="816"/>
    <cellStyle name="好_Sheet18_四川省2017年省对市（州）税收返还和转移支付分地区预算（草案）--社保处" xfId="817"/>
    <cellStyle name="好_Sheet19" xfId="818"/>
    <cellStyle name="好_Sheet19_四川省2017年省对市（州）税收返还和转移支付分地区预算（草案）--社保处" xfId="819"/>
    <cellStyle name="好_Sheet2" xfId="820"/>
    <cellStyle name="好_Sheet20" xfId="821"/>
    <cellStyle name="好_Sheet20_四川省2017年省对市（州）税收返还和转移支付分地区预算（草案）--社保处" xfId="822"/>
    <cellStyle name="好_Sheet22" xfId="823"/>
    <cellStyle name="好_Sheet22_四川省2017年省对市（州）税收返还和转移支付分地区预算（草案）--社保处" xfId="824"/>
    <cellStyle name="好_Sheet25" xfId="825"/>
    <cellStyle name="好_Sheet25_四川省2017年省对市（州）税收返还和转移支付分地区预算（草案）--社保处" xfId="826"/>
    <cellStyle name="好_Sheet26" xfId="827"/>
    <cellStyle name="好_Sheet26_四川省2017年省对市（州）税收返还和转移支付分地区预算（草案）--社保处" xfId="828"/>
    <cellStyle name="好_Sheet27" xfId="829"/>
    <cellStyle name="好_Sheet27_四川省2017年省对市（州）税收返还和转移支付分地区预算（草案）--社保处" xfId="830"/>
    <cellStyle name="好_Sheet29" xfId="831"/>
    <cellStyle name="好_Sheet29_四川省2017年省对市（州）税收返还和转移支付分地区预算（草案）--社保处" xfId="832"/>
    <cellStyle name="好_Sheet32" xfId="833"/>
    <cellStyle name="好_Sheet32_四川省2017年省对市（州）税收返还和转移支付分地区预算（草案）--社保处" xfId="834"/>
    <cellStyle name="好_Sheet33" xfId="835"/>
    <cellStyle name="好_Sheet33_四川省2017年省对市（州）税收返还和转移支付分地区预算（草案）--社保处" xfId="836"/>
    <cellStyle name="好_Sheet7" xfId="837"/>
    <cellStyle name="好_博物馆纪念馆逐步免费开放补助资金" xfId="838"/>
    <cellStyle name="好_促进扩大信贷增量" xfId="839"/>
    <cellStyle name="好_促进扩大信贷增量 2" xfId="840"/>
    <cellStyle name="好_促进扩大信贷增量 2 2" xfId="841"/>
    <cellStyle name="好_促进扩大信贷增量 2 2_2017年省对市(州)税收返还和转移支付预算" xfId="842"/>
    <cellStyle name="好_促进扩大信贷增量 2 2_四川省2017年省对市（州）税收返还和转移支付分地区预算（草案）--社保处" xfId="843"/>
    <cellStyle name="好_促进扩大信贷增量 2 3" xfId="844"/>
    <cellStyle name="好_促进扩大信贷增量 2_2017年省对市(州)税收返还和转移支付预算" xfId="845"/>
    <cellStyle name="好_促进扩大信贷增量 2_四川省2017年省对市（州）税收返还和转移支付分地区预算（草案）--社保处" xfId="846"/>
    <cellStyle name="好_促进扩大信贷增量 3" xfId="847"/>
    <cellStyle name="好_促进扩大信贷增量 3_2017年省对市(州)税收返还和转移支付预算" xfId="848"/>
    <cellStyle name="好_促进扩大信贷增量 3_四川省2017年省对市（州）税收返还和转移支付分地区预算（草案）--社保处" xfId="849"/>
    <cellStyle name="好_促进扩大信贷增量 4" xfId="850"/>
    <cellStyle name="好_促进扩大信贷增量_2017年省对市(州)税收返还和转移支付预算" xfId="851"/>
    <cellStyle name="好_促进扩大信贷增量_四川省2017年省对市（州）税收返还和转移支付分地区预算（草案）--社保处" xfId="852"/>
    <cellStyle name="好_地方纪检监察机关办案补助专项资金" xfId="853"/>
    <cellStyle name="好_地方纪检监察机关办案补助专项资金_四川省2017年省对市（州）税收返还和转移支付分地区预算（草案）--社保处" xfId="854"/>
    <cellStyle name="好_公共文化服务体系建设" xfId="855"/>
    <cellStyle name="好_国家级非物质文化遗产保护专项资金" xfId="856"/>
    <cellStyle name="好_国家文物保护专项资金" xfId="857"/>
    <cellStyle name="好_汇总" xfId="858"/>
    <cellStyle name="好_汇总 2" xfId="859"/>
    <cellStyle name="好_汇总 2 2" xfId="860"/>
    <cellStyle name="好_汇总 2 2_2017年省对市(州)税收返还和转移支付预算" xfId="861"/>
    <cellStyle name="好_汇总 2 2_四川省2017年省对市（州）税收返还和转移支付分地区预算（草案）--社保处" xfId="862"/>
    <cellStyle name="好_汇总 2 3" xfId="863"/>
    <cellStyle name="好_汇总 2_2017年省对市(州)税收返还和转移支付预算" xfId="864"/>
    <cellStyle name="好_汇总 2_四川省2017年省对市（州）税收返还和转移支付分地区预算（草案）--社保处" xfId="865"/>
    <cellStyle name="好_汇总 3" xfId="866"/>
    <cellStyle name="好_汇总 3_2017年省对市(州)税收返还和转移支付预算" xfId="867"/>
    <cellStyle name="好_汇总 3_四川省2017年省对市（州）税收返还和转移支付分地区预算（草案）--社保处" xfId="868"/>
    <cellStyle name="好_汇总 4" xfId="869"/>
    <cellStyle name="好_汇总_2017年省对市(州)税收返还和转移支付预算" xfId="870"/>
    <cellStyle name="好_汇总_四川省2017年省对市（州）税收返还和转移支付分地区预算（草案）--社保处" xfId="871"/>
    <cellStyle name="好_科技口6-30-35" xfId="872"/>
    <cellStyle name="好_美术馆公共图书馆文化馆（站）免费开放专项资金" xfId="873"/>
    <cellStyle name="好_其他工程费用计费" xfId="874"/>
    <cellStyle name="好_其他工程费用计费_四川省2017年省对市（州）税收返还和转移支付分地区预算（草案）--社保处" xfId="875"/>
    <cellStyle name="好_少数民族文化事业发展专项资金" xfId="876"/>
    <cellStyle name="好_省级科技计划项目专项资金" xfId="877"/>
    <cellStyle name="好_省级体育专项资金" xfId="878"/>
    <cellStyle name="好_省级文化发展专项资金" xfId="879"/>
    <cellStyle name="好_省级文物保护专项资金" xfId="880"/>
    <cellStyle name="好_四川省2017年省对市（州）税收返还和转移支付分地区预算（草案）--行政政法处" xfId="881"/>
    <cellStyle name="好_四川省2017年省对市（州）税收返还和转移支付分地区预算（草案）--教科文处" xfId="882"/>
    <cellStyle name="好_四川省2017年省对市（州）税收返还和转移支付分地区预算（草案）--社保处" xfId="883"/>
    <cellStyle name="好_四川省2017年省对市（州）税收返还和转移支付分地区预算（草案）--债务金融处" xfId="884"/>
    <cellStyle name="好_体育场馆免费低收费开放补助资金" xfId="885"/>
    <cellStyle name="好_文化产业发展专项资金" xfId="886"/>
    <cellStyle name="好_宣传文化事业发展专项资金" xfId="887"/>
    <cellStyle name="好_债券贴息计算器" xfId="888"/>
    <cellStyle name="好_债券贴息计算器_四川省2017年省对市（州）税收返还和转移支付分地区预算（草案）--社保处" xfId="889"/>
    <cellStyle name="汇总 2" xfId="890"/>
    <cellStyle name="汇总 2 2" xfId="891"/>
    <cellStyle name="汇总 2 2 2" xfId="892"/>
    <cellStyle name="汇总 2 2 3" xfId="893"/>
    <cellStyle name="汇总 2 2_2017年省对市(州)税收返还和转移支付预算" xfId="894"/>
    <cellStyle name="汇总 2 3" xfId="895"/>
    <cellStyle name="计算 2" xfId="896"/>
    <cellStyle name="计算 2 2" xfId="897"/>
    <cellStyle name="计算 2 2 2" xfId="898"/>
    <cellStyle name="计算 2 2 3" xfId="899"/>
    <cellStyle name="计算 2 2_2017年省对市(州)税收返还和转移支付预算" xfId="900"/>
    <cellStyle name="计算 2 3" xfId="901"/>
    <cellStyle name="计算 2_四川省2017年省对市（州）税收返还和转移支付分地区预算（草案）--社保处" xfId="902"/>
    <cellStyle name="检查单元格 2" xfId="903"/>
    <cellStyle name="检查单元格 2 2" xfId="904"/>
    <cellStyle name="检查单元格 2 2 2" xfId="905"/>
    <cellStyle name="检查单元格 2 2 3" xfId="906"/>
    <cellStyle name="检查单元格 2 2_2017年省对市(州)税收返还和转移支付预算" xfId="907"/>
    <cellStyle name="检查单元格 2 3" xfId="908"/>
    <cellStyle name="检查单元格 2_四川省2017年省对市（州）税收返还和转移支付分地区预算（草案）--社保处" xfId="909"/>
    <cellStyle name="解释性文本 2" xfId="910"/>
    <cellStyle name="解释性文本 2 2" xfId="911"/>
    <cellStyle name="解释性文本 2 2 2" xfId="912"/>
    <cellStyle name="解释性文本 2 2 3" xfId="913"/>
    <cellStyle name="解释性文本 2 2_2017年省对市(州)税收返还和转移支付预算" xfId="914"/>
    <cellStyle name="解释性文本 2 3" xfId="915"/>
    <cellStyle name="警告文本 2" xfId="916"/>
    <cellStyle name="警告文本 2 2" xfId="917"/>
    <cellStyle name="警告文本 2 2 2" xfId="918"/>
    <cellStyle name="警告文本 2 2 3" xfId="919"/>
    <cellStyle name="警告文本 2 2_2017年省对市(州)税收返还和转移支付预算" xfId="920"/>
    <cellStyle name="警告文本 2 3" xfId="921"/>
    <cellStyle name="链接单元格 2" xfId="922"/>
    <cellStyle name="链接单元格 2 2" xfId="923"/>
    <cellStyle name="链接单元格 2 2 2" xfId="924"/>
    <cellStyle name="链接单元格 2 2 3" xfId="925"/>
    <cellStyle name="链接单元格 2 2_2017年省对市(州)税收返还和转移支付预算" xfId="926"/>
    <cellStyle name="链接单元格 2 3" xfId="927"/>
    <cellStyle name="普通_97-917" xfId="928"/>
    <cellStyle name="千分位[0]_laroux" xfId="929"/>
    <cellStyle name="千分位_97-917" xfId="930"/>
    <cellStyle name="千位[0]_ 表八" xfId="931"/>
    <cellStyle name="千位_ 表八" xfId="932"/>
    <cellStyle name="千位分隔 2" xfId="933"/>
    <cellStyle name="千位分隔 2 2" xfId="934"/>
    <cellStyle name="千位分隔 2 2 2" xfId="935"/>
    <cellStyle name="千位分隔 2 2 2 2" xfId="936"/>
    <cellStyle name="千位分隔 2 2 2 3" xfId="937"/>
    <cellStyle name="千位分隔 2 2 3" xfId="938"/>
    <cellStyle name="千位分隔 2 2 4" xfId="939"/>
    <cellStyle name="千位分隔 2 3" xfId="940"/>
    <cellStyle name="千位分隔 2 3 2" xfId="941"/>
    <cellStyle name="千位分隔 2 3 3" xfId="942"/>
    <cellStyle name="千位分隔 2 4" xfId="943"/>
    <cellStyle name="千位分隔 3" xfId="944"/>
    <cellStyle name="千位分隔 3 2" xfId="945"/>
    <cellStyle name="千位分隔 3 2 2" xfId="946"/>
    <cellStyle name="千位分隔 3 2 3" xfId="947"/>
    <cellStyle name="千位分隔 3 3" xfId="948"/>
    <cellStyle name="千位分隔 3 4" xfId="949"/>
    <cellStyle name="千位分隔 3 5" xfId="1043"/>
    <cellStyle name="千位分隔 3 6" xfId="1044"/>
    <cellStyle name="千位分隔 4" xfId="950"/>
    <cellStyle name="千位分隔 5" xfId="1045"/>
    <cellStyle name="千位分隔 5 2" xfId="1046"/>
    <cellStyle name="千位分隔 6" xfId="1047"/>
    <cellStyle name="千位分隔 6 2" xfId="1048"/>
    <cellStyle name="千位分隔 7" xfId="1055"/>
    <cellStyle name="千位分隔[0] 2" xfId="1049"/>
    <cellStyle name="千位分隔[0] 2 2" xfId="1050"/>
    <cellStyle name="千位分隔[0] 3" xfId="1051"/>
    <cellStyle name="千位分隔[0] 3 2" xfId="1052"/>
    <cellStyle name="千位分隔[0] 4" xfId="1053"/>
    <cellStyle name="千位分隔[0] 5" xfId="1054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2_2017年省对市(州)税收返还和转移支付预算" xfId="955"/>
    <cellStyle name="强调文字颜色 1 2 3" xfId="956"/>
    <cellStyle name="强调文字颜色 1 2_四川省2017年省对市（州）税收返还和转移支付分地区预算（草案）--社保处" xfId="957"/>
    <cellStyle name="强调文字颜色 2 2" xfId="958"/>
    <cellStyle name="强调文字颜色 2 2 2" xfId="959"/>
    <cellStyle name="强调文字颜色 2 2 2 2" xfId="960"/>
    <cellStyle name="强调文字颜色 2 2 2 3" xfId="961"/>
    <cellStyle name="强调文字颜色 2 2 2_2017年省对市(州)税收返还和转移支付预算" xfId="962"/>
    <cellStyle name="强调文字颜色 2 2 3" xfId="963"/>
    <cellStyle name="强调文字颜色 2 2_四川省2017年省对市（州）税收返还和转移支付分地区预算（草案）--社保处" xfId="964"/>
    <cellStyle name="强调文字颜色 3 2" xfId="965"/>
    <cellStyle name="强调文字颜色 3 2 2" xfId="966"/>
    <cellStyle name="强调文字颜色 3 2 2 2" xfId="967"/>
    <cellStyle name="强调文字颜色 3 2 2 3" xfId="968"/>
    <cellStyle name="强调文字颜色 3 2 2_2017年省对市(州)税收返还和转移支付预算" xfId="969"/>
    <cellStyle name="强调文字颜色 3 2 3" xfId="970"/>
    <cellStyle name="强调文字颜色 3 2_四川省2017年省对市（州）税收返还和转移支付分地区预算（草案）--社保处" xfId="971"/>
    <cellStyle name="强调文字颜色 4 2" xfId="972"/>
    <cellStyle name="强调文字颜色 4 2 2" xfId="973"/>
    <cellStyle name="强调文字颜色 4 2 2 2" xfId="974"/>
    <cellStyle name="强调文字颜色 4 2 2 3" xfId="975"/>
    <cellStyle name="强调文字颜色 4 2 2_2017年省对市(州)税收返还和转移支付预算" xfId="976"/>
    <cellStyle name="强调文字颜色 4 2 3" xfId="977"/>
    <cellStyle name="强调文字颜色 4 2_四川省2017年省对市（州）税收返还和转移支付分地区预算（草案）--社保处" xfId="978"/>
    <cellStyle name="强调文字颜色 5 2" xfId="979"/>
    <cellStyle name="强调文字颜色 5 2 2" xfId="980"/>
    <cellStyle name="强调文字颜色 5 2 2 2" xfId="981"/>
    <cellStyle name="强调文字颜色 5 2 2 3" xfId="982"/>
    <cellStyle name="强调文字颜色 5 2 2_2017年省对市(州)税收返还和转移支付预算" xfId="983"/>
    <cellStyle name="强调文字颜色 5 2 3" xfId="984"/>
    <cellStyle name="强调文字颜色 5 2_四川省2017年省对市（州）税收返还和转移支付分地区预算（草案）--社保处" xfId="985"/>
    <cellStyle name="强调文字颜色 6 2" xfId="986"/>
    <cellStyle name="强调文字颜色 6 2 2" xfId="987"/>
    <cellStyle name="强调文字颜色 6 2 2 2" xfId="988"/>
    <cellStyle name="强调文字颜色 6 2 2 3" xfId="989"/>
    <cellStyle name="强调文字颜色 6 2 2_2017年省对市(州)税收返还和转移支付预算" xfId="990"/>
    <cellStyle name="强调文字颜色 6 2 3" xfId="991"/>
    <cellStyle name="强调文字颜色 6 2_四川省2017年省对市（州）税收返还和转移支付分地区预算（草案）--社保处" xfId="992"/>
    <cellStyle name="适中 2" xfId="993"/>
    <cellStyle name="适中 2 2" xfId="994"/>
    <cellStyle name="适中 2 2 2" xfId="995"/>
    <cellStyle name="适中 2 2 3" xfId="996"/>
    <cellStyle name="适中 2 2_2017年省对市(州)税收返还和转移支付预算" xfId="997"/>
    <cellStyle name="适中 2 3" xfId="998"/>
    <cellStyle name="适中 2_四川省2017年省对市（州）税收返还和转移支付分地区预算（草案）--社保处" xfId="999"/>
    <cellStyle name="输出 2" xfId="1000"/>
    <cellStyle name="输出 2 2" xfId="1001"/>
    <cellStyle name="输出 2 2 2" xfId="1002"/>
    <cellStyle name="输出 2 2 3" xfId="1003"/>
    <cellStyle name="输出 2 2_2017年省对市(州)税收返还和转移支付预算" xfId="1004"/>
    <cellStyle name="输出 2 3" xfId="1005"/>
    <cellStyle name="输出 2_四川省2017年省对市（州）税收返还和转移支付分地区预算（草案）--社保处" xfId="1006"/>
    <cellStyle name="输入 2" xfId="1007"/>
    <cellStyle name="输入 2 2" xfId="1008"/>
    <cellStyle name="输入 2 2 2" xfId="1009"/>
    <cellStyle name="输入 2 2 3" xfId="1010"/>
    <cellStyle name="输入 2 2_2017年省对市(州)税收返还和转移支付预算" xfId="1011"/>
    <cellStyle name="输入 2 3" xfId="1012"/>
    <cellStyle name="输入 2_四川省2017年省对市（州）税收返还和转移支付分地区预算（草案）--社保处" xfId="1013"/>
    <cellStyle name="未定义" xfId="1014"/>
    <cellStyle name="样式 1" xfId="1015"/>
    <cellStyle name="样式 1 2" xfId="1016"/>
    <cellStyle name="样式 1_2017年省对市(州)税收返还和转移支付预算" xfId="1017"/>
    <cellStyle name="注释 2" xfId="1018"/>
    <cellStyle name="注释 2 2" xfId="1019"/>
    <cellStyle name="注释 2 2 2" xfId="1020"/>
    <cellStyle name="注释 2 2 3" xfId="1021"/>
    <cellStyle name="注释 2 2_四川省2017年省对市（州）税收返还和转移支付分地区预算（草案）--社保处" xfId="1022"/>
    <cellStyle name="注释 2 3" xfId="1023"/>
    <cellStyle name="注释 2_四川省2017年省对市（州）税收返还和转移支付分地区预算（草案）--社保处" xfId="10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HZ$D.926.716/HZ$D.926.717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&#24180;&#36130;&#25919;&#20844;&#24320;&#36164;&#26009;\&#65288;&#20197;&#27492;&#20214;&#20026;&#20934;&#65289;2017&#24180;&#20538;&#21153;&#20844;&#24320;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2-一般债务余额"/>
      <sheetName val="13-一般债务限额分地区"/>
      <sheetName val="22-专项债务余额"/>
      <sheetName val="23-专项债务限额分地区"/>
      <sheetName val="33-债务汇总"/>
      <sheetName val="34-分地区限额汇总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pane ySplit="4" topLeftCell="A5" activePane="bottomLeft" state="frozen"/>
      <selection activeCell="A5" sqref="A5"/>
      <selection pane="bottomLeft" activeCell="A2" sqref="A2:E2"/>
    </sheetView>
  </sheetViews>
  <sheetFormatPr defaultRowHeight="14.4"/>
  <cols>
    <col min="1" max="1" width="38.77734375" customWidth="1"/>
    <col min="2" max="2" width="14.6640625" style="15" customWidth="1"/>
    <col min="3" max="3" width="14.6640625" style="20" customWidth="1"/>
    <col min="4" max="4" width="12.6640625" style="62" customWidth="1"/>
    <col min="5" max="5" width="15.21875" customWidth="1"/>
  </cols>
  <sheetData>
    <row r="1" spans="1:8" s="73" customFormat="1" ht="24" customHeight="1">
      <c r="A1" s="85" t="s">
        <v>644</v>
      </c>
      <c r="B1" s="74"/>
      <c r="C1" s="78"/>
      <c r="D1" s="75"/>
    </row>
    <row r="2" spans="1:8" ht="38.25" customHeight="1">
      <c r="A2" s="293" t="s">
        <v>422</v>
      </c>
      <c r="B2" s="293"/>
      <c r="C2" s="293"/>
      <c r="D2" s="293"/>
      <c r="E2" s="293"/>
    </row>
    <row r="3" spans="1:8" ht="24.75" customHeight="1">
      <c r="A3" s="93"/>
      <c r="B3" s="94"/>
      <c r="C3" s="123"/>
      <c r="D3" s="95"/>
      <c r="E3" s="96" t="s">
        <v>385</v>
      </c>
      <c r="H3" s="85"/>
    </row>
    <row r="4" spans="1:8" ht="25.5" customHeight="1">
      <c r="A4" s="100" t="s">
        <v>387</v>
      </c>
      <c r="B4" s="101" t="s">
        <v>289</v>
      </c>
      <c r="C4" s="125" t="s">
        <v>0</v>
      </c>
      <c r="D4" s="102" t="s">
        <v>290</v>
      </c>
      <c r="E4" s="100" t="s">
        <v>1</v>
      </c>
    </row>
    <row r="5" spans="1:8" ht="25.5" customHeight="1">
      <c r="A5" s="103" t="s">
        <v>388</v>
      </c>
      <c r="B5" s="97">
        <f>SUM(B6:B18)</f>
        <v>45470</v>
      </c>
      <c r="C5" s="130">
        <f>SUM(C6:C18)</f>
        <v>45470</v>
      </c>
      <c r="D5" s="98">
        <f>SUM(D6:D18)</f>
        <v>40060</v>
      </c>
      <c r="E5" s="99">
        <f>D5/C5*100</f>
        <v>88.10204530459643</v>
      </c>
    </row>
    <row r="6" spans="1:8" ht="25.5" customHeight="1">
      <c r="A6" s="92" t="s">
        <v>395</v>
      </c>
      <c r="B6" s="97">
        <v>21080</v>
      </c>
      <c r="C6" s="130">
        <v>21080</v>
      </c>
      <c r="D6" s="98">
        <v>19916</v>
      </c>
      <c r="E6" s="99">
        <f t="shared" ref="E6:E26" si="0">D6/C6*100</f>
        <v>94.478178368121448</v>
      </c>
    </row>
    <row r="7" spans="1:8" ht="25.5" customHeight="1">
      <c r="A7" s="92" t="s">
        <v>396</v>
      </c>
      <c r="B7" s="91">
        <v>0</v>
      </c>
      <c r="C7" s="91">
        <v>0</v>
      </c>
      <c r="D7" s="98">
        <v>918</v>
      </c>
      <c r="E7" s="132" t="s">
        <v>423</v>
      </c>
    </row>
    <row r="8" spans="1:8" ht="25.5" customHeight="1">
      <c r="A8" s="92" t="s">
        <v>397</v>
      </c>
      <c r="B8" s="97">
        <v>5234</v>
      </c>
      <c r="C8" s="130">
        <v>5234</v>
      </c>
      <c r="D8" s="98">
        <v>2148</v>
      </c>
      <c r="E8" s="99">
        <f t="shared" si="0"/>
        <v>41.039358043561329</v>
      </c>
    </row>
    <row r="9" spans="1:8" ht="25.5" customHeight="1">
      <c r="A9" s="92" t="s">
        <v>398</v>
      </c>
      <c r="B9" s="97">
        <v>1689</v>
      </c>
      <c r="C9" s="130">
        <v>1689</v>
      </c>
      <c r="D9" s="98">
        <v>1514</v>
      </c>
      <c r="E9" s="99">
        <f t="shared" si="0"/>
        <v>89.638839550029601</v>
      </c>
    </row>
    <row r="10" spans="1:8" ht="25.5" customHeight="1">
      <c r="A10" s="92" t="s">
        <v>399</v>
      </c>
      <c r="B10" s="97">
        <v>300</v>
      </c>
      <c r="C10" s="130">
        <v>300</v>
      </c>
      <c r="D10" s="98">
        <v>430</v>
      </c>
      <c r="E10" s="99">
        <f t="shared" si="0"/>
        <v>143.33333333333334</v>
      </c>
    </row>
    <row r="11" spans="1:8" ht="25.5" customHeight="1">
      <c r="A11" s="92" t="s">
        <v>400</v>
      </c>
      <c r="B11" s="97">
        <v>1750</v>
      </c>
      <c r="C11" s="130">
        <v>1750</v>
      </c>
      <c r="D11" s="98">
        <v>1945</v>
      </c>
      <c r="E11" s="99">
        <f t="shared" si="0"/>
        <v>111.14285714285714</v>
      </c>
    </row>
    <row r="12" spans="1:8" ht="25.5" customHeight="1">
      <c r="A12" s="92" t="s">
        <v>401</v>
      </c>
      <c r="B12" s="97">
        <v>2195</v>
      </c>
      <c r="C12" s="130">
        <v>2195</v>
      </c>
      <c r="D12" s="98">
        <v>2528</v>
      </c>
      <c r="E12" s="99">
        <f t="shared" si="0"/>
        <v>115.17084282460137</v>
      </c>
    </row>
    <row r="13" spans="1:8" ht="25.5" customHeight="1">
      <c r="A13" s="92" t="s">
        <v>402</v>
      </c>
      <c r="B13" s="97">
        <v>640</v>
      </c>
      <c r="C13" s="130">
        <v>640</v>
      </c>
      <c r="D13" s="98">
        <v>892</v>
      </c>
      <c r="E13" s="99">
        <f t="shared" si="0"/>
        <v>139.375</v>
      </c>
    </row>
    <row r="14" spans="1:8" ht="24.75" customHeight="1">
      <c r="A14" s="92" t="s">
        <v>403</v>
      </c>
      <c r="B14" s="97">
        <v>4344</v>
      </c>
      <c r="C14" s="130">
        <v>4344</v>
      </c>
      <c r="D14" s="98">
        <v>3904</v>
      </c>
      <c r="E14" s="99">
        <f t="shared" si="0"/>
        <v>89.871086556169431</v>
      </c>
    </row>
    <row r="15" spans="1:8" ht="25.5" customHeight="1">
      <c r="A15" s="92" t="s">
        <v>404</v>
      </c>
      <c r="B15" s="97">
        <v>735</v>
      </c>
      <c r="C15" s="130">
        <v>735</v>
      </c>
      <c r="D15" s="98">
        <v>647</v>
      </c>
      <c r="E15" s="99">
        <f t="shared" si="0"/>
        <v>88.02721088435375</v>
      </c>
    </row>
    <row r="16" spans="1:8" ht="25.5" customHeight="1">
      <c r="A16" s="92" t="s">
        <v>405</v>
      </c>
      <c r="B16" s="97">
        <v>3000</v>
      </c>
      <c r="C16" s="130">
        <v>3000</v>
      </c>
      <c r="D16" s="98">
        <v>2554</v>
      </c>
      <c r="E16" s="99">
        <f t="shared" si="0"/>
        <v>85.13333333333334</v>
      </c>
    </row>
    <row r="17" spans="1:5" ht="25.5" customHeight="1">
      <c r="A17" s="92" t="s">
        <v>406</v>
      </c>
      <c r="B17" s="97">
        <v>3503</v>
      </c>
      <c r="C17" s="130">
        <v>3503</v>
      </c>
      <c r="D17" s="98">
        <v>1665</v>
      </c>
      <c r="E17" s="99">
        <f t="shared" si="0"/>
        <v>47.530687981729947</v>
      </c>
    </row>
    <row r="18" spans="1:5" ht="25.5" customHeight="1">
      <c r="A18" s="92" t="s">
        <v>407</v>
      </c>
      <c r="B18" s="97">
        <v>1000</v>
      </c>
      <c r="C18" s="130">
        <v>1000</v>
      </c>
      <c r="D18" s="98">
        <v>999</v>
      </c>
      <c r="E18" s="99">
        <f t="shared" si="0"/>
        <v>99.9</v>
      </c>
    </row>
    <row r="19" spans="1:5" ht="25.5" customHeight="1">
      <c r="A19" s="103" t="s">
        <v>389</v>
      </c>
      <c r="B19" s="97">
        <f>SUM(B20:B25)</f>
        <v>26520</v>
      </c>
      <c r="C19" s="130">
        <f>SUM(C20:C25)</f>
        <v>35520</v>
      </c>
      <c r="D19" s="98">
        <f>SUM(D20:D25)</f>
        <v>46121</v>
      </c>
      <c r="E19" s="99">
        <f t="shared" si="0"/>
        <v>129.84515765765764</v>
      </c>
    </row>
    <row r="20" spans="1:5" ht="25.5" customHeight="1">
      <c r="A20" s="92" t="s">
        <v>408</v>
      </c>
      <c r="B20" s="97">
        <v>3978</v>
      </c>
      <c r="C20" s="130">
        <v>3978</v>
      </c>
      <c r="D20" s="98">
        <v>4391</v>
      </c>
      <c r="E20" s="99">
        <f t="shared" si="0"/>
        <v>110.38210155857216</v>
      </c>
    </row>
    <row r="21" spans="1:5" ht="25.5" customHeight="1">
      <c r="A21" s="92" t="s">
        <v>409</v>
      </c>
      <c r="B21" s="97">
        <v>3459</v>
      </c>
      <c r="C21" s="130">
        <v>3459</v>
      </c>
      <c r="D21" s="98">
        <v>1091</v>
      </c>
      <c r="E21" s="99">
        <f t="shared" si="0"/>
        <v>31.540907776814109</v>
      </c>
    </row>
    <row r="22" spans="1:5" ht="25.5" customHeight="1">
      <c r="A22" s="92" t="s">
        <v>410</v>
      </c>
      <c r="B22" s="97">
        <v>1710</v>
      </c>
      <c r="C22" s="130">
        <v>1710</v>
      </c>
      <c r="D22" s="98">
        <v>419</v>
      </c>
      <c r="E22" s="99">
        <f t="shared" si="0"/>
        <v>24.502923976608187</v>
      </c>
    </row>
    <row r="23" spans="1:5" ht="25.5" customHeight="1">
      <c r="A23" s="92" t="s">
        <v>411</v>
      </c>
      <c r="B23" s="97">
        <v>5420</v>
      </c>
      <c r="C23" s="130">
        <v>14420</v>
      </c>
      <c r="D23" s="98">
        <v>14426</v>
      </c>
      <c r="E23" s="99">
        <f t="shared" si="0"/>
        <v>100.04160887656033</v>
      </c>
    </row>
    <row r="24" spans="1:5" ht="25.5" customHeight="1">
      <c r="A24" s="92" t="s">
        <v>412</v>
      </c>
      <c r="B24" s="97">
        <v>60</v>
      </c>
      <c r="C24" s="130">
        <v>60</v>
      </c>
      <c r="D24" s="98">
        <v>43</v>
      </c>
      <c r="E24" s="99">
        <f t="shared" si="0"/>
        <v>71.666666666666671</v>
      </c>
    </row>
    <row r="25" spans="1:5" ht="25.5" customHeight="1">
      <c r="A25" s="92" t="s">
        <v>413</v>
      </c>
      <c r="B25" s="97">
        <v>11893</v>
      </c>
      <c r="C25" s="130">
        <v>11893</v>
      </c>
      <c r="D25" s="98">
        <v>25751</v>
      </c>
      <c r="E25" s="99">
        <f t="shared" si="0"/>
        <v>216.52232405616752</v>
      </c>
    </row>
    <row r="26" spans="1:5" ht="25.5" customHeight="1">
      <c r="A26" s="100" t="s">
        <v>2</v>
      </c>
      <c r="B26" s="97">
        <f>SUM(B5+B19)</f>
        <v>71990</v>
      </c>
      <c r="C26" s="131">
        <f>SUM(C5+C19)</f>
        <v>80990</v>
      </c>
      <c r="D26" s="98">
        <f>SUM(D5+D19)</f>
        <v>86181</v>
      </c>
      <c r="E26" s="99">
        <f t="shared" si="0"/>
        <v>106.40943326336586</v>
      </c>
    </row>
  </sheetData>
  <mergeCells count="1">
    <mergeCell ref="A2:E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/>
  </sheetViews>
  <sheetFormatPr defaultRowHeight="14.4"/>
  <cols>
    <col min="1" max="1" width="42.88671875" customWidth="1"/>
    <col min="2" max="2" width="14.77734375" style="20" customWidth="1"/>
    <col min="3" max="3" width="13" style="20" customWidth="1"/>
    <col min="4" max="4" width="11.88671875" style="20" customWidth="1"/>
    <col min="5" max="5" width="15.21875" style="26" customWidth="1"/>
  </cols>
  <sheetData>
    <row r="1" spans="1:8" s="73" customFormat="1" ht="24" customHeight="1">
      <c r="A1" s="85" t="s">
        <v>767</v>
      </c>
      <c r="B1" s="78"/>
      <c r="C1" s="78"/>
      <c r="D1" s="78"/>
      <c r="E1" s="80"/>
    </row>
    <row r="2" spans="1:8" ht="22.2">
      <c r="A2" s="293" t="s">
        <v>526</v>
      </c>
      <c r="B2" s="293"/>
      <c r="C2" s="293"/>
      <c r="D2" s="293"/>
      <c r="E2" s="293"/>
    </row>
    <row r="3" spans="1:8" ht="20.399999999999999">
      <c r="A3" s="93"/>
      <c r="B3" s="123"/>
      <c r="C3" s="123"/>
      <c r="D3" s="123"/>
      <c r="E3" s="124" t="s">
        <v>385</v>
      </c>
      <c r="H3" s="85"/>
    </row>
    <row r="4" spans="1:8" ht="64.5" customHeight="1">
      <c r="A4" s="100" t="s">
        <v>390</v>
      </c>
      <c r="B4" s="125" t="s">
        <v>391</v>
      </c>
      <c r="C4" s="125" t="s">
        <v>392</v>
      </c>
      <c r="D4" s="125" t="s">
        <v>393</v>
      </c>
      <c r="E4" s="126" t="s">
        <v>394</v>
      </c>
    </row>
    <row r="5" spans="1:8" ht="64.5" customHeight="1">
      <c r="A5" s="31" t="s">
        <v>337</v>
      </c>
      <c r="B5" s="18">
        <v>24000</v>
      </c>
      <c r="C5" s="19">
        <v>13188</v>
      </c>
      <c r="D5" s="19">
        <v>13403</v>
      </c>
      <c r="E5" s="25">
        <f>D5/C5*100</f>
        <v>101.63026994237185</v>
      </c>
    </row>
    <row r="6" spans="1:8" ht="64.5" customHeight="1">
      <c r="A6" s="32" t="s">
        <v>338</v>
      </c>
      <c r="B6" s="18">
        <v>2000</v>
      </c>
      <c r="C6" s="19">
        <v>818</v>
      </c>
      <c r="D6" s="19">
        <v>819</v>
      </c>
      <c r="E6" s="25">
        <f>D6/C6*100</f>
        <v>100.12224938875305</v>
      </c>
    </row>
    <row r="7" spans="1:8" ht="64.5" customHeight="1">
      <c r="A7" s="13" t="s">
        <v>279</v>
      </c>
      <c r="B7" s="19">
        <f>SUM(B5:B6)</f>
        <v>26000</v>
      </c>
      <c r="C7" s="19">
        <f>SUM(C5:C6)</f>
        <v>14006</v>
      </c>
      <c r="D7" s="19">
        <f>SUM(D5:D6)</f>
        <v>14222</v>
      </c>
      <c r="E7" s="25">
        <f>D7/C7*100</f>
        <v>101.54219620162787</v>
      </c>
    </row>
  </sheetData>
  <mergeCells count="1">
    <mergeCell ref="A2:E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opLeftCell="B1" workbookViewId="0">
      <selection activeCell="B1" sqref="B1"/>
    </sheetView>
  </sheetViews>
  <sheetFormatPr defaultRowHeight="14.4"/>
  <cols>
    <col min="2" max="2" width="61.88671875" style="4" customWidth="1"/>
    <col min="3" max="3" width="11.77734375" style="20" customWidth="1"/>
    <col min="4" max="4" width="13.6640625" style="20" customWidth="1"/>
    <col min="5" max="5" width="9.6640625" style="20" bestFit="1" customWidth="1"/>
    <col min="6" max="6" width="13" style="27" customWidth="1"/>
  </cols>
  <sheetData>
    <row r="1" spans="1:8" s="73" customFormat="1" ht="24" customHeight="1">
      <c r="A1" s="85"/>
      <c r="B1" s="87" t="s">
        <v>768</v>
      </c>
      <c r="C1" s="78"/>
      <c r="D1" s="78"/>
      <c r="E1" s="78"/>
      <c r="F1" s="79"/>
    </row>
    <row r="2" spans="1:8" ht="22.2">
      <c r="B2" s="293" t="s">
        <v>527</v>
      </c>
      <c r="C2" s="293"/>
      <c r="D2" s="293"/>
      <c r="E2" s="293"/>
      <c r="F2" s="293"/>
    </row>
    <row r="3" spans="1:8" ht="17.25" customHeight="1">
      <c r="B3" s="3"/>
      <c r="C3" s="17"/>
      <c r="D3" s="17"/>
      <c r="E3" s="17"/>
      <c r="F3" s="72" t="s">
        <v>382</v>
      </c>
      <c r="H3" s="85" t="s">
        <v>384</v>
      </c>
    </row>
    <row r="4" spans="1:8" ht="36.75" customHeight="1">
      <c r="A4" s="59"/>
      <c r="B4" s="127" t="s">
        <v>387</v>
      </c>
      <c r="C4" s="125" t="s">
        <v>289</v>
      </c>
      <c r="D4" s="125" t="s">
        <v>0</v>
      </c>
      <c r="E4" s="125" t="s">
        <v>290</v>
      </c>
      <c r="F4" s="128" t="s">
        <v>1</v>
      </c>
    </row>
    <row r="5" spans="1:8" ht="25.5" customHeight="1">
      <c r="A5" s="167">
        <v>207</v>
      </c>
      <c r="B5" s="168" t="s">
        <v>529</v>
      </c>
      <c r="C5" s="175"/>
      <c r="D5" s="175">
        <f>SUM(D6)</f>
        <v>69</v>
      </c>
      <c r="E5" s="175">
        <f>SUM(E6)</f>
        <v>69</v>
      </c>
      <c r="F5" s="177">
        <f t="shared" ref="F5:F8" si="0">E5/D5*100</f>
        <v>100</v>
      </c>
    </row>
    <row r="6" spans="1:8" ht="25.5" customHeight="1">
      <c r="A6" s="169">
        <v>20707</v>
      </c>
      <c r="B6" s="168" t="s">
        <v>530</v>
      </c>
      <c r="C6" s="175"/>
      <c r="D6" s="175">
        <f>SUM(D7:D8)</f>
        <v>69</v>
      </c>
      <c r="E6" s="175">
        <f>SUM(E7:E8)</f>
        <v>69</v>
      </c>
      <c r="F6" s="177">
        <f t="shared" si="0"/>
        <v>100</v>
      </c>
    </row>
    <row r="7" spans="1:8" ht="25.5" customHeight="1">
      <c r="A7" s="167">
        <v>2070702</v>
      </c>
      <c r="B7" s="170" t="s">
        <v>531</v>
      </c>
      <c r="C7" s="178"/>
      <c r="D7" s="178">
        <v>60</v>
      </c>
      <c r="E7" s="178">
        <v>60</v>
      </c>
      <c r="F7" s="176">
        <f t="shared" si="0"/>
        <v>100</v>
      </c>
    </row>
    <row r="8" spans="1:8" ht="25.5" customHeight="1">
      <c r="A8" s="167">
        <v>2070799</v>
      </c>
      <c r="B8" s="170" t="s">
        <v>532</v>
      </c>
      <c r="C8" s="178"/>
      <c r="D8" s="178">
        <v>9</v>
      </c>
      <c r="E8" s="178">
        <v>9</v>
      </c>
      <c r="F8" s="176">
        <f t="shared" si="0"/>
        <v>100</v>
      </c>
    </row>
    <row r="9" spans="1:8" ht="25.5" customHeight="1">
      <c r="A9" s="167">
        <v>208</v>
      </c>
      <c r="B9" s="168" t="s">
        <v>533</v>
      </c>
      <c r="C9" s="175"/>
      <c r="D9" s="175">
        <f>SUM(D10,D14)</f>
        <v>317</v>
      </c>
      <c r="E9" s="175">
        <f>SUM(E10,E14)</f>
        <v>268</v>
      </c>
      <c r="F9" s="177">
        <f>E9/D9*100</f>
        <v>84.542586750788644</v>
      </c>
    </row>
    <row r="10" spans="1:8" ht="25.5" customHeight="1">
      <c r="A10" s="169">
        <v>20822</v>
      </c>
      <c r="B10" s="168" t="s">
        <v>534</v>
      </c>
      <c r="C10" s="179"/>
      <c r="D10" s="179">
        <f>SUM(D11:D13)</f>
        <v>217</v>
      </c>
      <c r="E10" s="179">
        <f>SUM(E11:E13)</f>
        <v>168</v>
      </c>
      <c r="F10" s="177">
        <f t="shared" ref="F10:F36" si="1">E10/D10*100</f>
        <v>77.41935483870968</v>
      </c>
    </row>
    <row r="11" spans="1:8" ht="25.5" customHeight="1">
      <c r="A11" s="167">
        <v>2082201</v>
      </c>
      <c r="B11" s="170" t="s">
        <v>535</v>
      </c>
      <c r="C11" s="180"/>
      <c r="D11" s="181">
        <v>159</v>
      </c>
      <c r="E11" s="180">
        <v>159</v>
      </c>
      <c r="F11" s="176">
        <f t="shared" si="1"/>
        <v>100</v>
      </c>
    </row>
    <row r="12" spans="1:8" ht="25.5" customHeight="1">
      <c r="A12" s="167">
        <v>2082202</v>
      </c>
      <c r="B12" s="170" t="s">
        <v>536</v>
      </c>
      <c r="C12" s="180"/>
      <c r="D12" s="181">
        <v>49</v>
      </c>
      <c r="E12" s="180"/>
      <c r="F12" s="176"/>
    </row>
    <row r="13" spans="1:8" ht="25.5" customHeight="1">
      <c r="A13" s="167">
        <v>2082299</v>
      </c>
      <c r="B13" s="170" t="s">
        <v>537</v>
      </c>
      <c r="C13" s="182"/>
      <c r="D13" s="181">
        <v>9</v>
      </c>
      <c r="E13" s="182">
        <v>9</v>
      </c>
      <c r="F13" s="176">
        <f t="shared" si="1"/>
        <v>100</v>
      </c>
    </row>
    <row r="14" spans="1:8" ht="25.5" customHeight="1">
      <c r="A14" s="169">
        <v>20823</v>
      </c>
      <c r="B14" s="168" t="s">
        <v>538</v>
      </c>
      <c r="C14" s="183"/>
      <c r="D14" s="184">
        <f>SUM(D15)</f>
        <v>100</v>
      </c>
      <c r="E14" s="184">
        <f>SUM(E15)</f>
        <v>100</v>
      </c>
      <c r="F14" s="177">
        <f t="shared" si="1"/>
        <v>100</v>
      </c>
    </row>
    <row r="15" spans="1:8" ht="25.5" customHeight="1">
      <c r="A15" s="167">
        <v>2082302</v>
      </c>
      <c r="B15" s="170" t="s">
        <v>539</v>
      </c>
      <c r="C15" s="182"/>
      <c r="D15" s="181">
        <v>100</v>
      </c>
      <c r="E15" s="182">
        <v>100</v>
      </c>
      <c r="F15" s="176">
        <f t="shared" si="1"/>
        <v>100</v>
      </c>
    </row>
    <row r="16" spans="1:8" ht="25.5" customHeight="1">
      <c r="A16" s="167">
        <v>212</v>
      </c>
      <c r="B16" s="171" t="s">
        <v>540</v>
      </c>
      <c r="C16" s="179">
        <f t="shared" ref="C16" si="2">SUM(C17,C22,C23,C24)</f>
        <v>20000</v>
      </c>
      <c r="D16" s="179">
        <f>SUM(D17,D22,D23,D24)</f>
        <v>24790</v>
      </c>
      <c r="E16" s="179">
        <f>SUM(E17,E22,E23,E24)</f>
        <v>24789</v>
      </c>
      <c r="F16" s="177">
        <f t="shared" si="1"/>
        <v>99.9959661153691</v>
      </c>
    </row>
    <row r="17" spans="1:6" ht="25.5" customHeight="1">
      <c r="A17" s="169">
        <v>21208</v>
      </c>
      <c r="B17" s="168" t="s">
        <v>541</v>
      </c>
      <c r="C17" s="179">
        <f>SUM(C18:C21)</f>
        <v>18000</v>
      </c>
      <c r="D17" s="179">
        <f>SUM(D18:D21)</f>
        <v>23112</v>
      </c>
      <c r="E17" s="179">
        <f>SUM(E18:E21)</f>
        <v>23111</v>
      </c>
      <c r="F17" s="177">
        <f t="shared" si="1"/>
        <v>99.995673243336796</v>
      </c>
    </row>
    <row r="18" spans="1:6" ht="25.5" customHeight="1">
      <c r="A18" s="167">
        <v>2120801</v>
      </c>
      <c r="B18" s="170" t="s">
        <v>542</v>
      </c>
      <c r="C18" s="180">
        <v>18000</v>
      </c>
      <c r="D18" s="181">
        <v>20218</v>
      </c>
      <c r="E18" s="181">
        <v>20218</v>
      </c>
      <c r="F18" s="176">
        <f t="shared" si="1"/>
        <v>100</v>
      </c>
    </row>
    <row r="19" spans="1:6" ht="25.5" customHeight="1">
      <c r="A19" s="167">
        <v>2120802</v>
      </c>
      <c r="B19" s="170" t="s">
        <v>543</v>
      </c>
      <c r="C19" s="180"/>
      <c r="D19" s="181">
        <v>2828</v>
      </c>
      <c r="E19" s="180">
        <v>2827</v>
      </c>
      <c r="F19" s="176">
        <f t="shared" si="1"/>
        <v>99.964639321074969</v>
      </c>
    </row>
    <row r="20" spans="1:6" s="60" customFormat="1" ht="25.5" customHeight="1">
      <c r="A20" s="167">
        <v>2120811</v>
      </c>
      <c r="B20" s="170" t="s">
        <v>544</v>
      </c>
      <c r="C20" s="180"/>
      <c r="D20" s="181">
        <v>29</v>
      </c>
      <c r="E20" s="180">
        <v>29</v>
      </c>
      <c r="F20" s="176">
        <f t="shared" si="1"/>
        <v>100</v>
      </c>
    </row>
    <row r="21" spans="1:6" s="60" customFormat="1" ht="25.5" customHeight="1">
      <c r="A21" s="167">
        <v>2120899</v>
      </c>
      <c r="B21" s="170" t="s">
        <v>545</v>
      </c>
      <c r="C21" s="180"/>
      <c r="D21" s="181">
        <v>37</v>
      </c>
      <c r="E21" s="180">
        <v>37</v>
      </c>
      <c r="F21" s="176">
        <f t="shared" si="1"/>
        <v>100</v>
      </c>
    </row>
    <row r="22" spans="1:6" ht="25.5" customHeight="1">
      <c r="A22" s="172">
        <v>2320411</v>
      </c>
      <c r="B22" s="173" t="s">
        <v>546</v>
      </c>
      <c r="C22" s="185"/>
      <c r="D22" s="186">
        <v>833</v>
      </c>
      <c r="E22" s="185">
        <v>833</v>
      </c>
      <c r="F22" s="187">
        <f t="shared" si="1"/>
        <v>100</v>
      </c>
    </row>
    <row r="23" spans="1:6" ht="25.5" customHeight="1">
      <c r="A23" s="172">
        <v>2330411</v>
      </c>
      <c r="B23" s="173" t="s">
        <v>547</v>
      </c>
      <c r="C23" s="188"/>
      <c r="D23" s="186">
        <v>26</v>
      </c>
      <c r="E23" s="185">
        <v>26</v>
      </c>
      <c r="F23" s="187">
        <f t="shared" si="1"/>
        <v>100</v>
      </c>
    </row>
    <row r="24" spans="1:6" ht="25.5" customHeight="1">
      <c r="A24" s="169">
        <v>21213</v>
      </c>
      <c r="B24" s="168" t="s">
        <v>548</v>
      </c>
      <c r="C24" s="179">
        <f>SUM(C25)</f>
        <v>2000</v>
      </c>
      <c r="D24" s="179">
        <f>SUM(D25:D25)</f>
        <v>819</v>
      </c>
      <c r="E24" s="179">
        <f>SUM(E25:E25)</f>
        <v>819</v>
      </c>
      <c r="F24" s="177">
        <f t="shared" si="1"/>
        <v>100</v>
      </c>
    </row>
    <row r="25" spans="1:6" ht="25.5" customHeight="1">
      <c r="A25" s="167" t="s">
        <v>528</v>
      </c>
      <c r="B25" s="170" t="s">
        <v>549</v>
      </c>
      <c r="C25" s="180">
        <v>2000</v>
      </c>
      <c r="D25" s="181">
        <v>819</v>
      </c>
      <c r="E25" s="180">
        <v>819</v>
      </c>
      <c r="F25" s="176">
        <f t="shared" si="1"/>
        <v>100</v>
      </c>
    </row>
    <row r="26" spans="1:6" ht="25.5" customHeight="1">
      <c r="A26" s="167">
        <v>213</v>
      </c>
      <c r="B26" s="168" t="s">
        <v>550</v>
      </c>
      <c r="C26" s="179"/>
      <c r="D26" s="179">
        <f>SUM(D27)</f>
        <v>149</v>
      </c>
      <c r="E26" s="179">
        <f>SUM(E27)</f>
        <v>149</v>
      </c>
      <c r="F26" s="177">
        <f t="shared" si="1"/>
        <v>100</v>
      </c>
    </row>
    <row r="27" spans="1:6" ht="25.5" customHeight="1">
      <c r="A27" s="169">
        <v>21366</v>
      </c>
      <c r="B27" s="168" t="s">
        <v>551</v>
      </c>
      <c r="C27" s="179"/>
      <c r="D27" s="184">
        <f>SUM(D28:D28)</f>
        <v>149</v>
      </c>
      <c r="E27" s="179">
        <f>SUM(E28:E28)</f>
        <v>149</v>
      </c>
      <c r="F27" s="177">
        <f t="shared" si="1"/>
        <v>100</v>
      </c>
    </row>
    <row r="28" spans="1:6" ht="25.5" customHeight="1">
      <c r="A28" s="167">
        <v>2136699</v>
      </c>
      <c r="B28" s="170" t="s">
        <v>552</v>
      </c>
      <c r="C28" s="180"/>
      <c r="D28" s="181">
        <v>149</v>
      </c>
      <c r="E28" s="180">
        <v>149</v>
      </c>
      <c r="F28" s="176">
        <f t="shared" si="1"/>
        <v>100</v>
      </c>
    </row>
    <row r="29" spans="1:6" s="190" customFormat="1" ht="25.5" customHeight="1">
      <c r="A29" s="169">
        <v>229</v>
      </c>
      <c r="B29" s="168" t="s">
        <v>560</v>
      </c>
      <c r="C29" s="183"/>
      <c r="D29" s="183">
        <f>SUM(D31:D35)</f>
        <v>1557</v>
      </c>
      <c r="E29" s="183">
        <f>SUM(E30)</f>
        <v>1486</v>
      </c>
      <c r="F29" s="177">
        <f t="shared" si="1"/>
        <v>95.439948619139372</v>
      </c>
    </row>
    <row r="30" spans="1:6" ht="25.5" customHeight="1">
      <c r="A30" s="169">
        <v>22960</v>
      </c>
      <c r="B30" s="168" t="s">
        <v>553</v>
      </c>
      <c r="C30" s="183"/>
      <c r="D30" s="183">
        <f>SUM(D31:D35)</f>
        <v>1557</v>
      </c>
      <c r="E30" s="183">
        <f>SUM(E31:E35)</f>
        <v>1486</v>
      </c>
      <c r="F30" s="177">
        <f t="shared" si="1"/>
        <v>95.439948619139372</v>
      </c>
    </row>
    <row r="31" spans="1:6" ht="25.5" customHeight="1">
      <c r="A31" s="167">
        <v>2296002</v>
      </c>
      <c r="B31" s="170" t="s">
        <v>554</v>
      </c>
      <c r="C31" s="180"/>
      <c r="D31" s="181">
        <v>638</v>
      </c>
      <c r="E31" s="180">
        <v>586</v>
      </c>
      <c r="F31" s="176">
        <f t="shared" si="1"/>
        <v>91.849529780564268</v>
      </c>
    </row>
    <row r="32" spans="1:6" ht="25.5" customHeight="1">
      <c r="A32" s="167">
        <v>2296003</v>
      </c>
      <c r="B32" s="170" t="s">
        <v>555</v>
      </c>
      <c r="C32" s="180"/>
      <c r="D32" s="181">
        <v>828</v>
      </c>
      <c r="E32" s="180">
        <v>828</v>
      </c>
      <c r="F32" s="176">
        <f t="shared" si="1"/>
        <v>100</v>
      </c>
    </row>
    <row r="33" spans="1:6" ht="25.5" customHeight="1">
      <c r="A33" s="167">
        <v>2296004</v>
      </c>
      <c r="B33" s="170" t="s">
        <v>556</v>
      </c>
      <c r="C33" s="180"/>
      <c r="D33" s="181">
        <v>24</v>
      </c>
      <c r="E33" s="180">
        <v>24</v>
      </c>
      <c r="F33" s="176">
        <f t="shared" si="1"/>
        <v>100</v>
      </c>
    </row>
    <row r="34" spans="1:6" ht="29.25" customHeight="1">
      <c r="A34" s="167">
        <v>2296006</v>
      </c>
      <c r="B34" s="170" t="s">
        <v>557</v>
      </c>
      <c r="C34" s="180"/>
      <c r="D34" s="181">
        <v>33</v>
      </c>
      <c r="E34" s="180">
        <v>14</v>
      </c>
      <c r="F34" s="176">
        <f t="shared" si="1"/>
        <v>42.424242424242422</v>
      </c>
    </row>
    <row r="35" spans="1:6" ht="29.25" customHeight="1">
      <c r="A35" s="167">
        <v>2296013</v>
      </c>
      <c r="B35" s="170" t="s">
        <v>558</v>
      </c>
      <c r="C35" s="180"/>
      <c r="D35" s="181">
        <v>34</v>
      </c>
      <c r="E35" s="180">
        <v>34</v>
      </c>
      <c r="F35" s="176">
        <f t="shared" si="1"/>
        <v>100</v>
      </c>
    </row>
    <row r="36" spans="1:6" ht="29.25" customHeight="1">
      <c r="A36" s="167"/>
      <c r="B36" s="174" t="s">
        <v>559</v>
      </c>
      <c r="C36" s="189">
        <f>SUM(C10+C16+C26+C29)</f>
        <v>20000</v>
      </c>
      <c r="D36" s="184">
        <f>SUM(D5,D9,D16,D26,D29)</f>
        <v>26882</v>
      </c>
      <c r="E36" s="184">
        <f>SUM(E5,E9,E16,E26,E29)</f>
        <v>26761</v>
      </c>
      <c r="F36" s="177">
        <f t="shared" si="1"/>
        <v>99.549884681199316</v>
      </c>
    </row>
    <row r="37" spans="1:6" ht="20.25" customHeight="1"/>
  </sheetData>
  <autoFilter ref="A4:F36"/>
  <mergeCells count="1">
    <mergeCell ref="B2:F2"/>
  </mergeCells>
  <phoneticPr fontId="3" type="noConversion"/>
  <printOptions horizontalCentered="1"/>
  <pageMargins left="0.59055118110236227" right="0.59055118110236227" top="0.59055118110236227" bottom="0.19685039370078741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/>
  </sheetViews>
  <sheetFormatPr defaultColWidth="9.109375" defaultRowHeight="15.6"/>
  <cols>
    <col min="1" max="1" width="32" style="2" customWidth="1"/>
    <col min="2" max="2" width="12.77734375" style="16" customWidth="1"/>
    <col min="3" max="3" width="33.33203125" style="2" customWidth="1"/>
    <col min="4" max="4" width="13.88671875" style="16" customWidth="1"/>
    <col min="5" max="16384" width="9.109375" style="2"/>
  </cols>
  <sheetData>
    <row r="1" spans="1:4" s="76" customFormat="1" ht="24" customHeight="1">
      <c r="A1" s="85" t="s">
        <v>769</v>
      </c>
      <c r="B1" s="77"/>
      <c r="D1" s="77"/>
    </row>
    <row r="2" spans="1:4" ht="38.25" customHeight="1">
      <c r="A2" s="295" t="s">
        <v>561</v>
      </c>
      <c r="B2" s="295"/>
      <c r="C2" s="295"/>
      <c r="D2" s="295"/>
    </row>
    <row r="3" spans="1:4" ht="26.25" customHeight="1">
      <c r="A3" s="296" t="s">
        <v>269</v>
      </c>
      <c r="B3" s="296"/>
      <c r="C3" s="296"/>
      <c r="D3" s="296"/>
    </row>
    <row r="4" spans="1:4" ht="84.75" customHeight="1">
      <c r="A4" s="6" t="s">
        <v>270</v>
      </c>
      <c r="B4" s="21" t="s">
        <v>280</v>
      </c>
      <c r="C4" s="6" t="s">
        <v>270</v>
      </c>
      <c r="D4" s="21" t="s">
        <v>280</v>
      </c>
    </row>
    <row r="5" spans="1:4" ht="84.75" customHeight="1">
      <c r="A5" s="7" t="s">
        <v>281</v>
      </c>
      <c r="B5" s="22">
        <v>14222</v>
      </c>
      <c r="C5" s="8" t="s">
        <v>282</v>
      </c>
      <c r="D5" s="61">
        <v>26761</v>
      </c>
    </row>
    <row r="6" spans="1:4" ht="84.75" customHeight="1">
      <c r="A6" s="9" t="s">
        <v>283</v>
      </c>
      <c r="B6" s="61">
        <v>5867</v>
      </c>
      <c r="C6" s="10" t="s">
        <v>274</v>
      </c>
      <c r="D6" s="22">
        <v>15000</v>
      </c>
    </row>
    <row r="7" spans="1:4" ht="84.75" customHeight="1">
      <c r="A7" s="9" t="s">
        <v>275</v>
      </c>
      <c r="B7" s="22">
        <v>29402</v>
      </c>
      <c r="C7" s="10" t="s">
        <v>297</v>
      </c>
      <c r="D7" s="22">
        <v>7754</v>
      </c>
    </row>
    <row r="8" spans="1:4" ht="84.75" customHeight="1">
      <c r="A8" s="9" t="s">
        <v>284</v>
      </c>
      <c r="B8" s="22">
        <v>2273</v>
      </c>
      <c r="C8" s="10" t="s">
        <v>285</v>
      </c>
      <c r="D8" s="22">
        <v>2128</v>
      </c>
    </row>
    <row r="9" spans="1:4" ht="84.75" customHeight="1">
      <c r="A9" s="117" t="s">
        <v>286</v>
      </c>
      <c r="B9" s="163">
        <f>SUM(B5:B8)</f>
        <v>51764</v>
      </c>
      <c r="C9" s="118" t="s">
        <v>287</v>
      </c>
      <c r="D9" s="163">
        <f>SUM(D5:D8)</f>
        <v>51643</v>
      </c>
    </row>
    <row r="10" spans="1:4" ht="84.75" customHeight="1">
      <c r="A10" s="11"/>
      <c r="B10" s="22"/>
      <c r="C10" s="8" t="s">
        <v>295</v>
      </c>
      <c r="D10" s="22">
        <f>B9-D9</f>
        <v>121</v>
      </c>
    </row>
  </sheetData>
  <mergeCells count="2">
    <mergeCell ref="A2:D2"/>
    <mergeCell ref="A3:D3"/>
  </mergeCells>
  <phoneticPr fontId="3" type="noConversion"/>
  <printOptions horizontalCentered="1"/>
  <pageMargins left="0.70866141732283472" right="0.70866141732283472" top="0.78740157480314965" bottom="0.78740157480314965" header="0" footer="0"/>
  <pageSetup paperSize="9" scale="95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B1" sqref="B1:B1048576"/>
    </sheetView>
  </sheetViews>
  <sheetFormatPr defaultColWidth="39.21875" defaultRowHeight="15.6"/>
  <cols>
    <col min="1" max="1" width="42.88671875" style="53" customWidth="1"/>
    <col min="2" max="2" width="41.109375" style="68" customWidth="1"/>
    <col min="3" max="16384" width="39.21875" style="53"/>
  </cols>
  <sheetData>
    <row r="1" spans="1:2" s="76" customFormat="1" ht="24" customHeight="1">
      <c r="A1" s="129" t="s">
        <v>770</v>
      </c>
      <c r="B1" s="77"/>
    </row>
    <row r="2" spans="1:2" ht="47.25" customHeight="1">
      <c r="A2" s="304" t="s">
        <v>562</v>
      </c>
      <c r="B2" s="304"/>
    </row>
    <row r="3" spans="1:2" ht="24.75" customHeight="1">
      <c r="A3" s="54"/>
      <c r="B3" s="89" t="s">
        <v>269</v>
      </c>
    </row>
    <row r="4" spans="1:2" ht="36.6" customHeight="1">
      <c r="A4" s="55" t="s">
        <v>348</v>
      </c>
      <c r="B4" s="69" t="s">
        <v>349</v>
      </c>
    </row>
    <row r="5" spans="1:2" ht="36.6" customHeight="1">
      <c r="A5" s="56" t="s">
        <v>273</v>
      </c>
      <c r="B5" s="70">
        <f>SUM(B6:B10)</f>
        <v>5867</v>
      </c>
    </row>
    <row r="6" spans="1:2" ht="43.5" customHeight="1">
      <c r="A6" s="57" t="s">
        <v>350</v>
      </c>
      <c r="B6" s="71">
        <v>69</v>
      </c>
    </row>
    <row r="7" spans="1:2" ht="43.5" customHeight="1">
      <c r="A7" s="57" t="s">
        <v>351</v>
      </c>
      <c r="B7" s="71">
        <v>217</v>
      </c>
    </row>
    <row r="8" spans="1:2" ht="43.5" customHeight="1">
      <c r="A8" s="57" t="s">
        <v>563</v>
      </c>
      <c r="B8" s="71">
        <v>3891</v>
      </c>
    </row>
    <row r="9" spans="1:2" ht="43.5" customHeight="1">
      <c r="A9" s="58" t="s">
        <v>564</v>
      </c>
      <c r="B9" s="71">
        <v>149</v>
      </c>
    </row>
    <row r="10" spans="1:2" ht="43.5" customHeight="1">
      <c r="A10" s="58" t="s">
        <v>565</v>
      </c>
      <c r="B10" s="71">
        <v>1541</v>
      </c>
    </row>
  </sheetData>
  <mergeCells count="1">
    <mergeCell ref="A2:B2"/>
  </mergeCells>
  <phoneticPr fontId="18" type="noConversion"/>
  <printOptions horizontalCentered="1"/>
  <pageMargins left="0.70866141732283472" right="0.70866141732283472" top="0.78740157480314965" bottom="0.78740157480314965" header="0.59055118110236227" footer="0.15748031496062992"/>
  <pageSetup paperSize="9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5"/>
  <sheetViews>
    <sheetView workbookViewId="0"/>
  </sheetViews>
  <sheetFormatPr defaultColWidth="8.88671875" defaultRowHeight="15.6"/>
  <cols>
    <col min="1" max="1" width="50.109375" style="241" customWidth="1"/>
    <col min="2" max="2" width="39.6640625" style="241" customWidth="1"/>
    <col min="3" max="256" width="8.88671875" style="242"/>
    <col min="257" max="257" width="65.6640625" style="242" customWidth="1"/>
    <col min="258" max="258" width="41.21875" style="242" customWidth="1"/>
    <col min="259" max="512" width="8.88671875" style="242"/>
    <col min="513" max="513" width="65.6640625" style="242" customWidth="1"/>
    <col min="514" max="514" width="41.21875" style="242" customWidth="1"/>
    <col min="515" max="768" width="8.88671875" style="242"/>
    <col min="769" max="769" width="65.6640625" style="242" customWidth="1"/>
    <col min="770" max="770" width="41.21875" style="242" customWidth="1"/>
    <col min="771" max="1024" width="8.88671875" style="242"/>
    <col min="1025" max="1025" width="65.6640625" style="242" customWidth="1"/>
    <col min="1026" max="1026" width="41.21875" style="242" customWidth="1"/>
    <col min="1027" max="1280" width="8.88671875" style="242"/>
    <col min="1281" max="1281" width="65.6640625" style="242" customWidth="1"/>
    <col min="1282" max="1282" width="41.21875" style="242" customWidth="1"/>
    <col min="1283" max="1536" width="8.88671875" style="242"/>
    <col min="1537" max="1537" width="65.6640625" style="242" customWidth="1"/>
    <col min="1538" max="1538" width="41.21875" style="242" customWidth="1"/>
    <col min="1539" max="1792" width="8.88671875" style="242"/>
    <col min="1793" max="1793" width="65.6640625" style="242" customWidth="1"/>
    <col min="1794" max="1794" width="41.21875" style="242" customWidth="1"/>
    <col min="1795" max="2048" width="8.88671875" style="242"/>
    <col min="2049" max="2049" width="65.6640625" style="242" customWidth="1"/>
    <col min="2050" max="2050" width="41.21875" style="242" customWidth="1"/>
    <col min="2051" max="2304" width="8.88671875" style="242"/>
    <col min="2305" max="2305" width="65.6640625" style="242" customWidth="1"/>
    <col min="2306" max="2306" width="41.21875" style="242" customWidth="1"/>
    <col min="2307" max="2560" width="8.88671875" style="242"/>
    <col min="2561" max="2561" width="65.6640625" style="242" customWidth="1"/>
    <col min="2562" max="2562" width="41.21875" style="242" customWidth="1"/>
    <col min="2563" max="2816" width="8.88671875" style="242"/>
    <col min="2817" max="2817" width="65.6640625" style="242" customWidth="1"/>
    <col min="2818" max="2818" width="41.21875" style="242" customWidth="1"/>
    <col min="2819" max="3072" width="8.88671875" style="242"/>
    <col min="3073" max="3073" width="65.6640625" style="242" customWidth="1"/>
    <col min="3074" max="3074" width="41.21875" style="242" customWidth="1"/>
    <col min="3075" max="3328" width="8.88671875" style="242"/>
    <col min="3329" max="3329" width="65.6640625" style="242" customWidth="1"/>
    <col min="3330" max="3330" width="41.21875" style="242" customWidth="1"/>
    <col min="3331" max="3584" width="8.88671875" style="242"/>
    <col min="3585" max="3585" width="65.6640625" style="242" customWidth="1"/>
    <col min="3586" max="3586" width="41.21875" style="242" customWidth="1"/>
    <col min="3587" max="3840" width="8.88671875" style="242"/>
    <col min="3841" max="3841" width="65.6640625" style="242" customWidth="1"/>
    <col min="3842" max="3842" width="41.21875" style="242" customWidth="1"/>
    <col min="3843" max="4096" width="8.88671875" style="242"/>
    <col min="4097" max="4097" width="65.6640625" style="242" customWidth="1"/>
    <col min="4098" max="4098" width="41.21875" style="242" customWidth="1"/>
    <col min="4099" max="4352" width="8.88671875" style="242"/>
    <col min="4353" max="4353" width="65.6640625" style="242" customWidth="1"/>
    <col min="4354" max="4354" width="41.21875" style="242" customWidth="1"/>
    <col min="4355" max="4608" width="8.88671875" style="242"/>
    <col min="4609" max="4609" width="65.6640625" style="242" customWidth="1"/>
    <col min="4610" max="4610" width="41.21875" style="242" customWidth="1"/>
    <col min="4611" max="4864" width="8.88671875" style="242"/>
    <col min="4865" max="4865" width="65.6640625" style="242" customWidth="1"/>
    <col min="4866" max="4866" width="41.21875" style="242" customWidth="1"/>
    <col min="4867" max="5120" width="8.88671875" style="242"/>
    <col min="5121" max="5121" width="65.6640625" style="242" customWidth="1"/>
    <col min="5122" max="5122" width="41.21875" style="242" customWidth="1"/>
    <col min="5123" max="5376" width="8.88671875" style="242"/>
    <col min="5377" max="5377" width="65.6640625" style="242" customWidth="1"/>
    <col min="5378" max="5378" width="41.21875" style="242" customWidth="1"/>
    <col min="5379" max="5632" width="8.88671875" style="242"/>
    <col min="5633" max="5633" width="65.6640625" style="242" customWidth="1"/>
    <col min="5634" max="5634" width="41.21875" style="242" customWidth="1"/>
    <col min="5635" max="5888" width="8.88671875" style="242"/>
    <col min="5889" max="5889" width="65.6640625" style="242" customWidth="1"/>
    <col min="5890" max="5890" width="41.21875" style="242" customWidth="1"/>
    <col min="5891" max="6144" width="8.88671875" style="242"/>
    <col min="6145" max="6145" width="65.6640625" style="242" customWidth="1"/>
    <col min="6146" max="6146" width="41.21875" style="242" customWidth="1"/>
    <col min="6147" max="6400" width="8.88671875" style="242"/>
    <col min="6401" max="6401" width="65.6640625" style="242" customWidth="1"/>
    <col min="6402" max="6402" width="41.21875" style="242" customWidth="1"/>
    <col min="6403" max="6656" width="8.88671875" style="242"/>
    <col min="6657" max="6657" width="65.6640625" style="242" customWidth="1"/>
    <col min="6658" max="6658" width="41.21875" style="242" customWidth="1"/>
    <col min="6659" max="6912" width="8.88671875" style="242"/>
    <col min="6913" max="6913" width="65.6640625" style="242" customWidth="1"/>
    <col min="6914" max="6914" width="41.21875" style="242" customWidth="1"/>
    <col min="6915" max="7168" width="8.88671875" style="242"/>
    <col min="7169" max="7169" width="65.6640625" style="242" customWidth="1"/>
    <col min="7170" max="7170" width="41.21875" style="242" customWidth="1"/>
    <col min="7171" max="7424" width="8.88671875" style="242"/>
    <col min="7425" max="7425" width="65.6640625" style="242" customWidth="1"/>
    <col min="7426" max="7426" width="41.21875" style="242" customWidth="1"/>
    <col min="7427" max="7680" width="8.88671875" style="242"/>
    <col min="7681" max="7681" width="65.6640625" style="242" customWidth="1"/>
    <col min="7682" max="7682" width="41.21875" style="242" customWidth="1"/>
    <col min="7683" max="7936" width="8.88671875" style="242"/>
    <col min="7937" max="7937" width="65.6640625" style="242" customWidth="1"/>
    <col min="7938" max="7938" width="41.21875" style="242" customWidth="1"/>
    <col min="7939" max="8192" width="8.88671875" style="242"/>
    <col min="8193" max="8193" width="65.6640625" style="242" customWidth="1"/>
    <col min="8194" max="8194" width="41.21875" style="242" customWidth="1"/>
    <col min="8195" max="8448" width="8.88671875" style="242"/>
    <col min="8449" max="8449" width="65.6640625" style="242" customWidth="1"/>
    <col min="8450" max="8450" width="41.21875" style="242" customWidth="1"/>
    <col min="8451" max="8704" width="8.88671875" style="242"/>
    <col min="8705" max="8705" width="65.6640625" style="242" customWidth="1"/>
    <col min="8706" max="8706" width="41.21875" style="242" customWidth="1"/>
    <col min="8707" max="8960" width="8.88671875" style="242"/>
    <col min="8961" max="8961" width="65.6640625" style="242" customWidth="1"/>
    <col min="8962" max="8962" width="41.21875" style="242" customWidth="1"/>
    <col min="8963" max="9216" width="8.88671875" style="242"/>
    <col min="9217" max="9217" width="65.6640625" style="242" customWidth="1"/>
    <col min="9218" max="9218" width="41.21875" style="242" customWidth="1"/>
    <col min="9219" max="9472" width="8.88671875" style="242"/>
    <col min="9473" max="9473" width="65.6640625" style="242" customWidth="1"/>
    <col min="9474" max="9474" width="41.21875" style="242" customWidth="1"/>
    <col min="9475" max="9728" width="8.88671875" style="242"/>
    <col min="9729" max="9729" width="65.6640625" style="242" customWidth="1"/>
    <col min="9730" max="9730" width="41.21875" style="242" customWidth="1"/>
    <col min="9731" max="9984" width="8.88671875" style="242"/>
    <col min="9985" max="9985" width="65.6640625" style="242" customWidth="1"/>
    <col min="9986" max="9986" width="41.21875" style="242" customWidth="1"/>
    <col min="9987" max="10240" width="8.88671875" style="242"/>
    <col min="10241" max="10241" width="65.6640625" style="242" customWidth="1"/>
    <col min="10242" max="10242" width="41.21875" style="242" customWidth="1"/>
    <col min="10243" max="10496" width="8.88671875" style="242"/>
    <col min="10497" max="10497" width="65.6640625" style="242" customWidth="1"/>
    <col min="10498" max="10498" width="41.21875" style="242" customWidth="1"/>
    <col min="10499" max="10752" width="8.88671875" style="242"/>
    <col min="10753" max="10753" width="65.6640625" style="242" customWidth="1"/>
    <col min="10754" max="10754" width="41.21875" style="242" customWidth="1"/>
    <col min="10755" max="11008" width="8.88671875" style="242"/>
    <col min="11009" max="11009" width="65.6640625" style="242" customWidth="1"/>
    <col min="11010" max="11010" width="41.21875" style="242" customWidth="1"/>
    <col min="11011" max="11264" width="8.88671875" style="242"/>
    <col min="11265" max="11265" width="65.6640625" style="242" customWidth="1"/>
    <col min="11266" max="11266" width="41.21875" style="242" customWidth="1"/>
    <col min="11267" max="11520" width="8.88671875" style="242"/>
    <col min="11521" max="11521" width="65.6640625" style="242" customWidth="1"/>
    <col min="11522" max="11522" width="41.21875" style="242" customWidth="1"/>
    <col min="11523" max="11776" width="8.88671875" style="242"/>
    <col min="11777" max="11777" width="65.6640625" style="242" customWidth="1"/>
    <col min="11778" max="11778" width="41.21875" style="242" customWidth="1"/>
    <col min="11779" max="12032" width="8.88671875" style="242"/>
    <col min="12033" max="12033" width="65.6640625" style="242" customWidth="1"/>
    <col min="12034" max="12034" width="41.21875" style="242" customWidth="1"/>
    <col min="12035" max="12288" width="8.88671875" style="242"/>
    <col min="12289" max="12289" width="65.6640625" style="242" customWidth="1"/>
    <col min="12290" max="12290" width="41.21875" style="242" customWidth="1"/>
    <col min="12291" max="12544" width="8.88671875" style="242"/>
    <col min="12545" max="12545" width="65.6640625" style="242" customWidth="1"/>
    <col min="12546" max="12546" width="41.21875" style="242" customWidth="1"/>
    <col min="12547" max="12800" width="8.88671875" style="242"/>
    <col min="12801" max="12801" width="65.6640625" style="242" customWidth="1"/>
    <col min="12802" max="12802" width="41.21875" style="242" customWidth="1"/>
    <col min="12803" max="13056" width="8.88671875" style="242"/>
    <col min="13057" max="13057" width="65.6640625" style="242" customWidth="1"/>
    <col min="13058" max="13058" width="41.21875" style="242" customWidth="1"/>
    <col min="13059" max="13312" width="8.88671875" style="242"/>
    <col min="13313" max="13313" width="65.6640625" style="242" customWidth="1"/>
    <col min="13314" max="13314" width="41.21875" style="242" customWidth="1"/>
    <col min="13315" max="13568" width="8.88671875" style="242"/>
    <col min="13569" max="13569" width="65.6640625" style="242" customWidth="1"/>
    <col min="13570" max="13570" width="41.21875" style="242" customWidth="1"/>
    <col min="13571" max="13824" width="8.88671875" style="242"/>
    <col min="13825" max="13825" width="65.6640625" style="242" customWidth="1"/>
    <col min="13826" max="13826" width="41.21875" style="242" customWidth="1"/>
    <col min="13827" max="14080" width="8.88671875" style="242"/>
    <col min="14081" max="14081" width="65.6640625" style="242" customWidth="1"/>
    <col min="14082" max="14082" width="41.21875" style="242" customWidth="1"/>
    <col min="14083" max="14336" width="8.88671875" style="242"/>
    <col min="14337" max="14337" width="65.6640625" style="242" customWidth="1"/>
    <col min="14338" max="14338" width="41.21875" style="242" customWidth="1"/>
    <col min="14339" max="14592" width="8.88671875" style="242"/>
    <col min="14593" max="14593" width="65.6640625" style="242" customWidth="1"/>
    <col min="14594" max="14594" width="41.21875" style="242" customWidth="1"/>
    <col min="14595" max="14848" width="8.88671875" style="242"/>
    <col min="14849" max="14849" width="65.6640625" style="242" customWidth="1"/>
    <col min="14850" max="14850" width="41.21875" style="242" customWidth="1"/>
    <col min="14851" max="15104" width="8.88671875" style="242"/>
    <col min="15105" max="15105" width="65.6640625" style="242" customWidth="1"/>
    <col min="15106" max="15106" width="41.21875" style="242" customWidth="1"/>
    <col min="15107" max="15360" width="8.88671875" style="242"/>
    <col min="15361" max="15361" width="65.6640625" style="242" customWidth="1"/>
    <col min="15362" max="15362" width="41.21875" style="242" customWidth="1"/>
    <col min="15363" max="15616" width="8.88671875" style="242"/>
    <col min="15617" max="15617" width="65.6640625" style="242" customWidth="1"/>
    <col min="15618" max="15618" width="41.21875" style="242" customWidth="1"/>
    <col min="15619" max="15872" width="8.88671875" style="242"/>
    <col min="15873" max="15873" width="65.6640625" style="242" customWidth="1"/>
    <col min="15874" max="15874" width="41.21875" style="242" customWidth="1"/>
    <col min="15875" max="16128" width="8.88671875" style="242"/>
    <col min="16129" max="16129" width="65.6640625" style="242" customWidth="1"/>
    <col min="16130" max="16130" width="41.21875" style="242" customWidth="1"/>
    <col min="16131" max="16384" width="8.88671875" style="242"/>
  </cols>
  <sheetData>
    <row r="1" spans="1:2" ht="29.4" customHeight="1">
      <c r="A1" s="240" t="s">
        <v>771</v>
      </c>
    </row>
    <row r="2" spans="1:2" ht="25.8">
      <c r="A2" s="305" t="s">
        <v>706</v>
      </c>
      <c r="B2" s="305"/>
    </row>
    <row r="3" spans="1:2">
      <c r="A3" s="243"/>
      <c r="B3" s="244" t="s">
        <v>269</v>
      </c>
    </row>
    <row r="4" spans="1:2" ht="40.200000000000003" customHeight="1">
      <c r="A4" s="245" t="s">
        <v>348</v>
      </c>
      <c r="B4" s="245" t="s">
        <v>683</v>
      </c>
    </row>
    <row r="5" spans="1:2" s="248" customFormat="1" ht="40.200000000000003" customHeight="1">
      <c r="A5" s="246" t="s">
        <v>684</v>
      </c>
      <c r="B5" s="247" t="s">
        <v>685</v>
      </c>
    </row>
    <row r="6" spans="1:2" s="248" customFormat="1" ht="40.200000000000003" customHeight="1">
      <c r="A6" s="58" t="s">
        <v>686</v>
      </c>
      <c r="B6" s="247" t="s">
        <v>685</v>
      </c>
    </row>
    <row r="7" spans="1:2" s="248" customFormat="1" ht="40.200000000000003" customHeight="1">
      <c r="A7" s="58" t="s">
        <v>687</v>
      </c>
      <c r="B7" s="247" t="s">
        <v>685</v>
      </c>
    </row>
    <row r="8" spans="1:2" s="248" customFormat="1" ht="40.200000000000003" customHeight="1">
      <c r="A8" s="58" t="s">
        <v>688</v>
      </c>
      <c r="B8" s="247" t="s">
        <v>685</v>
      </c>
    </row>
    <row r="9" spans="1:2" s="248" customFormat="1" ht="40.200000000000003" customHeight="1">
      <c r="A9" s="58" t="s">
        <v>689</v>
      </c>
      <c r="B9" s="247" t="s">
        <v>685</v>
      </c>
    </row>
    <row r="10" spans="1:2" s="248" customFormat="1" ht="40.200000000000003" customHeight="1">
      <c r="A10" s="58" t="s">
        <v>690</v>
      </c>
      <c r="B10" s="247" t="s">
        <v>685</v>
      </c>
    </row>
    <row r="11" spans="1:2" s="248" customFormat="1" ht="40.200000000000003" customHeight="1">
      <c r="A11" s="58" t="s">
        <v>691</v>
      </c>
      <c r="B11" s="247" t="s">
        <v>685</v>
      </c>
    </row>
    <row r="12" spans="1:2" s="248" customFormat="1" ht="40.200000000000003" customHeight="1">
      <c r="A12" s="58" t="s">
        <v>692</v>
      </c>
      <c r="B12" s="247" t="s">
        <v>685</v>
      </c>
    </row>
    <row r="13" spans="1:2" s="248" customFormat="1" ht="40.200000000000003" customHeight="1">
      <c r="A13" s="57" t="s">
        <v>693</v>
      </c>
      <c r="B13" s="247" t="s">
        <v>685</v>
      </c>
    </row>
    <row r="14" spans="1:2" ht="40.200000000000003" customHeight="1">
      <c r="A14" s="57" t="s">
        <v>694</v>
      </c>
      <c r="B14" s="247" t="s">
        <v>685</v>
      </c>
    </row>
    <row r="15" spans="1:2" ht="40.200000000000003" customHeight="1">
      <c r="A15" s="57" t="s">
        <v>695</v>
      </c>
      <c r="B15" s="247" t="s">
        <v>685</v>
      </c>
    </row>
    <row r="16" spans="1:2" ht="40.200000000000003" customHeight="1">
      <c r="A16" s="57" t="s">
        <v>696</v>
      </c>
      <c r="B16" s="247" t="s">
        <v>685</v>
      </c>
    </row>
    <row r="17" spans="1:2" ht="40.200000000000003" customHeight="1">
      <c r="A17" s="57" t="s">
        <v>697</v>
      </c>
      <c r="B17" s="247" t="s">
        <v>685</v>
      </c>
    </row>
    <row r="18" spans="1:2" ht="40.200000000000003" customHeight="1">
      <c r="A18" s="57" t="s">
        <v>698</v>
      </c>
      <c r="B18" s="247" t="s">
        <v>685</v>
      </c>
    </row>
    <row r="19" spans="1:2" ht="40.200000000000003" customHeight="1">
      <c r="A19" s="57" t="s">
        <v>699</v>
      </c>
      <c r="B19" s="247" t="s">
        <v>685</v>
      </c>
    </row>
    <row r="20" spans="1:2" ht="40.200000000000003" customHeight="1">
      <c r="A20" s="57" t="s">
        <v>700</v>
      </c>
      <c r="B20" s="247" t="s">
        <v>685</v>
      </c>
    </row>
    <row r="21" spans="1:2" ht="40.200000000000003" customHeight="1">
      <c r="A21" s="57" t="s">
        <v>701</v>
      </c>
      <c r="B21" s="247" t="s">
        <v>685</v>
      </c>
    </row>
    <row r="22" spans="1:2" ht="40.200000000000003" customHeight="1">
      <c r="A22" s="57" t="s">
        <v>702</v>
      </c>
      <c r="B22" s="247" t="s">
        <v>685</v>
      </c>
    </row>
    <row r="23" spans="1:2" ht="40.200000000000003" customHeight="1">
      <c r="A23" s="57" t="s">
        <v>703</v>
      </c>
      <c r="B23" s="247" t="s">
        <v>685</v>
      </c>
    </row>
    <row r="24" spans="1:2" ht="40.200000000000003" customHeight="1">
      <c r="A24" s="57" t="s">
        <v>704</v>
      </c>
      <c r="B24" s="247" t="s">
        <v>685</v>
      </c>
    </row>
    <row r="25" spans="1:2" ht="30.75" customHeight="1">
      <c r="A25" s="249" t="s">
        <v>705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3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workbookViewId="0"/>
  </sheetViews>
  <sheetFormatPr defaultColWidth="48.33203125" defaultRowHeight="14.4"/>
  <cols>
    <col min="1" max="1" width="48.33203125" style="41"/>
    <col min="2" max="2" width="36.21875" style="41" customWidth="1"/>
    <col min="3" max="16384" width="48.33203125" style="41"/>
  </cols>
  <sheetData>
    <row r="1" spans="1:2" s="76" customFormat="1" ht="24" customHeight="1">
      <c r="A1" s="129" t="s">
        <v>772</v>
      </c>
      <c r="B1" s="77"/>
    </row>
    <row r="2" spans="1:2" ht="52.95" customHeight="1">
      <c r="A2" s="302" t="s">
        <v>521</v>
      </c>
      <c r="B2" s="302"/>
    </row>
    <row r="3" spans="1:2" ht="31.2" customHeight="1">
      <c r="A3" s="42"/>
      <c r="B3" s="88" t="s">
        <v>343</v>
      </c>
    </row>
    <row r="4" spans="1:2" ht="83.25" customHeight="1">
      <c r="A4" s="43" t="s">
        <v>379</v>
      </c>
      <c r="B4" s="43" t="s">
        <v>380</v>
      </c>
    </row>
    <row r="5" spans="1:2" ht="97.5" customHeight="1">
      <c r="A5" s="44" t="s">
        <v>522</v>
      </c>
      <c r="B5" s="45">
        <v>4.3899999999999997</v>
      </c>
    </row>
    <row r="6" spans="1:2" ht="97.5" customHeight="1">
      <c r="A6" s="44" t="s">
        <v>523</v>
      </c>
      <c r="B6" s="45">
        <v>2.94</v>
      </c>
    </row>
    <row r="7" spans="1:2" ht="97.5" customHeight="1">
      <c r="A7" s="44" t="s">
        <v>524</v>
      </c>
      <c r="B7" s="45">
        <v>1.5</v>
      </c>
    </row>
    <row r="8" spans="1:2" ht="97.5" customHeight="1">
      <c r="A8" s="46" t="s">
        <v>381</v>
      </c>
      <c r="B8" s="47"/>
    </row>
    <row r="9" spans="1:2" ht="97.5" customHeight="1">
      <c r="A9" s="44" t="s">
        <v>525</v>
      </c>
      <c r="B9" s="48">
        <f>B5+B6-B7</f>
        <v>5.83</v>
      </c>
    </row>
    <row r="10" spans="1:2" ht="15.6">
      <c r="A10" s="49" t="s">
        <v>347</v>
      </c>
      <c r="B10" s="50"/>
    </row>
    <row r="11" spans="1:2" ht="15.6">
      <c r="A11" s="51"/>
      <c r="B11" s="50"/>
    </row>
    <row r="12" spans="1:2" ht="15.6">
      <c r="A12" s="52"/>
      <c r="B12" s="50"/>
    </row>
    <row r="13" spans="1:2">
      <c r="A13" s="40"/>
      <c r="B13" s="40"/>
    </row>
    <row r="14" spans="1:2">
      <c r="A14" s="40"/>
      <c r="B14" s="40"/>
    </row>
  </sheetData>
  <mergeCells count="1">
    <mergeCell ref="A2:B2"/>
  </mergeCells>
  <phoneticPr fontId="59" type="noConversion"/>
  <printOptions horizontalCentered="1"/>
  <pageMargins left="0.70866141732283472" right="0.70866141732283472" top="0.78740157480314965" bottom="0.78740157480314965" header="0.59055118110236227" footer="0.15748031496062992"/>
  <pageSetup paperSize="9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workbookViewId="0">
      <selection activeCell="B6" sqref="B6:B7"/>
    </sheetView>
  </sheetViews>
  <sheetFormatPr defaultColWidth="47.6640625" defaultRowHeight="14.4"/>
  <cols>
    <col min="1" max="1" width="40.88671875" style="40" customWidth="1"/>
    <col min="2" max="2" width="33" style="40" customWidth="1"/>
    <col min="3" max="16384" width="47.6640625" style="41"/>
  </cols>
  <sheetData>
    <row r="1" spans="1:2" ht="28.95" customHeight="1">
      <c r="A1" s="129" t="s">
        <v>765</v>
      </c>
    </row>
    <row r="2" spans="1:2" ht="22.2">
      <c r="A2" s="314" t="s">
        <v>764</v>
      </c>
      <c r="B2" s="314"/>
    </row>
    <row r="3" spans="1:2" ht="31.95" customHeight="1">
      <c r="A3" s="313" t="s">
        <v>760</v>
      </c>
      <c r="B3" s="312" t="s">
        <v>763</v>
      </c>
    </row>
    <row r="4" spans="1:2" ht="29.4" customHeight="1">
      <c r="A4" s="311" t="s">
        <v>759</v>
      </c>
      <c r="B4" s="311" t="s">
        <v>758</v>
      </c>
    </row>
    <row r="5" spans="1:2" ht="30.6" customHeight="1">
      <c r="A5" s="310" t="s">
        <v>757</v>
      </c>
      <c r="B5" s="315">
        <v>6.19</v>
      </c>
    </row>
    <row r="6" spans="1:2" ht="30.6" customHeight="1">
      <c r="A6" s="310"/>
      <c r="B6" s="316"/>
    </row>
    <row r="7" spans="1:2" ht="30.6" customHeight="1">
      <c r="A7" s="310"/>
      <c r="B7" s="316"/>
    </row>
    <row r="8" spans="1:2" ht="30.6" customHeight="1">
      <c r="A8" s="310"/>
      <c r="B8" s="316"/>
    </row>
    <row r="9" spans="1:2" ht="30.6" customHeight="1">
      <c r="A9" s="310"/>
      <c r="B9" s="316"/>
    </row>
    <row r="10" spans="1:2" ht="30.6" customHeight="1">
      <c r="A10" s="309" t="s">
        <v>756</v>
      </c>
      <c r="B10" s="317">
        <f>SUM(B5:B9)</f>
        <v>6.19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workbookViewId="0"/>
  </sheetViews>
  <sheetFormatPr defaultColWidth="28.44140625" defaultRowHeight="15.6"/>
  <cols>
    <col min="1" max="1" width="36.88671875" style="251" customWidth="1"/>
    <col min="2" max="3" width="13.109375" style="250" customWidth="1"/>
    <col min="4" max="4" width="12.109375" style="250" customWidth="1"/>
    <col min="5" max="5" width="13.109375" style="250" customWidth="1"/>
    <col min="6" max="16384" width="28.44140625" style="251"/>
  </cols>
  <sheetData>
    <row r="1" spans="1:5" ht="27" customHeight="1">
      <c r="A1" s="85" t="s">
        <v>773</v>
      </c>
    </row>
    <row r="2" spans="1:5" ht="25.8">
      <c r="A2" s="306" t="s">
        <v>727</v>
      </c>
      <c r="B2" s="306"/>
      <c r="C2" s="306"/>
      <c r="D2" s="306"/>
      <c r="E2" s="306"/>
    </row>
    <row r="3" spans="1:5" s="253" customFormat="1" ht="21" customHeight="1">
      <c r="A3" s="252"/>
      <c r="B3" s="250"/>
      <c r="C3" s="250"/>
      <c r="D3" s="250"/>
      <c r="E3" s="250" t="s">
        <v>651</v>
      </c>
    </row>
    <row r="4" spans="1:5" ht="35.25" customHeight="1">
      <c r="A4" s="254" t="s">
        <v>707</v>
      </c>
      <c r="B4" s="255" t="s">
        <v>653</v>
      </c>
      <c r="C4" s="255" t="s">
        <v>654</v>
      </c>
      <c r="D4" s="255" t="s">
        <v>655</v>
      </c>
      <c r="E4" s="256" t="s">
        <v>708</v>
      </c>
    </row>
    <row r="5" spans="1:5" ht="39" customHeight="1">
      <c r="A5" s="257" t="s">
        <v>709</v>
      </c>
      <c r="B5" s="258" t="s">
        <v>658</v>
      </c>
      <c r="C5" s="258" t="s">
        <v>658</v>
      </c>
      <c r="D5" s="258" t="s">
        <v>658</v>
      </c>
      <c r="E5" s="258" t="s">
        <v>658</v>
      </c>
    </row>
    <row r="6" spans="1:5" s="262" customFormat="1" ht="39" customHeight="1">
      <c r="A6" s="259" t="s">
        <v>710</v>
      </c>
      <c r="B6" s="260" t="s">
        <v>658</v>
      </c>
      <c r="C6" s="261" t="s">
        <v>658</v>
      </c>
      <c r="D6" s="261" t="s">
        <v>658</v>
      </c>
      <c r="E6" s="261" t="s">
        <v>658</v>
      </c>
    </row>
    <row r="7" spans="1:5" ht="39" customHeight="1">
      <c r="A7" s="259" t="s">
        <v>711</v>
      </c>
      <c r="B7" s="260" t="s">
        <v>658</v>
      </c>
      <c r="C7" s="261" t="s">
        <v>658</v>
      </c>
      <c r="D7" s="261" t="s">
        <v>658</v>
      </c>
      <c r="E7" s="261" t="s">
        <v>658</v>
      </c>
    </row>
    <row r="8" spans="1:5" ht="39" customHeight="1">
      <c r="A8" s="259" t="s">
        <v>712</v>
      </c>
      <c r="B8" s="260" t="s">
        <v>658</v>
      </c>
      <c r="C8" s="261" t="s">
        <v>658</v>
      </c>
      <c r="D8" s="261" t="s">
        <v>658</v>
      </c>
      <c r="E8" s="261" t="s">
        <v>658</v>
      </c>
    </row>
    <row r="9" spans="1:5" ht="39" customHeight="1">
      <c r="A9" s="259" t="s">
        <v>713</v>
      </c>
      <c r="B9" s="260" t="s">
        <v>658</v>
      </c>
      <c r="C9" s="261" t="s">
        <v>658</v>
      </c>
      <c r="D9" s="261" t="s">
        <v>658</v>
      </c>
      <c r="E9" s="261" t="s">
        <v>658</v>
      </c>
    </row>
    <row r="10" spans="1:5" ht="39" customHeight="1">
      <c r="A10" s="259" t="s">
        <v>714</v>
      </c>
      <c r="B10" s="260" t="s">
        <v>658</v>
      </c>
      <c r="C10" s="261" t="s">
        <v>658</v>
      </c>
      <c r="D10" s="261" t="s">
        <v>658</v>
      </c>
      <c r="E10" s="261" t="s">
        <v>658</v>
      </c>
    </row>
    <row r="11" spans="1:5" ht="39" customHeight="1">
      <c r="A11" s="259" t="s">
        <v>715</v>
      </c>
      <c r="B11" s="260" t="s">
        <v>658</v>
      </c>
      <c r="C11" s="261" t="s">
        <v>658</v>
      </c>
      <c r="D11" s="261" t="s">
        <v>658</v>
      </c>
      <c r="E11" s="261" t="s">
        <v>658</v>
      </c>
    </row>
    <row r="12" spans="1:5" ht="39" customHeight="1">
      <c r="A12" s="263" t="s">
        <v>716</v>
      </c>
      <c r="B12" s="260" t="s">
        <v>658</v>
      </c>
      <c r="C12" s="261" t="s">
        <v>658</v>
      </c>
      <c r="D12" s="261" t="s">
        <v>658</v>
      </c>
      <c r="E12" s="261" t="s">
        <v>658</v>
      </c>
    </row>
    <row r="13" spans="1:5" ht="39" customHeight="1">
      <c r="A13" s="259" t="s">
        <v>717</v>
      </c>
      <c r="B13" s="260" t="s">
        <v>658</v>
      </c>
      <c r="C13" s="261" t="s">
        <v>658</v>
      </c>
      <c r="D13" s="261" t="s">
        <v>658</v>
      </c>
      <c r="E13" s="261" t="s">
        <v>658</v>
      </c>
    </row>
    <row r="14" spans="1:5" ht="39" customHeight="1">
      <c r="A14" s="257" t="s">
        <v>718</v>
      </c>
      <c r="B14" s="258" t="s">
        <v>658</v>
      </c>
      <c r="C14" s="261" t="s">
        <v>658</v>
      </c>
      <c r="D14" s="261" t="s">
        <v>658</v>
      </c>
      <c r="E14" s="261" t="s">
        <v>658</v>
      </c>
    </row>
    <row r="15" spans="1:5" ht="39" customHeight="1">
      <c r="A15" s="259" t="s">
        <v>719</v>
      </c>
      <c r="B15" s="260" t="s">
        <v>658</v>
      </c>
      <c r="C15" s="261" t="s">
        <v>658</v>
      </c>
      <c r="D15" s="261" t="s">
        <v>658</v>
      </c>
      <c r="E15" s="261" t="s">
        <v>658</v>
      </c>
    </row>
    <row r="16" spans="1:5" ht="39" customHeight="1">
      <c r="A16" s="259" t="s">
        <v>720</v>
      </c>
      <c r="B16" s="260" t="s">
        <v>658</v>
      </c>
      <c r="C16" s="261" t="s">
        <v>658</v>
      </c>
      <c r="D16" s="261" t="s">
        <v>658</v>
      </c>
      <c r="E16" s="261" t="s">
        <v>658</v>
      </c>
    </row>
    <row r="17" spans="1:5" ht="39" customHeight="1">
      <c r="A17" s="257" t="s">
        <v>721</v>
      </c>
      <c r="B17" s="258" t="s">
        <v>658</v>
      </c>
      <c r="C17" s="261" t="s">
        <v>658</v>
      </c>
      <c r="D17" s="261" t="s">
        <v>658</v>
      </c>
      <c r="E17" s="261" t="s">
        <v>658</v>
      </c>
    </row>
    <row r="18" spans="1:5" ht="39" customHeight="1">
      <c r="A18" s="259" t="s">
        <v>722</v>
      </c>
      <c r="B18" s="260" t="s">
        <v>658</v>
      </c>
      <c r="C18" s="261" t="s">
        <v>658</v>
      </c>
      <c r="D18" s="261" t="s">
        <v>658</v>
      </c>
      <c r="E18" s="261" t="s">
        <v>658</v>
      </c>
    </row>
    <row r="19" spans="1:5" ht="39" customHeight="1">
      <c r="A19" s="264" t="s">
        <v>723</v>
      </c>
      <c r="B19" s="258" t="s">
        <v>658</v>
      </c>
      <c r="C19" s="261" t="s">
        <v>658</v>
      </c>
      <c r="D19" s="261" t="s">
        <v>658</v>
      </c>
      <c r="E19" s="261" t="s">
        <v>658</v>
      </c>
    </row>
    <row r="20" spans="1:5" ht="39" customHeight="1">
      <c r="A20" s="264" t="s">
        <v>724</v>
      </c>
      <c r="B20" s="258" t="s">
        <v>658</v>
      </c>
      <c r="C20" s="261" t="s">
        <v>658</v>
      </c>
      <c r="D20" s="261" t="s">
        <v>658</v>
      </c>
      <c r="E20" s="261" t="s">
        <v>658</v>
      </c>
    </row>
    <row r="21" spans="1:5" ht="39" customHeight="1">
      <c r="A21" s="264" t="s">
        <v>725</v>
      </c>
      <c r="B21" s="258" t="s">
        <v>658</v>
      </c>
      <c r="C21" s="261" t="s">
        <v>658</v>
      </c>
      <c r="D21" s="261" t="s">
        <v>658</v>
      </c>
      <c r="E21" s="261" t="s">
        <v>658</v>
      </c>
    </row>
    <row r="22" spans="1:5" ht="23.25" customHeight="1">
      <c r="A22" s="307" t="s">
        <v>726</v>
      </c>
      <c r="B22" s="307"/>
      <c r="C22" s="307"/>
      <c r="D22" s="307"/>
      <c r="E22" s="307"/>
    </row>
  </sheetData>
  <mergeCells count="2">
    <mergeCell ref="A2:E2"/>
    <mergeCell ref="A22:E2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26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workbookViewId="0"/>
  </sheetViews>
  <sheetFormatPr defaultColWidth="23.21875" defaultRowHeight="15.6"/>
  <cols>
    <col min="1" max="1" width="49.21875" style="265" customWidth="1"/>
    <col min="2" max="5" width="15.44140625" style="265" customWidth="1"/>
    <col min="6" max="16384" width="23.21875" style="265"/>
  </cols>
  <sheetData>
    <row r="1" spans="1:5" ht="22.2" customHeight="1">
      <c r="A1" s="85" t="s">
        <v>774</v>
      </c>
    </row>
    <row r="2" spans="1:5" ht="30.6" customHeight="1">
      <c r="A2" s="306" t="s">
        <v>744</v>
      </c>
      <c r="B2" s="306"/>
      <c r="C2" s="306"/>
      <c r="D2" s="306"/>
      <c r="E2" s="306"/>
    </row>
    <row r="3" spans="1:5" ht="34.200000000000003" customHeight="1">
      <c r="A3" s="266"/>
      <c r="B3" s="267"/>
      <c r="E3" s="267" t="s">
        <v>651</v>
      </c>
    </row>
    <row r="4" spans="1:5" ht="40.5" customHeight="1">
      <c r="A4" s="268" t="s">
        <v>728</v>
      </c>
      <c r="B4" s="255" t="s">
        <v>653</v>
      </c>
      <c r="C4" s="255" t="s">
        <v>654</v>
      </c>
      <c r="D4" s="255" t="s">
        <v>655</v>
      </c>
      <c r="E4" s="256" t="s">
        <v>708</v>
      </c>
    </row>
    <row r="5" spans="1:5" s="272" customFormat="1" ht="42" customHeight="1">
      <c r="A5" s="269" t="s">
        <v>729</v>
      </c>
      <c r="B5" s="270" t="s">
        <v>658</v>
      </c>
      <c r="C5" s="271" t="s">
        <v>658</v>
      </c>
      <c r="D5" s="271" t="s">
        <v>658</v>
      </c>
      <c r="E5" s="271" t="s">
        <v>658</v>
      </c>
    </row>
    <row r="6" spans="1:5" s="272" customFormat="1" ht="42" customHeight="1">
      <c r="A6" s="273" t="s">
        <v>730</v>
      </c>
      <c r="B6" s="274" t="s">
        <v>658</v>
      </c>
      <c r="C6" s="271" t="s">
        <v>658</v>
      </c>
      <c r="D6" s="271" t="s">
        <v>658</v>
      </c>
      <c r="E6" s="271" t="s">
        <v>658</v>
      </c>
    </row>
    <row r="7" spans="1:5" s="272" customFormat="1" ht="42" customHeight="1">
      <c r="A7" s="273" t="s">
        <v>731</v>
      </c>
      <c r="B7" s="274" t="s">
        <v>658</v>
      </c>
      <c r="C7" s="271" t="s">
        <v>658</v>
      </c>
      <c r="D7" s="271" t="s">
        <v>658</v>
      </c>
      <c r="E7" s="271" t="s">
        <v>658</v>
      </c>
    </row>
    <row r="8" spans="1:5" s="272" customFormat="1" ht="42" customHeight="1">
      <c r="A8" s="275" t="s">
        <v>732</v>
      </c>
      <c r="B8" s="274" t="s">
        <v>658</v>
      </c>
      <c r="C8" s="271" t="s">
        <v>658</v>
      </c>
      <c r="D8" s="271" t="s">
        <v>658</v>
      </c>
      <c r="E8" s="271" t="s">
        <v>658</v>
      </c>
    </row>
    <row r="9" spans="1:5" s="272" customFormat="1" ht="42" customHeight="1">
      <c r="A9" s="273" t="s">
        <v>733</v>
      </c>
      <c r="B9" s="274" t="s">
        <v>658</v>
      </c>
      <c r="C9" s="271" t="s">
        <v>658</v>
      </c>
      <c r="D9" s="271" t="s">
        <v>658</v>
      </c>
      <c r="E9" s="271" t="s">
        <v>658</v>
      </c>
    </row>
    <row r="10" spans="1:5" s="272" customFormat="1" ht="42" customHeight="1">
      <c r="A10" s="273" t="s">
        <v>734</v>
      </c>
      <c r="B10" s="274" t="s">
        <v>658</v>
      </c>
      <c r="C10" s="271" t="s">
        <v>658</v>
      </c>
      <c r="D10" s="271" t="s">
        <v>658</v>
      </c>
      <c r="E10" s="271" t="s">
        <v>658</v>
      </c>
    </row>
    <row r="11" spans="1:5" s="262" customFormat="1" ht="42" customHeight="1">
      <c r="A11" s="273" t="s">
        <v>735</v>
      </c>
      <c r="B11" s="274" t="s">
        <v>658</v>
      </c>
      <c r="C11" s="276" t="s">
        <v>658</v>
      </c>
      <c r="D11" s="276" t="s">
        <v>658</v>
      </c>
      <c r="E11" s="276" t="s">
        <v>658</v>
      </c>
    </row>
    <row r="12" spans="1:5" s="251" customFormat="1" ht="42" customHeight="1">
      <c r="A12" s="273" t="s">
        <v>736</v>
      </c>
      <c r="B12" s="274" t="s">
        <v>658</v>
      </c>
      <c r="C12" s="261" t="s">
        <v>658</v>
      </c>
      <c r="D12" s="261" t="s">
        <v>658</v>
      </c>
      <c r="E12" s="261" t="s">
        <v>658</v>
      </c>
    </row>
    <row r="13" spans="1:5" s="262" customFormat="1" ht="42" customHeight="1">
      <c r="A13" s="269" t="s">
        <v>737</v>
      </c>
      <c r="B13" s="270" t="s">
        <v>658</v>
      </c>
      <c r="C13" s="276" t="s">
        <v>658</v>
      </c>
      <c r="D13" s="276" t="s">
        <v>658</v>
      </c>
      <c r="E13" s="276" t="s">
        <v>658</v>
      </c>
    </row>
    <row r="14" spans="1:5" s="262" customFormat="1" ht="42" customHeight="1">
      <c r="A14" s="273" t="s">
        <v>738</v>
      </c>
      <c r="B14" s="274" t="s">
        <v>658</v>
      </c>
      <c r="C14" s="276" t="s">
        <v>658</v>
      </c>
      <c r="D14" s="276" t="s">
        <v>658</v>
      </c>
      <c r="E14" s="276" t="s">
        <v>658</v>
      </c>
    </row>
    <row r="15" spans="1:5" s="262" customFormat="1" ht="42" customHeight="1">
      <c r="A15" s="273" t="s">
        <v>739</v>
      </c>
      <c r="B15" s="274" t="s">
        <v>658</v>
      </c>
      <c r="C15" s="276" t="s">
        <v>658</v>
      </c>
      <c r="D15" s="276" t="s">
        <v>658</v>
      </c>
      <c r="E15" s="276" t="s">
        <v>658</v>
      </c>
    </row>
    <row r="16" spans="1:5" s="251" customFormat="1" ht="42" customHeight="1">
      <c r="A16" s="273" t="s">
        <v>740</v>
      </c>
      <c r="B16" s="274" t="s">
        <v>658</v>
      </c>
      <c r="C16" s="261" t="s">
        <v>658</v>
      </c>
      <c r="D16" s="261" t="s">
        <v>658</v>
      </c>
      <c r="E16" s="261" t="s">
        <v>658</v>
      </c>
    </row>
    <row r="17" spans="1:5" s="262" customFormat="1" ht="42" customHeight="1">
      <c r="A17" s="273" t="s">
        <v>741</v>
      </c>
      <c r="B17" s="274" t="s">
        <v>658</v>
      </c>
      <c r="C17" s="276" t="s">
        <v>658</v>
      </c>
      <c r="D17" s="276" t="s">
        <v>658</v>
      </c>
      <c r="E17" s="276" t="s">
        <v>658</v>
      </c>
    </row>
    <row r="18" spans="1:5" s="262" customFormat="1" ht="42" customHeight="1">
      <c r="A18" s="277" t="s">
        <v>742</v>
      </c>
      <c r="B18" s="270" t="s">
        <v>658</v>
      </c>
      <c r="C18" s="276" t="s">
        <v>658</v>
      </c>
      <c r="D18" s="276" t="s">
        <v>658</v>
      </c>
      <c r="E18" s="276" t="s">
        <v>658</v>
      </c>
    </row>
    <row r="19" spans="1:5" s="262" customFormat="1" ht="42" customHeight="1">
      <c r="A19" s="277" t="s">
        <v>743</v>
      </c>
      <c r="B19" s="270" t="s">
        <v>658</v>
      </c>
      <c r="C19" s="276" t="s">
        <v>658</v>
      </c>
      <c r="D19" s="276" t="s">
        <v>658</v>
      </c>
      <c r="E19" s="276" t="s">
        <v>658</v>
      </c>
    </row>
    <row r="20" spans="1:5" s="262" customFormat="1" ht="32.25" customHeight="1">
      <c r="A20" s="307" t="s">
        <v>726</v>
      </c>
      <c r="B20" s="307"/>
      <c r="C20" s="307"/>
      <c r="D20" s="307"/>
      <c r="E20" s="307"/>
    </row>
    <row r="21" spans="1:5" s="262" customFormat="1">
      <c r="A21" s="251"/>
      <c r="B21" s="250"/>
    </row>
    <row r="22" spans="1:5" s="262" customFormat="1">
      <c r="A22" s="251"/>
      <c r="B22" s="250"/>
    </row>
    <row r="23" spans="1:5" s="262" customFormat="1">
      <c r="A23" s="251"/>
      <c r="B23" s="250"/>
    </row>
    <row r="24" spans="1:5" s="262" customFormat="1">
      <c r="A24" s="251"/>
      <c r="B24" s="250"/>
    </row>
    <row r="25" spans="1:5" s="262" customFormat="1">
      <c r="A25" s="251"/>
      <c r="B25" s="250"/>
    </row>
    <row r="26" spans="1:5" s="251" customFormat="1">
      <c r="B26" s="278"/>
    </row>
    <row r="27" spans="1:5" s="262" customFormat="1">
      <c r="A27" s="251"/>
      <c r="B27" s="278"/>
    </row>
    <row r="28" spans="1:5" s="262" customFormat="1">
      <c r="A28" s="251"/>
      <c r="B28" s="278"/>
    </row>
    <row r="29" spans="1:5" s="251" customFormat="1">
      <c r="B29" s="278"/>
    </row>
    <row r="30" spans="1:5" s="262" customFormat="1">
      <c r="A30" s="251"/>
      <c r="B30" s="278"/>
    </row>
    <row r="31" spans="1:5" s="262" customFormat="1">
      <c r="A31" s="251"/>
      <c r="B31" s="278"/>
    </row>
    <row r="32" spans="1:5" s="262" customFormat="1">
      <c r="A32" s="251"/>
      <c r="B32" s="278"/>
    </row>
    <row r="33" spans="1:2" s="251" customFormat="1">
      <c r="B33" s="250"/>
    </row>
    <row r="34" spans="1:2" s="262" customFormat="1">
      <c r="A34" s="251"/>
      <c r="B34" s="250"/>
    </row>
    <row r="35" spans="1:2" s="262" customFormat="1">
      <c r="A35" s="251"/>
      <c r="B35" s="250"/>
    </row>
    <row r="36" spans="1:2" s="251" customFormat="1">
      <c r="A36" s="279"/>
      <c r="B36" s="250"/>
    </row>
    <row r="37" spans="1:2" s="251" customFormat="1">
      <c r="B37" s="250"/>
    </row>
    <row r="38" spans="1:2" s="251" customFormat="1">
      <c r="B38" s="250"/>
    </row>
    <row r="39" spans="1:2" s="262" customFormat="1">
      <c r="A39" s="251"/>
      <c r="B39" s="250"/>
    </row>
    <row r="40" spans="1:2" s="262" customFormat="1">
      <c r="A40" s="251"/>
      <c r="B40" s="250"/>
    </row>
    <row r="41" spans="1:2" s="262" customFormat="1">
      <c r="A41" s="251"/>
      <c r="B41" s="250"/>
    </row>
    <row r="42" spans="1:2">
      <c r="A42" s="280"/>
      <c r="B42" s="281"/>
    </row>
    <row r="43" spans="1:2">
      <c r="B43" s="281"/>
    </row>
    <row r="44" spans="1:2">
      <c r="B44" s="282"/>
    </row>
    <row r="45" spans="1:2">
      <c r="B45" s="282"/>
    </row>
    <row r="46" spans="1:2">
      <c r="B46" s="281"/>
    </row>
    <row r="47" spans="1:2">
      <c r="B47" s="282"/>
    </row>
    <row r="48" spans="1:2">
      <c r="A48" s="280"/>
      <c r="B48" s="281"/>
    </row>
    <row r="49" spans="2:2">
      <c r="B49" s="281"/>
    </row>
    <row r="50" spans="2:2">
      <c r="B50" s="282"/>
    </row>
    <row r="51" spans="2:2">
      <c r="B51" s="282"/>
    </row>
  </sheetData>
  <mergeCells count="2">
    <mergeCell ref="A2:E2"/>
    <mergeCell ref="A20:E20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3" firstPageNumber="126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workbookViewId="0"/>
  </sheetViews>
  <sheetFormatPr defaultRowHeight="14.4"/>
  <cols>
    <col min="1" max="1" width="39.77734375" customWidth="1"/>
    <col min="2" max="2" width="16.109375" style="15" customWidth="1"/>
    <col min="3" max="3" width="33.21875" style="15" customWidth="1"/>
  </cols>
  <sheetData>
    <row r="1" spans="1:8" s="73" customFormat="1" ht="24" customHeight="1">
      <c r="A1" s="129" t="s">
        <v>775</v>
      </c>
      <c r="B1" s="74"/>
      <c r="C1" s="74"/>
    </row>
    <row r="2" spans="1:8" ht="39.75" customHeight="1">
      <c r="A2" s="293" t="s">
        <v>566</v>
      </c>
      <c r="B2" s="293"/>
      <c r="C2" s="293"/>
    </row>
    <row r="3" spans="1:8" ht="22.5" customHeight="1">
      <c r="C3" s="90" t="s">
        <v>386</v>
      </c>
      <c r="H3" s="85" t="s">
        <v>384</v>
      </c>
    </row>
    <row r="4" spans="1:8" s="1" customFormat="1" ht="52.5" customHeight="1">
      <c r="A4" s="100" t="s">
        <v>419</v>
      </c>
      <c r="B4" s="101" t="s">
        <v>288</v>
      </c>
      <c r="C4" s="101" t="s">
        <v>383</v>
      </c>
    </row>
    <row r="5" spans="1:8" s="1" customFormat="1" ht="52.5" customHeight="1">
      <c r="A5" s="12" t="s">
        <v>300</v>
      </c>
      <c r="B5" s="14">
        <v>3324</v>
      </c>
      <c r="C5" s="14">
        <v>3324</v>
      </c>
    </row>
    <row r="6" spans="1:8" s="1" customFormat="1" ht="52.5" customHeight="1">
      <c r="A6" s="12" t="s">
        <v>298</v>
      </c>
      <c r="B6" s="14">
        <v>7647</v>
      </c>
      <c r="C6" s="14">
        <v>7647</v>
      </c>
    </row>
    <row r="7" spans="1:8" s="1" customFormat="1" ht="52.5" customHeight="1">
      <c r="A7" s="12" t="s">
        <v>420</v>
      </c>
      <c r="B7" s="14">
        <v>7647</v>
      </c>
      <c r="C7" s="14">
        <v>7647</v>
      </c>
    </row>
    <row r="8" spans="1:8" s="1" customFormat="1" ht="52.5" customHeight="1">
      <c r="A8" s="12" t="s">
        <v>299</v>
      </c>
      <c r="B8" s="14">
        <v>6533</v>
      </c>
      <c r="C8" s="14">
        <v>6533</v>
      </c>
    </row>
    <row r="9" spans="1:8" s="1" customFormat="1" ht="52.5" customHeight="1">
      <c r="A9" s="12" t="s">
        <v>352</v>
      </c>
      <c r="B9" s="14">
        <v>6533</v>
      </c>
      <c r="C9" s="14">
        <v>6533</v>
      </c>
    </row>
    <row r="10" spans="1:8" s="1" customFormat="1" ht="52.5" customHeight="1">
      <c r="A10" s="12" t="s">
        <v>421</v>
      </c>
      <c r="B10" s="14">
        <f>B5+B6-B8</f>
        <v>4438</v>
      </c>
      <c r="C10" s="14">
        <f>C5+C6-C8</f>
        <v>4438</v>
      </c>
    </row>
  </sheetData>
  <mergeCells count="1">
    <mergeCell ref="A2:C2"/>
  </mergeCells>
  <phoneticPr fontId="3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6"/>
  <sheetViews>
    <sheetView topLeftCell="B1" workbookViewId="0">
      <pane ySplit="4" topLeftCell="A443" activePane="bottomLeft" state="frozen"/>
      <selection sqref="A1:XFD1"/>
      <selection pane="bottomLeft" activeCell="B2" sqref="B2:F2"/>
    </sheetView>
  </sheetViews>
  <sheetFormatPr defaultRowHeight="14.4"/>
  <cols>
    <col min="1" max="1" width="7.6640625" style="30" hidden="1" customWidth="1"/>
    <col min="2" max="2" width="40.21875" style="5" customWidth="1"/>
    <col min="3" max="3" width="12.33203125" style="23" customWidth="1"/>
    <col min="4" max="4" width="13" style="23" customWidth="1"/>
    <col min="5" max="5" width="11.109375" style="23" customWidth="1"/>
    <col min="6" max="6" width="11.6640625" style="24" customWidth="1"/>
  </cols>
  <sheetData>
    <row r="1" spans="1:6" s="73" customFormat="1" ht="26.25" customHeight="1">
      <c r="A1" s="85"/>
      <c r="B1" s="86" t="s">
        <v>645</v>
      </c>
      <c r="C1" s="83"/>
      <c r="D1" s="83"/>
      <c r="E1" s="83"/>
      <c r="F1" s="84"/>
    </row>
    <row r="2" spans="1:6" ht="22.2">
      <c r="A2" s="28"/>
      <c r="B2" s="294" t="s">
        <v>424</v>
      </c>
      <c r="C2" s="294"/>
      <c r="D2" s="294"/>
      <c r="E2" s="294"/>
      <c r="F2" s="294"/>
    </row>
    <row r="3" spans="1:6" ht="17.399999999999999">
      <c r="A3" s="28"/>
      <c r="B3" s="104"/>
      <c r="C3" s="105"/>
      <c r="D3" s="105"/>
      <c r="E3" s="105"/>
      <c r="F3" s="106" t="s">
        <v>385</v>
      </c>
    </row>
    <row r="4" spans="1:6" ht="37.5" customHeight="1">
      <c r="A4" s="29"/>
      <c r="B4" s="107" t="s">
        <v>387</v>
      </c>
      <c r="C4" s="108" t="s">
        <v>289</v>
      </c>
      <c r="D4" s="108" t="s">
        <v>0</v>
      </c>
      <c r="E4" s="108" t="s">
        <v>290</v>
      </c>
      <c r="F4" s="109" t="s">
        <v>336</v>
      </c>
    </row>
    <row r="5" spans="1:6" ht="15" customHeight="1">
      <c r="A5" s="133">
        <v>201</v>
      </c>
      <c r="B5" s="137" t="s">
        <v>425</v>
      </c>
      <c r="C5" s="145">
        <v>21025</v>
      </c>
      <c r="D5" s="145">
        <v>21554</v>
      </c>
      <c r="E5" s="145">
        <v>21498</v>
      </c>
      <c r="F5" s="157">
        <f t="shared" ref="F5:F68" si="0">E5/D5*100</f>
        <v>99.740187436206739</v>
      </c>
    </row>
    <row r="6" spans="1:6">
      <c r="A6" s="133">
        <v>20101</v>
      </c>
      <c r="B6" s="137" t="s">
        <v>301</v>
      </c>
      <c r="C6" s="146">
        <v>796</v>
      </c>
      <c r="D6" s="146">
        <v>931</v>
      </c>
      <c r="E6" s="146">
        <v>921</v>
      </c>
      <c r="F6" s="157">
        <f t="shared" si="0"/>
        <v>98.925886143931251</v>
      </c>
    </row>
    <row r="7" spans="1:6" ht="12.75" customHeight="1">
      <c r="A7" s="134">
        <v>2010101</v>
      </c>
      <c r="B7" s="138" t="s">
        <v>4</v>
      </c>
      <c r="C7" s="147">
        <v>633</v>
      </c>
      <c r="D7" s="147">
        <v>733</v>
      </c>
      <c r="E7" s="147">
        <v>733</v>
      </c>
      <c r="F7" s="158">
        <f t="shared" si="0"/>
        <v>100</v>
      </c>
    </row>
    <row r="8" spans="1:6">
      <c r="A8" s="134">
        <v>2010102</v>
      </c>
      <c r="B8" s="138" t="s">
        <v>5</v>
      </c>
      <c r="C8" s="147">
        <v>20</v>
      </c>
      <c r="D8" s="147">
        <v>30</v>
      </c>
      <c r="E8" s="147">
        <v>20</v>
      </c>
      <c r="F8" s="158">
        <f t="shared" si="0"/>
        <v>66.666666666666657</v>
      </c>
    </row>
    <row r="9" spans="1:6">
      <c r="A9" s="134">
        <v>2010104</v>
      </c>
      <c r="B9" s="138" t="s">
        <v>302</v>
      </c>
      <c r="C9" s="147">
        <v>120</v>
      </c>
      <c r="D9" s="147">
        <v>130</v>
      </c>
      <c r="E9" s="147">
        <v>130</v>
      </c>
      <c r="F9" s="158">
        <f t="shared" si="0"/>
        <v>100</v>
      </c>
    </row>
    <row r="10" spans="1:6">
      <c r="A10" s="134">
        <v>2010107</v>
      </c>
      <c r="B10" s="138" t="s">
        <v>303</v>
      </c>
      <c r="C10" s="147">
        <v>3</v>
      </c>
      <c r="D10" s="147">
        <v>2</v>
      </c>
      <c r="E10" s="147">
        <v>2</v>
      </c>
      <c r="F10" s="158">
        <f t="shared" si="0"/>
        <v>100</v>
      </c>
    </row>
    <row r="11" spans="1:6">
      <c r="A11" s="134">
        <v>2010108</v>
      </c>
      <c r="B11" s="138" t="s">
        <v>304</v>
      </c>
      <c r="C11" s="147">
        <v>20</v>
      </c>
      <c r="D11" s="147">
        <v>36</v>
      </c>
      <c r="E11" s="147">
        <v>36</v>
      </c>
      <c r="F11" s="158">
        <f t="shared" si="0"/>
        <v>100</v>
      </c>
    </row>
    <row r="12" spans="1:6">
      <c r="A12" s="133">
        <v>20102</v>
      </c>
      <c r="B12" s="137" t="s">
        <v>8</v>
      </c>
      <c r="C12" s="146">
        <v>366</v>
      </c>
      <c r="D12" s="146">
        <v>415</v>
      </c>
      <c r="E12" s="146">
        <v>405</v>
      </c>
      <c r="F12" s="157">
        <f t="shared" si="0"/>
        <v>97.590361445783131</v>
      </c>
    </row>
    <row r="13" spans="1:6">
      <c r="A13" s="134">
        <v>2010201</v>
      </c>
      <c r="B13" s="138" t="s">
        <v>4</v>
      </c>
      <c r="C13" s="147">
        <v>303</v>
      </c>
      <c r="D13" s="147">
        <v>345</v>
      </c>
      <c r="E13" s="147">
        <v>345</v>
      </c>
      <c r="F13" s="158">
        <f t="shared" si="0"/>
        <v>100</v>
      </c>
    </row>
    <row r="14" spans="1:6">
      <c r="A14" s="134">
        <v>2010202</v>
      </c>
      <c r="B14" s="138" t="s">
        <v>5</v>
      </c>
      <c r="C14" s="147">
        <v>2</v>
      </c>
      <c r="D14" s="147">
        <v>12</v>
      </c>
      <c r="E14" s="147">
        <v>2</v>
      </c>
      <c r="F14" s="158">
        <f t="shared" si="0"/>
        <v>16.666666666666664</v>
      </c>
    </row>
    <row r="15" spans="1:6">
      <c r="A15" s="134">
        <v>2010204</v>
      </c>
      <c r="B15" s="138" t="s">
        <v>305</v>
      </c>
      <c r="C15" s="147">
        <v>41</v>
      </c>
      <c r="D15" s="147">
        <v>38</v>
      </c>
      <c r="E15" s="147">
        <v>38</v>
      </c>
      <c r="F15" s="158">
        <f t="shared" si="0"/>
        <v>100</v>
      </c>
    </row>
    <row r="16" spans="1:6">
      <c r="A16" s="134">
        <v>2010205</v>
      </c>
      <c r="B16" s="138" t="s">
        <v>306</v>
      </c>
      <c r="C16" s="147">
        <v>20</v>
      </c>
      <c r="D16" s="147">
        <v>20</v>
      </c>
      <c r="E16" s="147">
        <v>20</v>
      </c>
      <c r="F16" s="158">
        <f t="shared" si="0"/>
        <v>100</v>
      </c>
    </row>
    <row r="17" spans="1:6">
      <c r="A17" s="133">
        <v>20103</v>
      </c>
      <c r="B17" s="137" t="s">
        <v>9</v>
      </c>
      <c r="C17" s="146">
        <v>6452</v>
      </c>
      <c r="D17" s="146">
        <v>8688</v>
      </c>
      <c r="E17" s="146">
        <v>8688</v>
      </c>
      <c r="F17" s="157">
        <f t="shared" si="0"/>
        <v>100</v>
      </c>
    </row>
    <row r="18" spans="1:6">
      <c r="A18" s="134">
        <v>2010301</v>
      </c>
      <c r="B18" s="138" t="s">
        <v>4</v>
      </c>
      <c r="C18" s="147">
        <v>4092</v>
      </c>
      <c r="D18" s="147">
        <v>4333</v>
      </c>
      <c r="E18" s="147">
        <v>4333</v>
      </c>
      <c r="F18" s="158">
        <f t="shared" si="0"/>
        <v>100</v>
      </c>
    </row>
    <row r="19" spans="1:6">
      <c r="A19" s="134">
        <v>2010302</v>
      </c>
      <c r="B19" s="138" t="s">
        <v>5</v>
      </c>
      <c r="C19" s="147">
        <v>951</v>
      </c>
      <c r="D19" s="147">
        <v>1789</v>
      </c>
      <c r="E19" s="147">
        <v>1789</v>
      </c>
      <c r="F19" s="158">
        <f t="shared" si="0"/>
        <v>100</v>
      </c>
    </row>
    <row r="20" spans="1:6">
      <c r="A20" s="134">
        <v>2010303</v>
      </c>
      <c r="B20" s="138" t="s">
        <v>6</v>
      </c>
      <c r="C20" s="147">
        <v>120</v>
      </c>
      <c r="D20" s="147">
        <v>623</v>
      </c>
      <c r="E20" s="147">
        <v>623</v>
      </c>
      <c r="F20" s="158">
        <f t="shared" si="0"/>
        <v>100</v>
      </c>
    </row>
    <row r="21" spans="1:6">
      <c r="A21" s="134">
        <v>2010305</v>
      </c>
      <c r="B21" s="138" t="s">
        <v>426</v>
      </c>
      <c r="C21" s="147">
        <v>71</v>
      </c>
      <c r="D21" s="147">
        <v>59</v>
      </c>
      <c r="E21" s="147">
        <v>59</v>
      </c>
      <c r="F21" s="158">
        <f t="shared" si="0"/>
        <v>100</v>
      </c>
    </row>
    <row r="22" spans="1:6">
      <c r="A22" s="134">
        <v>2010306</v>
      </c>
      <c r="B22" s="138" t="s">
        <v>10</v>
      </c>
      <c r="C22" s="147">
        <v>105</v>
      </c>
      <c r="D22" s="147">
        <v>256</v>
      </c>
      <c r="E22" s="147">
        <v>256</v>
      </c>
      <c r="F22" s="158">
        <f t="shared" si="0"/>
        <v>100</v>
      </c>
    </row>
    <row r="23" spans="1:6">
      <c r="A23" s="134">
        <v>2010308</v>
      </c>
      <c r="B23" s="138" t="s">
        <v>11</v>
      </c>
      <c r="C23" s="147">
        <v>195</v>
      </c>
      <c r="D23" s="147">
        <v>297</v>
      </c>
      <c r="E23" s="147">
        <v>297</v>
      </c>
      <c r="F23" s="158">
        <f t="shared" si="0"/>
        <v>100</v>
      </c>
    </row>
    <row r="24" spans="1:6">
      <c r="A24" s="134">
        <v>2010350</v>
      </c>
      <c r="B24" s="138" t="s">
        <v>7</v>
      </c>
      <c r="C24" s="147">
        <v>605</v>
      </c>
      <c r="D24" s="147">
        <v>637</v>
      </c>
      <c r="E24" s="147">
        <v>637</v>
      </c>
      <c r="F24" s="158">
        <f t="shared" si="0"/>
        <v>100</v>
      </c>
    </row>
    <row r="25" spans="1:6">
      <c r="A25" s="134">
        <v>2010399</v>
      </c>
      <c r="B25" s="138" t="s">
        <v>12</v>
      </c>
      <c r="C25" s="147">
        <v>313</v>
      </c>
      <c r="D25" s="147">
        <v>694</v>
      </c>
      <c r="E25" s="147">
        <v>694</v>
      </c>
      <c r="F25" s="158">
        <f t="shared" si="0"/>
        <v>100</v>
      </c>
    </row>
    <row r="26" spans="1:6">
      <c r="A26" s="133">
        <v>20104</v>
      </c>
      <c r="B26" s="137" t="s">
        <v>13</v>
      </c>
      <c r="C26" s="146">
        <v>348</v>
      </c>
      <c r="D26" s="146">
        <v>363</v>
      </c>
      <c r="E26" s="146">
        <v>363</v>
      </c>
      <c r="F26" s="157">
        <f t="shared" si="0"/>
        <v>100</v>
      </c>
    </row>
    <row r="27" spans="1:6">
      <c r="A27" s="134">
        <v>2010401</v>
      </c>
      <c r="B27" s="138" t="s">
        <v>4</v>
      </c>
      <c r="C27" s="147">
        <v>206</v>
      </c>
      <c r="D27" s="147">
        <v>206</v>
      </c>
      <c r="E27" s="147">
        <v>206</v>
      </c>
      <c r="F27" s="158">
        <f t="shared" si="0"/>
        <v>100</v>
      </c>
    </row>
    <row r="28" spans="1:6">
      <c r="A28" s="134">
        <v>2010402</v>
      </c>
      <c r="B28" s="138" t="s">
        <v>5</v>
      </c>
      <c r="C28" s="147">
        <v>30</v>
      </c>
      <c r="D28" s="147">
        <v>40</v>
      </c>
      <c r="E28" s="147">
        <v>40</v>
      </c>
      <c r="F28" s="158">
        <f t="shared" si="0"/>
        <v>100</v>
      </c>
    </row>
    <row r="29" spans="1:6">
      <c r="A29" s="134">
        <v>2010450</v>
      </c>
      <c r="B29" s="138" t="s">
        <v>7</v>
      </c>
      <c r="C29" s="147">
        <v>112</v>
      </c>
      <c r="D29" s="147">
        <v>117</v>
      </c>
      <c r="E29" s="147">
        <v>117</v>
      </c>
      <c r="F29" s="158">
        <f t="shared" si="0"/>
        <v>100</v>
      </c>
    </row>
    <row r="30" spans="1:6">
      <c r="A30" s="133">
        <v>20105</v>
      </c>
      <c r="B30" s="137" t="s">
        <v>307</v>
      </c>
      <c r="C30" s="146">
        <v>300</v>
      </c>
      <c r="D30" s="146">
        <v>472</v>
      </c>
      <c r="E30" s="146">
        <v>472</v>
      </c>
      <c r="F30" s="157">
        <f t="shared" si="0"/>
        <v>100</v>
      </c>
    </row>
    <row r="31" spans="1:6">
      <c r="A31" s="134">
        <v>2010501</v>
      </c>
      <c r="B31" s="138" t="s">
        <v>4</v>
      </c>
      <c r="C31" s="147">
        <v>132</v>
      </c>
      <c r="D31" s="147">
        <v>149</v>
      </c>
      <c r="E31" s="147">
        <v>149</v>
      </c>
      <c r="F31" s="158">
        <f t="shared" si="0"/>
        <v>100</v>
      </c>
    </row>
    <row r="32" spans="1:6">
      <c r="A32" s="134">
        <v>2010502</v>
      </c>
      <c r="B32" s="138" t="s">
        <v>5</v>
      </c>
      <c r="C32" s="147"/>
      <c r="D32" s="147">
        <v>29</v>
      </c>
      <c r="E32" s="147">
        <v>29</v>
      </c>
      <c r="F32" s="158">
        <f t="shared" si="0"/>
        <v>100</v>
      </c>
    </row>
    <row r="33" spans="1:6">
      <c r="A33" s="134">
        <v>2010505</v>
      </c>
      <c r="B33" s="138" t="s">
        <v>14</v>
      </c>
      <c r="C33" s="148">
        <v>50</v>
      </c>
      <c r="D33" s="148">
        <v>61</v>
      </c>
      <c r="E33" s="148">
        <v>61</v>
      </c>
      <c r="F33" s="158">
        <f t="shared" si="0"/>
        <v>100</v>
      </c>
    </row>
    <row r="34" spans="1:6">
      <c r="A34" s="134">
        <v>2010507</v>
      </c>
      <c r="B34" s="138" t="s">
        <v>15</v>
      </c>
      <c r="C34" s="148">
        <v>3</v>
      </c>
      <c r="D34" s="148">
        <v>106</v>
      </c>
      <c r="E34" s="148">
        <v>106</v>
      </c>
      <c r="F34" s="158">
        <f t="shared" si="0"/>
        <v>100</v>
      </c>
    </row>
    <row r="35" spans="1:6">
      <c r="A35" s="134">
        <v>2010550</v>
      </c>
      <c r="B35" s="138" t="s">
        <v>7</v>
      </c>
      <c r="C35" s="148">
        <v>115</v>
      </c>
      <c r="D35" s="148">
        <v>127</v>
      </c>
      <c r="E35" s="148">
        <v>127</v>
      </c>
      <c r="F35" s="158">
        <f t="shared" si="0"/>
        <v>100</v>
      </c>
    </row>
    <row r="36" spans="1:6">
      <c r="A36" s="133">
        <v>20106</v>
      </c>
      <c r="B36" s="137" t="s">
        <v>308</v>
      </c>
      <c r="C36" s="146">
        <v>1076</v>
      </c>
      <c r="D36" s="146">
        <v>1186</v>
      </c>
      <c r="E36" s="145">
        <v>1166</v>
      </c>
      <c r="F36" s="157">
        <f t="shared" si="0"/>
        <v>98.313659359190552</v>
      </c>
    </row>
    <row r="37" spans="1:6">
      <c r="A37" s="134">
        <v>2010601</v>
      </c>
      <c r="B37" s="138" t="s">
        <v>4</v>
      </c>
      <c r="C37" s="147">
        <v>561</v>
      </c>
      <c r="D37" s="147">
        <v>590</v>
      </c>
      <c r="E37" s="147">
        <v>590</v>
      </c>
      <c r="F37" s="158">
        <f t="shared" si="0"/>
        <v>100</v>
      </c>
    </row>
    <row r="38" spans="1:6">
      <c r="A38" s="134">
        <v>2010602</v>
      </c>
      <c r="B38" s="138" t="s">
        <v>5</v>
      </c>
      <c r="C38" s="148">
        <v>25</v>
      </c>
      <c r="D38" s="148">
        <v>23</v>
      </c>
      <c r="E38" s="148">
        <v>23</v>
      </c>
      <c r="F38" s="158">
        <f t="shared" si="0"/>
        <v>100</v>
      </c>
    </row>
    <row r="39" spans="1:6">
      <c r="A39" s="134">
        <v>2010607</v>
      </c>
      <c r="B39" s="138" t="s">
        <v>16</v>
      </c>
      <c r="C39" s="148">
        <v>88</v>
      </c>
      <c r="D39" s="148">
        <v>25</v>
      </c>
      <c r="E39" s="148">
        <v>25</v>
      </c>
      <c r="F39" s="158">
        <f t="shared" si="0"/>
        <v>100</v>
      </c>
    </row>
    <row r="40" spans="1:6">
      <c r="A40" s="134">
        <v>2010650</v>
      </c>
      <c r="B40" s="138" t="s">
        <v>7</v>
      </c>
      <c r="C40" s="148">
        <v>402</v>
      </c>
      <c r="D40" s="148">
        <v>429</v>
      </c>
      <c r="E40" s="148">
        <v>429</v>
      </c>
      <c r="F40" s="158">
        <f t="shared" si="0"/>
        <v>100</v>
      </c>
    </row>
    <row r="41" spans="1:6">
      <c r="A41" s="134">
        <v>2010699</v>
      </c>
      <c r="B41" s="138" t="s">
        <v>17</v>
      </c>
      <c r="C41" s="148"/>
      <c r="D41" s="148">
        <v>119</v>
      </c>
      <c r="E41" s="148">
        <v>99</v>
      </c>
      <c r="F41" s="158">
        <f t="shared" si="0"/>
        <v>83.193277310924373</v>
      </c>
    </row>
    <row r="42" spans="1:6">
      <c r="A42" s="133">
        <v>20107</v>
      </c>
      <c r="B42" s="137" t="s">
        <v>18</v>
      </c>
      <c r="C42" s="146"/>
      <c r="D42" s="146">
        <v>509</v>
      </c>
      <c r="E42" s="145">
        <v>509</v>
      </c>
      <c r="F42" s="157">
        <f t="shared" si="0"/>
        <v>100</v>
      </c>
    </row>
    <row r="43" spans="1:6">
      <c r="A43" s="134">
        <v>2010799</v>
      </c>
      <c r="B43" s="138" t="s">
        <v>19</v>
      </c>
      <c r="C43" s="148"/>
      <c r="D43" s="148">
        <v>509</v>
      </c>
      <c r="E43" s="148">
        <v>509</v>
      </c>
      <c r="F43" s="158">
        <f t="shared" si="0"/>
        <v>100</v>
      </c>
    </row>
    <row r="44" spans="1:6">
      <c r="A44" s="133">
        <v>20108</v>
      </c>
      <c r="B44" s="137" t="s">
        <v>20</v>
      </c>
      <c r="C44" s="146">
        <v>223</v>
      </c>
      <c r="D44" s="146">
        <v>308</v>
      </c>
      <c r="E44" s="146">
        <v>308</v>
      </c>
      <c r="F44" s="157">
        <f t="shared" si="0"/>
        <v>100</v>
      </c>
    </row>
    <row r="45" spans="1:6">
      <c r="A45" s="134">
        <v>2010801</v>
      </c>
      <c r="B45" s="138" t="s">
        <v>4</v>
      </c>
      <c r="C45" s="148">
        <v>152</v>
      </c>
      <c r="D45" s="148">
        <v>167</v>
      </c>
      <c r="E45" s="148">
        <v>167</v>
      </c>
      <c r="F45" s="158">
        <f t="shared" si="0"/>
        <v>100</v>
      </c>
    </row>
    <row r="46" spans="1:6">
      <c r="A46" s="134">
        <v>2010802</v>
      </c>
      <c r="B46" s="138" t="s">
        <v>5</v>
      </c>
      <c r="C46" s="148"/>
      <c r="D46" s="148">
        <v>72</v>
      </c>
      <c r="E46" s="148">
        <v>72</v>
      </c>
      <c r="F46" s="158">
        <f t="shared" si="0"/>
        <v>100</v>
      </c>
    </row>
    <row r="47" spans="1:6">
      <c r="A47" s="134">
        <v>2010804</v>
      </c>
      <c r="B47" s="138" t="s">
        <v>21</v>
      </c>
      <c r="C47" s="148">
        <v>50</v>
      </c>
      <c r="D47" s="148">
        <v>50</v>
      </c>
      <c r="E47" s="148">
        <v>50</v>
      </c>
      <c r="F47" s="158">
        <f t="shared" si="0"/>
        <v>100</v>
      </c>
    </row>
    <row r="48" spans="1:6">
      <c r="A48" s="134">
        <v>2010850</v>
      </c>
      <c r="B48" s="138" t="s">
        <v>7</v>
      </c>
      <c r="C48" s="148">
        <v>21</v>
      </c>
      <c r="D48" s="148">
        <v>19</v>
      </c>
      <c r="E48" s="148">
        <v>19</v>
      </c>
      <c r="F48" s="158">
        <f t="shared" si="0"/>
        <v>100</v>
      </c>
    </row>
    <row r="49" spans="1:6" ht="16.5" customHeight="1">
      <c r="A49" s="133">
        <v>20110</v>
      </c>
      <c r="B49" s="137" t="s">
        <v>22</v>
      </c>
      <c r="C49" s="146">
        <v>2</v>
      </c>
      <c r="D49" s="146">
        <v>3</v>
      </c>
      <c r="E49" s="146">
        <v>2</v>
      </c>
      <c r="F49" s="157">
        <f t="shared" si="0"/>
        <v>66.666666666666657</v>
      </c>
    </row>
    <row r="50" spans="1:6">
      <c r="A50" s="134">
        <v>2011006</v>
      </c>
      <c r="B50" s="138" t="s">
        <v>499</v>
      </c>
      <c r="C50" s="148"/>
      <c r="D50" s="148">
        <v>1</v>
      </c>
      <c r="E50" s="148"/>
      <c r="F50" s="158"/>
    </row>
    <row r="51" spans="1:6">
      <c r="A51" s="134">
        <v>2011009</v>
      </c>
      <c r="B51" s="138" t="s">
        <v>309</v>
      </c>
      <c r="C51" s="148">
        <v>2</v>
      </c>
      <c r="D51" s="148">
        <v>2</v>
      </c>
      <c r="E51" s="148">
        <v>2</v>
      </c>
      <c r="F51" s="158">
        <f t="shared" si="0"/>
        <v>100</v>
      </c>
    </row>
    <row r="52" spans="1:6">
      <c r="A52" s="133">
        <v>20111</v>
      </c>
      <c r="B52" s="137" t="s">
        <v>23</v>
      </c>
      <c r="C52" s="146">
        <v>344</v>
      </c>
      <c r="D52" s="146">
        <v>534</v>
      </c>
      <c r="E52" s="145">
        <v>534</v>
      </c>
      <c r="F52" s="157">
        <f t="shared" si="0"/>
        <v>100</v>
      </c>
    </row>
    <row r="53" spans="1:6">
      <c r="A53" s="134">
        <v>2011101</v>
      </c>
      <c r="B53" s="138" t="s">
        <v>4</v>
      </c>
      <c r="C53" s="148">
        <v>249</v>
      </c>
      <c r="D53" s="148">
        <v>294</v>
      </c>
      <c r="E53" s="148">
        <v>294</v>
      </c>
      <c r="F53" s="158">
        <f t="shared" si="0"/>
        <v>100</v>
      </c>
    </row>
    <row r="54" spans="1:6">
      <c r="A54" s="134">
        <v>2011102</v>
      </c>
      <c r="B54" s="138" t="s">
        <v>5</v>
      </c>
      <c r="C54" s="148">
        <v>65</v>
      </c>
      <c r="D54" s="148">
        <v>195</v>
      </c>
      <c r="E54" s="148">
        <v>195</v>
      </c>
      <c r="F54" s="158">
        <f t="shared" si="0"/>
        <v>100</v>
      </c>
    </row>
    <row r="55" spans="1:6">
      <c r="A55" s="134">
        <v>2011150</v>
      </c>
      <c r="B55" s="138" t="s">
        <v>7</v>
      </c>
      <c r="C55" s="148">
        <v>27</v>
      </c>
      <c r="D55" s="148">
        <v>38</v>
      </c>
      <c r="E55" s="148">
        <v>38</v>
      </c>
      <c r="F55" s="158">
        <f t="shared" si="0"/>
        <v>100</v>
      </c>
    </row>
    <row r="56" spans="1:6">
      <c r="A56" s="134">
        <v>2011199</v>
      </c>
      <c r="B56" s="138" t="s">
        <v>427</v>
      </c>
      <c r="C56" s="148">
        <v>3</v>
      </c>
      <c r="D56" s="148">
        <v>7</v>
      </c>
      <c r="E56" s="148">
        <v>7</v>
      </c>
      <c r="F56" s="158">
        <f t="shared" si="0"/>
        <v>100</v>
      </c>
    </row>
    <row r="57" spans="1:6">
      <c r="A57" s="133">
        <v>20113</v>
      </c>
      <c r="B57" s="137" t="s">
        <v>24</v>
      </c>
      <c r="C57" s="146">
        <v>497</v>
      </c>
      <c r="D57" s="146">
        <v>760</v>
      </c>
      <c r="E57" s="145">
        <v>760</v>
      </c>
      <c r="F57" s="157">
        <f t="shared" si="0"/>
        <v>100</v>
      </c>
    </row>
    <row r="58" spans="1:6">
      <c r="A58" s="134">
        <v>2011301</v>
      </c>
      <c r="B58" s="138" t="s">
        <v>4</v>
      </c>
      <c r="C58" s="148">
        <v>230</v>
      </c>
      <c r="D58" s="148">
        <v>268</v>
      </c>
      <c r="E58" s="148">
        <v>268</v>
      </c>
      <c r="F58" s="158">
        <f t="shared" si="0"/>
        <v>100</v>
      </c>
    </row>
    <row r="59" spans="1:6">
      <c r="A59" s="134">
        <v>2011308</v>
      </c>
      <c r="B59" s="138" t="s">
        <v>25</v>
      </c>
      <c r="C59" s="148">
        <v>120</v>
      </c>
      <c r="D59" s="148">
        <v>192</v>
      </c>
      <c r="E59" s="148">
        <v>192</v>
      </c>
      <c r="F59" s="158">
        <f t="shared" si="0"/>
        <v>100</v>
      </c>
    </row>
    <row r="60" spans="1:6">
      <c r="A60" s="134">
        <v>2011350</v>
      </c>
      <c r="B60" s="138" t="s">
        <v>7</v>
      </c>
      <c r="C60" s="148">
        <v>147</v>
      </c>
      <c r="D60" s="148">
        <v>159</v>
      </c>
      <c r="E60" s="148">
        <v>159</v>
      </c>
      <c r="F60" s="158">
        <f t="shared" si="0"/>
        <v>100</v>
      </c>
    </row>
    <row r="61" spans="1:6">
      <c r="A61" s="134">
        <v>2011399</v>
      </c>
      <c r="B61" s="138" t="s">
        <v>26</v>
      </c>
      <c r="C61" s="148"/>
      <c r="D61" s="148">
        <v>141</v>
      </c>
      <c r="E61" s="148">
        <v>141</v>
      </c>
      <c r="F61" s="158">
        <f t="shared" si="0"/>
        <v>100</v>
      </c>
    </row>
    <row r="62" spans="1:6">
      <c r="A62" s="133">
        <v>20114</v>
      </c>
      <c r="B62" s="137" t="s">
        <v>310</v>
      </c>
      <c r="C62" s="146"/>
      <c r="D62" s="146">
        <v>28</v>
      </c>
      <c r="E62" s="145">
        <v>28</v>
      </c>
      <c r="F62" s="157">
        <f t="shared" si="0"/>
        <v>100</v>
      </c>
    </row>
    <row r="63" spans="1:6">
      <c r="A63" s="134">
        <v>2011406</v>
      </c>
      <c r="B63" s="138" t="s">
        <v>311</v>
      </c>
      <c r="C63" s="148"/>
      <c r="D63" s="148">
        <v>28</v>
      </c>
      <c r="E63" s="148">
        <v>28</v>
      </c>
      <c r="F63" s="158">
        <f t="shared" si="0"/>
        <v>100</v>
      </c>
    </row>
    <row r="64" spans="1:6">
      <c r="A64" s="133">
        <v>20115</v>
      </c>
      <c r="B64" s="137" t="s">
        <v>27</v>
      </c>
      <c r="C64" s="146">
        <v>869</v>
      </c>
      <c r="D64" s="146">
        <v>999</v>
      </c>
      <c r="E64" s="145">
        <v>999</v>
      </c>
      <c r="F64" s="157">
        <f t="shared" si="0"/>
        <v>100</v>
      </c>
    </row>
    <row r="65" spans="1:6">
      <c r="A65" s="134">
        <v>2011501</v>
      </c>
      <c r="B65" s="138" t="s">
        <v>4</v>
      </c>
      <c r="C65" s="148">
        <v>801</v>
      </c>
      <c r="D65" s="148">
        <v>888</v>
      </c>
      <c r="E65" s="148">
        <v>888</v>
      </c>
      <c r="F65" s="158">
        <f t="shared" si="0"/>
        <v>100</v>
      </c>
    </row>
    <row r="66" spans="1:6">
      <c r="A66" s="134">
        <v>2011502</v>
      </c>
      <c r="B66" s="138" t="s">
        <v>5</v>
      </c>
      <c r="C66" s="148"/>
      <c r="D66" s="148">
        <v>39</v>
      </c>
      <c r="E66" s="148">
        <v>39</v>
      </c>
      <c r="F66" s="158">
        <f t="shared" si="0"/>
        <v>100</v>
      </c>
    </row>
    <row r="67" spans="1:6">
      <c r="A67" s="134">
        <v>2011504</v>
      </c>
      <c r="B67" s="138" t="s">
        <v>28</v>
      </c>
      <c r="C67" s="148">
        <v>30</v>
      </c>
      <c r="D67" s="148">
        <v>30</v>
      </c>
      <c r="E67" s="148">
        <v>30</v>
      </c>
      <c r="F67" s="158">
        <f t="shared" si="0"/>
        <v>100</v>
      </c>
    </row>
    <row r="68" spans="1:6">
      <c r="A68" s="134">
        <v>2011550</v>
      </c>
      <c r="B68" s="138" t="s">
        <v>7</v>
      </c>
      <c r="C68" s="148">
        <v>38</v>
      </c>
      <c r="D68" s="148">
        <v>42</v>
      </c>
      <c r="E68" s="148">
        <v>42</v>
      </c>
      <c r="F68" s="158">
        <f t="shared" si="0"/>
        <v>100</v>
      </c>
    </row>
    <row r="69" spans="1:6">
      <c r="A69" s="133">
        <v>20117</v>
      </c>
      <c r="B69" s="137" t="s">
        <v>29</v>
      </c>
      <c r="C69" s="146">
        <v>18</v>
      </c>
      <c r="D69" s="146">
        <v>18</v>
      </c>
      <c r="E69" s="145">
        <v>18</v>
      </c>
      <c r="F69" s="157">
        <f t="shared" ref="F69:F132" si="1">E69/D69*100</f>
        <v>100</v>
      </c>
    </row>
    <row r="70" spans="1:6">
      <c r="A70" s="134">
        <v>2011702</v>
      </c>
      <c r="B70" s="138" t="s">
        <v>5</v>
      </c>
      <c r="C70" s="148">
        <v>18</v>
      </c>
      <c r="D70" s="148">
        <v>18</v>
      </c>
      <c r="E70" s="148">
        <v>18</v>
      </c>
      <c r="F70" s="158">
        <f t="shared" si="1"/>
        <v>100</v>
      </c>
    </row>
    <row r="71" spans="1:6">
      <c r="A71" s="133">
        <v>20123</v>
      </c>
      <c r="B71" s="137" t="s">
        <v>30</v>
      </c>
      <c r="C71" s="146">
        <v>430</v>
      </c>
      <c r="D71" s="146">
        <v>977</v>
      </c>
      <c r="E71" s="145">
        <v>962</v>
      </c>
      <c r="F71" s="157">
        <f t="shared" si="1"/>
        <v>98.464687819856707</v>
      </c>
    </row>
    <row r="72" spans="1:6">
      <c r="A72" s="134">
        <v>2012301</v>
      </c>
      <c r="B72" s="138" t="s">
        <v>4</v>
      </c>
      <c r="C72" s="148">
        <v>107</v>
      </c>
      <c r="D72" s="148">
        <v>113</v>
      </c>
      <c r="E72" s="148">
        <v>113</v>
      </c>
      <c r="F72" s="158">
        <f t="shared" si="1"/>
        <v>100</v>
      </c>
    </row>
    <row r="73" spans="1:6">
      <c r="A73" s="134">
        <v>2012304</v>
      </c>
      <c r="B73" s="138" t="s">
        <v>31</v>
      </c>
      <c r="C73" s="148">
        <v>320</v>
      </c>
      <c r="D73" s="148">
        <v>808</v>
      </c>
      <c r="E73" s="148">
        <v>793</v>
      </c>
      <c r="F73" s="158">
        <f t="shared" si="1"/>
        <v>98.143564356435647</v>
      </c>
    </row>
    <row r="74" spans="1:6">
      <c r="A74" s="134">
        <v>2012350</v>
      </c>
      <c r="B74" s="138" t="s">
        <v>7</v>
      </c>
      <c r="C74" s="148">
        <v>3</v>
      </c>
      <c r="D74" s="148">
        <v>3</v>
      </c>
      <c r="E74" s="148">
        <v>3</v>
      </c>
      <c r="F74" s="158">
        <f t="shared" si="1"/>
        <v>100</v>
      </c>
    </row>
    <row r="75" spans="1:6">
      <c r="A75" s="134">
        <v>2012399</v>
      </c>
      <c r="B75" s="138" t="s">
        <v>32</v>
      </c>
      <c r="C75" s="148"/>
      <c r="D75" s="148">
        <v>53</v>
      </c>
      <c r="E75" s="148">
        <v>53</v>
      </c>
      <c r="F75" s="158">
        <f t="shared" si="1"/>
        <v>100</v>
      </c>
    </row>
    <row r="76" spans="1:6">
      <c r="A76" s="133">
        <v>20126</v>
      </c>
      <c r="B76" s="137" t="s">
        <v>33</v>
      </c>
      <c r="C76" s="146">
        <v>87</v>
      </c>
      <c r="D76" s="146">
        <v>137</v>
      </c>
      <c r="E76" s="145">
        <v>137</v>
      </c>
      <c r="F76" s="157">
        <f t="shared" si="1"/>
        <v>100</v>
      </c>
    </row>
    <row r="77" spans="1:6">
      <c r="A77" s="134">
        <v>2012601</v>
      </c>
      <c r="B77" s="138" t="s">
        <v>4</v>
      </c>
      <c r="C77" s="148">
        <v>64</v>
      </c>
      <c r="D77" s="148">
        <v>74</v>
      </c>
      <c r="E77" s="148">
        <v>74</v>
      </c>
      <c r="F77" s="158">
        <f t="shared" si="1"/>
        <v>100</v>
      </c>
    </row>
    <row r="78" spans="1:6">
      <c r="A78" s="134">
        <v>2012604</v>
      </c>
      <c r="B78" s="138" t="s">
        <v>34</v>
      </c>
      <c r="C78" s="148">
        <v>23</v>
      </c>
      <c r="D78" s="148">
        <v>63</v>
      </c>
      <c r="E78" s="148">
        <v>63</v>
      </c>
      <c r="F78" s="158">
        <f t="shared" si="1"/>
        <v>100</v>
      </c>
    </row>
    <row r="79" spans="1:6">
      <c r="A79" s="133">
        <v>20128</v>
      </c>
      <c r="B79" s="137" t="s">
        <v>35</v>
      </c>
      <c r="C79" s="146">
        <v>44</v>
      </c>
      <c r="D79" s="146">
        <v>57</v>
      </c>
      <c r="E79" s="145">
        <v>57</v>
      </c>
      <c r="F79" s="157">
        <f t="shared" si="1"/>
        <v>100</v>
      </c>
    </row>
    <row r="80" spans="1:6">
      <c r="A80" s="134">
        <v>2012801</v>
      </c>
      <c r="B80" s="138" t="s">
        <v>4</v>
      </c>
      <c r="C80" s="148">
        <v>39</v>
      </c>
      <c r="D80" s="148">
        <v>50</v>
      </c>
      <c r="E80" s="148">
        <v>50</v>
      </c>
      <c r="F80" s="158">
        <f t="shared" si="1"/>
        <v>100</v>
      </c>
    </row>
    <row r="81" spans="1:6">
      <c r="A81" s="134">
        <v>2012802</v>
      </c>
      <c r="B81" s="138" t="s">
        <v>5</v>
      </c>
      <c r="C81" s="148">
        <v>5</v>
      </c>
      <c r="D81" s="148">
        <v>7</v>
      </c>
      <c r="E81" s="148">
        <v>7</v>
      </c>
      <c r="F81" s="158">
        <f t="shared" si="1"/>
        <v>100</v>
      </c>
    </row>
    <row r="82" spans="1:6">
      <c r="A82" s="133">
        <v>20129</v>
      </c>
      <c r="B82" s="137" t="s">
        <v>36</v>
      </c>
      <c r="C82" s="146">
        <v>268</v>
      </c>
      <c r="D82" s="146">
        <v>321</v>
      </c>
      <c r="E82" s="145">
        <v>321</v>
      </c>
      <c r="F82" s="157">
        <f t="shared" si="1"/>
        <v>100</v>
      </c>
    </row>
    <row r="83" spans="1:6">
      <c r="A83" s="134">
        <v>2012901</v>
      </c>
      <c r="B83" s="138" t="s">
        <v>4</v>
      </c>
      <c r="C83" s="148">
        <v>210</v>
      </c>
      <c r="D83" s="148">
        <v>226</v>
      </c>
      <c r="E83" s="148">
        <v>226</v>
      </c>
      <c r="F83" s="158">
        <f t="shared" si="1"/>
        <v>100</v>
      </c>
    </row>
    <row r="84" spans="1:6">
      <c r="A84" s="134">
        <v>2012902</v>
      </c>
      <c r="B84" s="138" t="s">
        <v>5</v>
      </c>
      <c r="C84" s="148">
        <v>48</v>
      </c>
      <c r="D84" s="148">
        <v>64</v>
      </c>
      <c r="E84" s="148">
        <v>64</v>
      </c>
      <c r="F84" s="158">
        <f t="shared" si="1"/>
        <v>100</v>
      </c>
    </row>
    <row r="85" spans="1:6">
      <c r="A85" s="134">
        <v>2012999</v>
      </c>
      <c r="B85" s="138" t="s">
        <v>37</v>
      </c>
      <c r="C85" s="148">
        <v>10</v>
      </c>
      <c r="D85" s="148">
        <v>31</v>
      </c>
      <c r="E85" s="148">
        <v>31</v>
      </c>
      <c r="F85" s="158">
        <f t="shared" si="1"/>
        <v>100</v>
      </c>
    </row>
    <row r="86" spans="1:6">
      <c r="A86" s="133">
        <v>20131</v>
      </c>
      <c r="B86" s="137" t="s">
        <v>38</v>
      </c>
      <c r="C86" s="146">
        <v>2191</v>
      </c>
      <c r="D86" s="146">
        <v>2738</v>
      </c>
      <c r="E86" s="145">
        <v>2738</v>
      </c>
      <c r="F86" s="157">
        <f t="shared" si="1"/>
        <v>100</v>
      </c>
    </row>
    <row r="87" spans="1:6">
      <c r="A87" s="134">
        <v>2013101</v>
      </c>
      <c r="B87" s="138" t="s">
        <v>4</v>
      </c>
      <c r="C87" s="148">
        <v>1780</v>
      </c>
      <c r="D87" s="148">
        <v>2150</v>
      </c>
      <c r="E87" s="148">
        <v>2150</v>
      </c>
      <c r="F87" s="158">
        <f t="shared" si="1"/>
        <v>100</v>
      </c>
    </row>
    <row r="88" spans="1:6">
      <c r="A88" s="134">
        <v>2013102</v>
      </c>
      <c r="B88" s="138" t="s">
        <v>5</v>
      </c>
      <c r="C88" s="148">
        <v>247</v>
      </c>
      <c r="D88" s="148">
        <v>340</v>
      </c>
      <c r="E88" s="148">
        <v>340</v>
      </c>
      <c r="F88" s="158">
        <f t="shared" si="1"/>
        <v>100</v>
      </c>
    </row>
    <row r="89" spans="1:6">
      <c r="A89" s="134">
        <v>2013150</v>
      </c>
      <c r="B89" s="138" t="s">
        <v>7</v>
      </c>
      <c r="C89" s="148">
        <v>164</v>
      </c>
      <c r="D89" s="148">
        <v>187</v>
      </c>
      <c r="E89" s="148">
        <v>187</v>
      </c>
      <c r="F89" s="158">
        <f t="shared" si="1"/>
        <v>100</v>
      </c>
    </row>
    <row r="90" spans="1:6">
      <c r="A90" s="134">
        <v>2013199</v>
      </c>
      <c r="B90" s="138" t="s">
        <v>428</v>
      </c>
      <c r="C90" s="148"/>
      <c r="D90" s="148">
        <v>61</v>
      </c>
      <c r="E90" s="148">
        <v>61</v>
      </c>
      <c r="F90" s="158">
        <f t="shared" si="1"/>
        <v>100</v>
      </c>
    </row>
    <row r="91" spans="1:6">
      <c r="A91" s="133">
        <v>20132</v>
      </c>
      <c r="B91" s="137" t="s">
        <v>39</v>
      </c>
      <c r="C91" s="146">
        <v>387</v>
      </c>
      <c r="D91" s="146">
        <v>497</v>
      </c>
      <c r="E91" s="145">
        <v>497</v>
      </c>
      <c r="F91" s="157">
        <f t="shared" si="1"/>
        <v>100</v>
      </c>
    </row>
    <row r="92" spans="1:6">
      <c r="A92" s="134">
        <v>2013201</v>
      </c>
      <c r="B92" s="138" t="s">
        <v>4</v>
      </c>
      <c r="C92" s="148">
        <v>171</v>
      </c>
      <c r="D92" s="148">
        <v>199</v>
      </c>
      <c r="E92" s="148">
        <v>199</v>
      </c>
      <c r="F92" s="158">
        <f t="shared" si="1"/>
        <v>100</v>
      </c>
    </row>
    <row r="93" spans="1:6">
      <c r="A93" s="134">
        <v>2013202</v>
      </c>
      <c r="B93" s="138" t="s">
        <v>5</v>
      </c>
      <c r="C93" s="148">
        <v>183</v>
      </c>
      <c r="D93" s="148">
        <v>261</v>
      </c>
      <c r="E93" s="148">
        <v>261</v>
      </c>
      <c r="F93" s="158">
        <f t="shared" si="1"/>
        <v>100</v>
      </c>
    </row>
    <row r="94" spans="1:6">
      <c r="A94" s="134">
        <v>2013250</v>
      </c>
      <c r="B94" s="138" t="s">
        <v>7</v>
      </c>
      <c r="C94" s="148">
        <v>33</v>
      </c>
      <c r="D94" s="148">
        <v>37</v>
      </c>
      <c r="E94" s="148">
        <v>37</v>
      </c>
      <c r="F94" s="158">
        <f t="shared" si="1"/>
        <v>100</v>
      </c>
    </row>
    <row r="95" spans="1:6">
      <c r="A95" s="133">
        <v>20133</v>
      </c>
      <c r="B95" s="137" t="s">
        <v>40</v>
      </c>
      <c r="C95" s="146">
        <v>194</v>
      </c>
      <c r="D95" s="146">
        <v>424</v>
      </c>
      <c r="E95" s="150">
        <v>424</v>
      </c>
      <c r="F95" s="157">
        <f t="shared" si="1"/>
        <v>100</v>
      </c>
    </row>
    <row r="96" spans="1:6">
      <c r="A96" s="134">
        <v>2013301</v>
      </c>
      <c r="B96" s="138" t="s">
        <v>4</v>
      </c>
      <c r="C96" s="149">
        <v>109</v>
      </c>
      <c r="D96" s="149">
        <v>119</v>
      </c>
      <c r="E96" s="149">
        <v>119</v>
      </c>
      <c r="F96" s="158">
        <f t="shared" si="1"/>
        <v>100</v>
      </c>
    </row>
    <row r="97" spans="1:6">
      <c r="A97" s="134">
        <v>2013302</v>
      </c>
      <c r="B97" s="138" t="s">
        <v>5</v>
      </c>
      <c r="C97" s="149">
        <v>50</v>
      </c>
      <c r="D97" s="149">
        <v>266</v>
      </c>
      <c r="E97" s="149">
        <v>266</v>
      </c>
      <c r="F97" s="158">
        <f t="shared" si="1"/>
        <v>100</v>
      </c>
    </row>
    <row r="98" spans="1:6">
      <c r="A98" s="134">
        <v>2013350</v>
      </c>
      <c r="B98" s="138" t="s">
        <v>7</v>
      </c>
      <c r="C98" s="149">
        <v>35</v>
      </c>
      <c r="D98" s="149">
        <v>39</v>
      </c>
      <c r="E98" s="149">
        <v>39</v>
      </c>
      <c r="F98" s="158">
        <f t="shared" si="1"/>
        <v>100</v>
      </c>
    </row>
    <row r="99" spans="1:6">
      <c r="A99" s="133">
        <v>20134</v>
      </c>
      <c r="B99" s="137" t="s">
        <v>41</v>
      </c>
      <c r="C99" s="146">
        <v>109</v>
      </c>
      <c r="D99" s="146">
        <v>123</v>
      </c>
      <c r="E99" s="150">
        <v>123</v>
      </c>
      <c r="F99" s="157">
        <f t="shared" si="1"/>
        <v>100</v>
      </c>
    </row>
    <row r="100" spans="1:6">
      <c r="A100" s="134">
        <v>2013401</v>
      </c>
      <c r="B100" s="138" t="s">
        <v>4</v>
      </c>
      <c r="C100" s="149">
        <v>82</v>
      </c>
      <c r="D100" s="149">
        <v>82</v>
      </c>
      <c r="E100" s="149">
        <v>82</v>
      </c>
      <c r="F100" s="158">
        <f t="shared" si="1"/>
        <v>100</v>
      </c>
    </row>
    <row r="101" spans="1:6">
      <c r="A101" s="134">
        <v>2013402</v>
      </c>
      <c r="B101" s="138" t="s">
        <v>5</v>
      </c>
      <c r="C101" s="149">
        <v>27</v>
      </c>
      <c r="D101" s="149">
        <v>41</v>
      </c>
      <c r="E101" s="149">
        <v>41</v>
      </c>
      <c r="F101" s="158">
        <f t="shared" si="1"/>
        <v>100</v>
      </c>
    </row>
    <row r="102" spans="1:6">
      <c r="A102" s="133">
        <v>20199</v>
      </c>
      <c r="B102" s="137" t="s">
        <v>42</v>
      </c>
      <c r="C102" s="146">
        <v>6024</v>
      </c>
      <c r="D102" s="146">
        <v>1066</v>
      </c>
      <c r="E102" s="150">
        <v>1066</v>
      </c>
      <c r="F102" s="157">
        <f t="shared" si="1"/>
        <v>100</v>
      </c>
    </row>
    <row r="103" spans="1:6">
      <c r="A103" s="134">
        <v>2019999</v>
      </c>
      <c r="B103" s="138" t="s">
        <v>43</v>
      </c>
      <c r="C103" s="149">
        <v>6024</v>
      </c>
      <c r="D103" s="149">
        <v>1066</v>
      </c>
      <c r="E103" s="149">
        <v>1066</v>
      </c>
      <c r="F103" s="158">
        <f t="shared" si="1"/>
        <v>100</v>
      </c>
    </row>
    <row r="104" spans="1:6">
      <c r="A104" s="133">
        <v>204</v>
      </c>
      <c r="B104" s="137" t="s">
        <v>429</v>
      </c>
      <c r="C104" s="150">
        <v>3177</v>
      </c>
      <c r="D104" s="150">
        <v>4943</v>
      </c>
      <c r="E104" s="150">
        <v>4943</v>
      </c>
      <c r="F104" s="157">
        <f t="shared" si="1"/>
        <v>100</v>
      </c>
    </row>
    <row r="105" spans="1:6">
      <c r="A105" s="133">
        <v>20401</v>
      </c>
      <c r="B105" s="137" t="s">
        <v>44</v>
      </c>
      <c r="C105" s="146">
        <v>265</v>
      </c>
      <c r="D105" s="146">
        <v>378</v>
      </c>
      <c r="E105" s="150">
        <v>378</v>
      </c>
      <c r="F105" s="157">
        <f t="shared" si="1"/>
        <v>100</v>
      </c>
    </row>
    <row r="106" spans="1:6">
      <c r="A106" s="134">
        <v>2040101</v>
      </c>
      <c r="B106" s="138" t="s">
        <v>45</v>
      </c>
      <c r="C106" s="149">
        <v>14</v>
      </c>
      <c r="D106" s="149">
        <v>65</v>
      </c>
      <c r="E106" s="149">
        <v>65</v>
      </c>
      <c r="F106" s="158">
        <f t="shared" si="1"/>
        <v>100</v>
      </c>
    </row>
    <row r="107" spans="1:6">
      <c r="A107" s="134">
        <v>2040103</v>
      </c>
      <c r="B107" s="138" t="s">
        <v>46</v>
      </c>
      <c r="C107" s="148">
        <v>210</v>
      </c>
      <c r="D107" s="148">
        <v>294</v>
      </c>
      <c r="E107" s="148">
        <v>294</v>
      </c>
      <c r="F107" s="158">
        <f t="shared" si="1"/>
        <v>100</v>
      </c>
    </row>
    <row r="108" spans="1:6">
      <c r="A108" s="134">
        <v>2040106</v>
      </c>
      <c r="B108" s="138" t="s">
        <v>47</v>
      </c>
      <c r="C108" s="148">
        <v>41</v>
      </c>
      <c r="D108" s="148">
        <v>19</v>
      </c>
      <c r="E108" s="148">
        <v>19</v>
      </c>
      <c r="F108" s="158">
        <f t="shared" si="1"/>
        <v>100</v>
      </c>
    </row>
    <row r="109" spans="1:6">
      <c r="A109" s="133">
        <v>20402</v>
      </c>
      <c r="B109" s="137" t="s">
        <v>48</v>
      </c>
      <c r="C109" s="146">
        <v>1143</v>
      </c>
      <c r="D109" s="146">
        <v>1271</v>
      </c>
      <c r="E109" s="145">
        <v>1271</v>
      </c>
      <c r="F109" s="157">
        <f t="shared" si="1"/>
        <v>100</v>
      </c>
    </row>
    <row r="110" spans="1:6">
      <c r="A110" s="134">
        <v>2040202</v>
      </c>
      <c r="B110" s="138" t="s">
        <v>5</v>
      </c>
      <c r="C110" s="148">
        <v>481</v>
      </c>
      <c r="D110" s="148">
        <v>609</v>
      </c>
      <c r="E110" s="148">
        <v>609</v>
      </c>
      <c r="F110" s="158">
        <f t="shared" si="1"/>
        <v>100</v>
      </c>
    </row>
    <row r="111" spans="1:6">
      <c r="A111" s="134">
        <v>2040204</v>
      </c>
      <c r="B111" s="138" t="s">
        <v>49</v>
      </c>
      <c r="C111" s="148">
        <v>652</v>
      </c>
      <c r="D111" s="148">
        <v>652</v>
      </c>
      <c r="E111" s="148">
        <v>652</v>
      </c>
      <c r="F111" s="158">
        <f t="shared" si="1"/>
        <v>100</v>
      </c>
    </row>
    <row r="112" spans="1:6">
      <c r="A112" s="134">
        <v>2040211</v>
      </c>
      <c r="B112" s="138" t="s">
        <v>50</v>
      </c>
      <c r="C112" s="148">
        <v>10</v>
      </c>
      <c r="D112" s="148">
        <v>10</v>
      </c>
      <c r="E112" s="148">
        <v>10</v>
      </c>
      <c r="F112" s="158">
        <f t="shared" si="1"/>
        <v>100</v>
      </c>
    </row>
    <row r="113" spans="1:6">
      <c r="A113" s="133">
        <v>20404</v>
      </c>
      <c r="B113" s="137" t="s">
        <v>51</v>
      </c>
      <c r="C113" s="146">
        <v>571</v>
      </c>
      <c r="D113" s="146">
        <v>987</v>
      </c>
      <c r="E113" s="145">
        <v>987</v>
      </c>
      <c r="F113" s="157">
        <f t="shared" si="1"/>
        <v>100</v>
      </c>
    </row>
    <row r="114" spans="1:6">
      <c r="A114" s="134">
        <v>2040401</v>
      </c>
      <c r="B114" s="138" t="s">
        <v>4</v>
      </c>
      <c r="C114" s="148">
        <v>551</v>
      </c>
      <c r="D114" s="148">
        <v>724</v>
      </c>
      <c r="E114" s="148">
        <v>724</v>
      </c>
      <c r="F114" s="158">
        <f t="shared" si="1"/>
        <v>100</v>
      </c>
    </row>
    <row r="115" spans="1:6">
      <c r="A115" s="134">
        <v>2040402</v>
      </c>
      <c r="B115" s="138" t="s">
        <v>5</v>
      </c>
      <c r="C115" s="147"/>
      <c r="D115" s="147">
        <v>198</v>
      </c>
      <c r="E115" s="147">
        <v>198</v>
      </c>
      <c r="F115" s="158">
        <f t="shared" si="1"/>
        <v>100</v>
      </c>
    </row>
    <row r="116" spans="1:6">
      <c r="A116" s="134">
        <v>2040404</v>
      </c>
      <c r="B116" s="138" t="s">
        <v>52</v>
      </c>
      <c r="C116" s="147">
        <v>20</v>
      </c>
      <c r="D116" s="147">
        <v>20</v>
      </c>
      <c r="E116" s="147">
        <v>20</v>
      </c>
      <c r="F116" s="158">
        <f t="shared" si="1"/>
        <v>100</v>
      </c>
    </row>
    <row r="117" spans="1:6">
      <c r="A117" s="134">
        <v>2040499</v>
      </c>
      <c r="B117" s="138" t="s">
        <v>430</v>
      </c>
      <c r="C117" s="147"/>
      <c r="D117" s="147">
        <v>45</v>
      </c>
      <c r="E117" s="147">
        <v>45</v>
      </c>
      <c r="F117" s="158">
        <f t="shared" si="1"/>
        <v>100</v>
      </c>
    </row>
    <row r="118" spans="1:6">
      <c r="A118" s="133">
        <v>20405</v>
      </c>
      <c r="B118" s="137" t="s">
        <v>53</v>
      </c>
      <c r="C118" s="146">
        <v>830</v>
      </c>
      <c r="D118" s="146">
        <v>1607</v>
      </c>
      <c r="E118" s="145">
        <v>1607</v>
      </c>
      <c r="F118" s="157">
        <f t="shared" si="1"/>
        <v>100</v>
      </c>
    </row>
    <row r="119" spans="1:6">
      <c r="A119" s="134">
        <v>2040501</v>
      </c>
      <c r="B119" s="138" t="s">
        <v>4</v>
      </c>
      <c r="C119" s="148">
        <v>644</v>
      </c>
      <c r="D119" s="148">
        <v>889</v>
      </c>
      <c r="E119" s="148">
        <v>889</v>
      </c>
      <c r="F119" s="158">
        <f t="shared" si="1"/>
        <v>100</v>
      </c>
    </row>
    <row r="120" spans="1:6">
      <c r="A120" s="134">
        <v>2040502</v>
      </c>
      <c r="B120" s="138" t="s">
        <v>5</v>
      </c>
      <c r="C120" s="148"/>
      <c r="D120" s="148">
        <v>316</v>
      </c>
      <c r="E120" s="148">
        <v>316</v>
      </c>
      <c r="F120" s="158">
        <f t="shared" si="1"/>
        <v>100</v>
      </c>
    </row>
    <row r="121" spans="1:6" ht="14.25" customHeight="1">
      <c r="A121" s="134">
        <v>2040504</v>
      </c>
      <c r="B121" s="138" t="s">
        <v>54</v>
      </c>
      <c r="C121" s="148">
        <v>186</v>
      </c>
      <c r="D121" s="148">
        <v>299</v>
      </c>
      <c r="E121" s="148">
        <v>299</v>
      </c>
      <c r="F121" s="158">
        <f t="shared" si="1"/>
        <v>100</v>
      </c>
    </row>
    <row r="122" spans="1:6">
      <c r="A122" s="134">
        <v>2040599</v>
      </c>
      <c r="B122" s="138" t="s">
        <v>55</v>
      </c>
      <c r="C122" s="148"/>
      <c r="D122" s="148">
        <v>103</v>
      </c>
      <c r="E122" s="148">
        <v>103</v>
      </c>
      <c r="F122" s="158">
        <f t="shared" si="1"/>
        <v>100</v>
      </c>
    </row>
    <row r="123" spans="1:6">
      <c r="A123" s="133">
        <v>20406</v>
      </c>
      <c r="B123" s="137" t="s">
        <v>56</v>
      </c>
      <c r="C123" s="146">
        <v>368</v>
      </c>
      <c r="D123" s="146">
        <v>575</v>
      </c>
      <c r="E123" s="145">
        <v>575</v>
      </c>
      <c r="F123" s="157">
        <f t="shared" si="1"/>
        <v>100</v>
      </c>
    </row>
    <row r="124" spans="1:6">
      <c r="A124" s="134">
        <v>2040601</v>
      </c>
      <c r="B124" s="138" t="s">
        <v>4</v>
      </c>
      <c r="C124" s="148">
        <v>338</v>
      </c>
      <c r="D124" s="148">
        <v>400</v>
      </c>
      <c r="E124" s="148">
        <v>400</v>
      </c>
      <c r="F124" s="158">
        <f t="shared" si="1"/>
        <v>100</v>
      </c>
    </row>
    <row r="125" spans="1:6">
      <c r="A125" s="134">
        <v>2040602</v>
      </c>
      <c r="B125" s="138" t="s">
        <v>5</v>
      </c>
      <c r="C125" s="148">
        <v>26</v>
      </c>
      <c r="D125" s="148">
        <v>151</v>
      </c>
      <c r="E125" s="148">
        <v>151</v>
      </c>
      <c r="F125" s="158">
        <f t="shared" si="1"/>
        <v>100</v>
      </c>
    </row>
    <row r="126" spans="1:6">
      <c r="A126" s="134">
        <v>2040607</v>
      </c>
      <c r="B126" s="138" t="s">
        <v>57</v>
      </c>
      <c r="C126" s="148">
        <v>4</v>
      </c>
      <c r="D126" s="148">
        <v>24</v>
      </c>
      <c r="E126" s="148">
        <v>24</v>
      </c>
      <c r="F126" s="158">
        <f t="shared" si="1"/>
        <v>100</v>
      </c>
    </row>
    <row r="127" spans="1:6">
      <c r="A127" s="133">
        <v>20499</v>
      </c>
      <c r="B127" s="137" t="s">
        <v>58</v>
      </c>
      <c r="C127" s="146"/>
      <c r="D127" s="146">
        <v>125</v>
      </c>
      <c r="E127" s="145">
        <v>125</v>
      </c>
      <c r="F127" s="157">
        <f t="shared" si="1"/>
        <v>100</v>
      </c>
    </row>
    <row r="128" spans="1:6">
      <c r="A128" s="134">
        <v>2049901</v>
      </c>
      <c r="B128" s="138" t="s">
        <v>59</v>
      </c>
      <c r="C128" s="148"/>
      <c r="D128" s="148">
        <v>125</v>
      </c>
      <c r="E128" s="148">
        <v>125</v>
      </c>
      <c r="F128" s="158">
        <f t="shared" si="1"/>
        <v>100</v>
      </c>
    </row>
    <row r="129" spans="1:6">
      <c r="A129" s="133">
        <v>205</v>
      </c>
      <c r="B129" s="137" t="s">
        <v>431</v>
      </c>
      <c r="C129" s="145">
        <v>18692</v>
      </c>
      <c r="D129" s="145">
        <v>29184</v>
      </c>
      <c r="E129" s="145">
        <v>28282</v>
      </c>
      <c r="F129" s="157">
        <f t="shared" si="1"/>
        <v>96.909265350877192</v>
      </c>
    </row>
    <row r="130" spans="1:6">
      <c r="A130" s="133">
        <v>20501</v>
      </c>
      <c r="B130" s="137" t="s">
        <v>60</v>
      </c>
      <c r="C130" s="146">
        <v>413</v>
      </c>
      <c r="D130" s="146">
        <v>627</v>
      </c>
      <c r="E130" s="145">
        <v>627</v>
      </c>
      <c r="F130" s="157">
        <f t="shared" si="1"/>
        <v>100</v>
      </c>
    </row>
    <row r="131" spans="1:6">
      <c r="A131" s="134">
        <v>2050101</v>
      </c>
      <c r="B131" s="138" t="s">
        <v>4</v>
      </c>
      <c r="C131" s="148">
        <v>141</v>
      </c>
      <c r="D131" s="148">
        <v>151</v>
      </c>
      <c r="E131" s="148">
        <v>151</v>
      </c>
      <c r="F131" s="158">
        <f t="shared" si="1"/>
        <v>100</v>
      </c>
    </row>
    <row r="132" spans="1:6">
      <c r="A132" s="134">
        <v>2050102</v>
      </c>
      <c r="B132" s="138" t="s">
        <v>5</v>
      </c>
      <c r="C132" s="148">
        <v>90</v>
      </c>
      <c r="D132" s="148">
        <v>100</v>
      </c>
      <c r="E132" s="148">
        <v>100</v>
      </c>
      <c r="F132" s="158">
        <f t="shared" si="1"/>
        <v>100</v>
      </c>
    </row>
    <row r="133" spans="1:6">
      <c r="A133" s="134">
        <v>2050199</v>
      </c>
      <c r="B133" s="138" t="s">
        <v>61</v>
      </c>
      <c r="C133" s="148">
        <v>182</v>
      </c>
      <c r="D133" s="148">
        <v>376</v>
      </c>
      <c r="E133" s="148">
        <v>376</v>
      </c>
      <c r="F133" s="158">
        <f t="shared" ref="F133:F196" si="2">E133/D133*100</f>
        <v>100</v>
      </c>
    </row>
    <row r="134" spans="1:6">
      <c r="A134" s="133">
        <v>20502</v>
      </c>
      <c r="B134" s="137" t="s">
        <v>62</v>
      </c>
      <c r="C134" s="146">
        <v>16400</v>
      </c>
      <c r="D134" s="146">
        <v>26828</v>
      </c>
      <c r="E134" s="145">
        <v>25936</v>
      </c>
      <c r="F134" s="157">
        <f t="shared" si="2"/>
        <v>96.675115550916956</v>
      </c>
    </row>
    <row r="135" spans="1:6">
      <c r="A135" s="134">
        <v>2050201</v>
      </c>
      <c r="B135" s="138" t="s">
        <v>63</v>
      </c>
      <c r="C135" s="148">
        <v>437</v>
      </c>
      <c r="D135" s="148">
        <v>3043</v>
      </c>
      <c r="E135" s="148">
        <v>2151</v>
      </c>
      <c r="F135" s="158">
        <f t="shared" si="2"/>
        <v>70.686822214919488</v>
      </c>
    </row>
    <row r="136" spans="1:6">
      <c r="A136" s="134">
        <v>2050202</v>
      </c>
      <c r="B136" s="138" t="s">
        <v>64</v>
      </c>
      <c r="C136" s="148">
        <v>8126</v>
      </c>
      <c r="D136" s="148">
        <v>13542</v>
      </c>
      <c r="E136" s="148">
        <v>13542</v>
      </c>
      <c r="F136" s="158">
        <f t="shared" si="2"/>
        <v>100</v>
      </c>
    </row>
    <row r="137" spans="1:6">
      <c r="A137" s="134">
        <v>2050203</v>
      </c>
      <c r="B137" s="138" t="s">
        <v>65</v>
      </c>
      <c r="C137" s="148">
        <v>5114</v>
      </c>
      <c r="D137" s="148">
        <v>6679</v>
      </c>
      <c r="E137" s="148">
        <v>6679</v>
      </c>
      <c r="F137" s="158">
        <f t="shared" si="2"/>
        <v>100</v>
      </c>
    </row>
    <row r="138" spans="1:6">
      <c r="A138" s="134">
        <v>2050204</v>
      </c>
      <c r="B138" s="138" t="s">
        <v>66</v>
      </c>
      <c r="C138" s="148">
        <v>2723</v>
      </c>
      <c r="D138" s="148">
        <v>3510</v>
      </c>
      <c r="E138" s="148">
        <v>3510</v>
      </c>
      <c r="F138" s="158">
        <f t="shared" si="2"/>
        <v>100</v>
      </c>
    </row>
    <row r="139" spans="1:6">
      <c r="A139" s="134">
        <v>2050205</v>
      </c>
      <c r="B139" s="138" t="s">
        <v>67</v>
      </c>
      <c r="C139" s="148"/>
      <c r="D139" s="148">
        <v>44</v>
      </c>
      <c r="E139" s="148">
        <v>44</v>
      </c>
      <c r="F139" s="158">
        <f t="shared" si="2"/>
        <v>100</v>
      </c>
    </row>
    <row r="140" spans="1:6">
      <c r="A140" s="134">
        <v>2050299</v>
      </c>
      <c r="B140" s="138" t="s">
        <v>68</v>
      </c>
      <c r="C140" s="148"/>
      <c r="D140" s="148">
        <v>10</v>
      </c>
      <c r="E140" s="148">
        <v>10</v>
      </c>
      <c r="F140" s="158">
        <f t="shared" si="2"/>
        <v>100</v>
      </c>
    </row>
    <row r="141" spans="1:6">
      <c r="A141" s="133">
        <v>20503</v>
      </c>
      <c r="B141" s="137" t="s">
        <v>432</v>
      </c>
      <c r="C141" s="146"/>
      <c r="D141" s="146">
        <v>3</v>
      </c>
      <c r="E141" s="145">
        <v>3</v>
      </c>
      <c r="F141" s="157">
        <f t="shared" si="2"/>
        <v>100</v>
      </c>
    </row>
    <row r="142" spans="1:6">
      <c r="A142" s="134">
        <v>2050302</v>
      </c>
      <c r="B142" s="138" t="s">
        <v>433</v>
      </c>
      <c r="C142" s="148"/>
      <c r="D142" s="148">
        <v>1</v>
      </c>
      <c r="E142" s="148">
        <v>1</v>
      </c>
      <c r="F142" s="158">
        <f t="shared" si="2"/>
        <v>100</v>
      </c>
    </row>
    <row r="143" spans="1:6">
      <c r="A143" s="134">
        <v>2050303</v>
      </c>
      <c r="B143" s="138" t="s">
        <v>434</v>
      </c>
      <c r="C143" s="148"/>
      <c r="D143" s="148">
        <v>2</v>
      </c>
      <c r="E143" s="148">
        <v>2</v>
      </c>
      <c r="F143" s="158">
        <f t="shared" si="2"/>
        <v>100</v>
      </c>
    </row>
    <row r="144" spans="1:6">
      <c r="A144" s="133">
        <v>20505</v>
      </c>
      <c r="B144" s="137" t="s">
        <v>435</v>
      </c>
      <c r="C144" s="146">
        <v>5</v>
      </c>
      <c r="D144" s="146">
        <v>5</v>
      </c>
      <c r="E144" s="145">
        <v>5</v>
      </c>
      <c r="F144" s="157">
        <f t="shared" si="2"/>
        <v>100</v>
      </c>
    </row>
    <row r="145" spans="1:6">
      <c r="A145" s="134">
        <v>2050501</v>
      </c>
      <c r="B145" s="138" t="s">
        <v>436</v>
      </c>
      <c r="C145" s="148">
        <v>5</v>
      </c>
      <c r="D145" s="148">
        <v>5</v>
      </c>
      <c r="E145" s="148">
        <v>5</v>
      </c>
      <c r="F145" s="158">
        <f t="shared" si="2"/>
        <v>100</v>
      </c>
    </row>
    <row r="146" spans="1:6">
      <c r="A146" s="133">
        <v>20508</v>
      </c>
      <c r="B146" s="137" t="s">
        <v>69</v>
      </c>
      <c r="C146" s="146">
        <v>444</v>
      </c>
      <c r="D146" s="146">
        <v>493</v>
      </c>
      <c r="E146" s="145">
        <v>493</v>
      </c>
      <c r="F146" s="157">
        <f t="shared" si="2"/>
        <v>100</v>
      </c>
    </row>
    <row r="147" spans="1:6">
      <c r="A147" s="134">
        <v>2050801</v>
      </c>
      <c r="B147" s="138" t="s">
        <v>70</v>
      </c>
      <c r="C147" s="148">
        <v>237</v>
      </c>
      <c r="D147" s="148">
        <v>254</v>
      </c>
      <c r="E147" s="148">
        <v>254</v>
      </c>
      <c r="F147" s="158">
        <f t="shared" si="2"/>
        <v>100</v>
      </c>
    </row>
    <row r="148" spans="1:6">
      <c r="A148" s="134">
        <v>2050802</v>
      </c>
      <c r="B148" s="138" t="s">
        <v>71</v>
      </c>
      <c r="C148" s="147">
        <v>207</v>
      </c>
      <c r="D148" s="147">
        <v>235</v>
      </c>
      <c r="E148" s="147">
        <v>235</v>
      </c>
      <c r="F148" s="158">
        <f t="shared" si="2"/>
        <v>100</v>
      </c>
    </row>
    <row r="149" spans="1:6">
      <c r="A149" s="134">
        <v>2050899</v>
      </c>
      <c r="B149" s="138" t="s">
        <v>437</v>
      </c>
      <c r="C149" s="147"/>
      <c r="D149" s="147">
        <v>4</v>
      </c>
      <c r="E149" s="147">
        <v>4</v>
      </c>
      <c r="F149" s="158">
        <f t="shared" si="2"/>
        <v>100</v>
      </c>
    </row>
    <row r="150" spans="1:6">
      <c r="A150" s="133">
        <v>20509</v>
      </c>
      <c r="B150" s="137" t="s">
        <v>72</v>
      </c>
      <c r="C150" s="146">
        <v>1426</v>
      </c>
      <c r="D150" s="146">
        <v>1215</v>
      </c>
      <c r="E150" s="145">
        <v>1205</v>
      </c>
      <c r="F150" s="157">
        <f t="shared" si="2"/>
        <v>99.176954732510296</v>
      </c>
    </row>
    <row r="151" spans="1:6">
      <c r="A151" s="134">
        <v>2050999</v>
      </c>
      <c r="B151" s="138" t="s">
        <v>73</v>
      </c>
      <c r="C151" s="148">
        <v>1426</v>
      </c>
      <c r="D151" s="148">
        <v>1215</v>
      </c>
      <c r="E151" s="148">
        <v>1205</v>
      </c>
      <c r="F151" s="158">
        <f t="shared" si="2"/>
        <v>99.176954732510296</v>
      </c>
    </row>
    <row r="152" spans="1:6">
      <c r="A152" s="133">
        <v>20599</v>
      </c>
      <c r="B152" s="137" t="s">
        <v>74</v>
      </c>
      <c r="C152" s="146">
        <v>4</v>
      </c>
      <c r="D152" s="146">
        <v>13</v>
      </c>
      <c r="E152" s="145">
        <v>13</v>
      </c>
      <c r="F152" s="157">
        <f t="shared" si="2"/>
        <v>100</v>
      </c>
    </row>
    <row r="153" spans="1:6">
      <c r="A153" s="134">
        <v>2059999</v>
      </c>
      <c r="B153" s="138" t="s">
        <v>75</v>
      </c>
      <c r="C153" s="148">
        <v>4</v>
      </c>
      <c r="D153" s="148">
        <v>13</v>
      </c>
      <c r="E153" s="148">
        <v>13</v>
      </c>
      <c r="F153" s="158">
        <f t="shared" si="2"/>
        <v>100</v>
      </c>
    </row>
    <row r="154" spans="1:6">
      <c r="A154" s="133">
        <v>206</v>
      </c>
      <c r="B154" s="137" t="s">
        <v>438</v>
      </c>
      <c r="C154" s="145">
        <v>358</v>
      </c>
      <c r="D154" s="145">
        <v>485</v>
      </c>
      <c r="E154" s="145">
        <v>425</v>
      </c>
      <c r="F154" s="157">
        <f t="shared" si="2"/>
        <v>87.628865979381445</v>
      </c>
    </row>
    <row r="155" spans="1:6">
      <c r="A155" s="133">
        <v>20601</v>
      </c>
      <c r="B155" s="137" t="s">
        <v>76</v>
      </c>
      <c r="C155" s="146">
        <v>154</v>
      </c>
      <c r="D155" s="146">
        <v>170</v>
      </c>
      <c r="E155" s="145">
        <v>170</v>
      </c>
      <c r="F155" s="157">
        <f t="shared" si="2"/>
        <v>100</v>
      </c>
    </row>
    <row r="156" spans="1:6">
      <c r="A156" s="134">
        <v>2060101</v>
      </c>
      <c r="B156" s="138" t="s">
        <v>4</v>
      </c>
      <c r="C156" s="148">
        <v>127</v>
      </c>
      <c r="D156" s="148">
        <v>142</v>
      </c>
      <c r="E156" s="148">
        <v>142</v>
      </c>
      <c r="F156" s="158">
        <f t="shared" si="2"/>
        <v>100</v>
      </c>
    </row>
    <row r="157" spans="1:6">
      <c r="A157" s="134">
        <v>2060199</v>
      </c>
      <c r="B157" s="138" t="s">
        <v>77</v>
      </c>
      <c r="C157" s="148">
        <v>27</v>
      </c>
      <c r="D157" s="148">
        <v>28</v>
      </c>
      <c r="E157" s="148">
        <v>28</v>
      </c>
      <c r="F157" s="158">
        <f t="shared" si="2"/>
        <v>100</v>
      </c>
    </row>
    <row r="158" spans="1:6">
      <c r="A158" s="133">
        <v>20604</v>
      </c>
      <c r="B158" s="137" t="s">
        <v>78</v>
      </c>
      <c r="C158" s="146">
        <v>160</v>
      </c>
      <c r="D158" s="146">
        <v>237</v>
      </c>
      <c r="E158" s="145">
        <v>177</v>
      </c>
      <c r="F158" s="157">
        <f t="shared" si="2"/>
        <v>74.683544303797461</v>
      </c>
    </row>
    <row r="159" spans="1:6">
      <c r="A159" s="134">
        <v>2060402</v>
      </c>
      <c r="B159" s="138" t="s">
        <v>79</v>
      </c>
      <c r="C159" s="148">
        <v>160</v>
      </c>
      <c r="D159" s="148">
        <v>237</v>
      </c>
      <c r="E159" s="148">
        <v>177</v>
      </c>
      <c r="F159" s="158">
        <f t="shared" si="2"/>
        <v>74.683544303797461</v>
      </c>
    </row>
    <row r="160" spans="1:6">
      <c r="A160" s="133">
        <v>20607</v>
      </c>
      <c r="B160" s="137" t="s">
        <v>80</v>
      </c>
      <c r="C160" s="146">
        <v>44</v>
      </c>
      <c r="D160" s="146">
        <v>75</v>
      </c>
      <c r="E160" s="145">
        <v>75</v>
      </c>
      <c r="F160" s="157">
        <f t="shared" si="2"/>
        <v>100</v>
      </c>
    </row>
    <row r="161" spans="1:6">
      <c r="A161" s="134">
        <v>2060702</v>
      </c>
      <c r="B161" s="138" t="s">
        <v>81</v>
      </c>
      <c r="C161" s="148">
        <v>44</v>
      </c>
      <c r="D161" s="148">
        <v>47</v>
      </c>
      <c r="E161" s="148">
        <v>47</v>
      </c>
      <c r="F161" s="158">
        <f t="shared" si="2"/>
        <v>100</v>
      </c>
    </row>
    <row r="162" spans="1:6">
      <c r="A162" s="134">
        <v>2060799</v>
      </c>
      <c r="B162" s="138" t="s">
        <v>82</v>
      </c>
      <c r="C162" s="148"/>
      <c r="D162" s="148">
        <v>28</v>
      </c>
      <c r="E162" s="148">
        <v>28</v>
      </c>
      <c r="F162" s="158">
        <f t="shared" si="2"/>
        <v>100</v>
      </c>
    </row>
    <row r="163" spans="1:6">
      <c r="A163" s="133">
        <v>20699</v>
      </c>
      <c r="B163" s="137" t="s">
        <v>83</v>
      </c>
      <c r="C163" s="146"/>
      <c r="D163" s="146">
        <v>3</v>
      </c>
      <c r="E163" s="145">
        <v>3</v>
      </c>
      <c r="F163" s="157">
        <f t="shared" si="2"/>
        <v>100</v>
      </c>
    </row>
    <row r="164" spans="1:6">
      <c r="A164" s="134">
        <v>2069999</v>
      </c>
      <c r="B164" s="138" t="s">
        <v>84</v>
      </c>
      <c r="C164" s="148"/>
      <c r="D164" s="148">
        <v>3</v>
      </c>
      <c r="E164" s="148">
        <v>3</v>
      </c>
      <c r="F164" s="158">
        <f t="shared" si="2"/>
        <v>100</v>
      </c>
    </row>
    <row r="165" spans="1:6">
      <c r="A165" s="133">
        <v>207</v>
      </c>
      <c r="B165" s="137" t="s">
        <v>439</v>
      </c>
      <c r="C165" s="145">
        <v>1142</v>
      </c>
      <c r="D165" s="145">
        <v>1725</v>
      </c>
      <c r="E165" s="145">
        <v>1698</v>
      </c>
      <c r="F165" s="157">
        <f t="shared" si="2"/>
        <v>98.434782608695642</v>
      </c>
    </row>
    <row r="166" spans="1:6">
      <c r="A166" s="133">
        <v>20701</v>
      </c>
      <c r="B166" s="137" t="s">
        <v>85</v>
      </c>
      <c r="C166" s="146">
        <v>466</v>
      </c>
      <c r="D166" s="146">
        <v>629</v>
      </c>
      <c r="E166" s="146">
        <v>629</v>
      </c>
      <c r="F166" s="157">
        <f t="shared" si="2"/>
        <v>100</v>
      </c>
    </row>
    <row r="167" spans="1:6">
      <c r="A167" s="134">
        <v>2070104</v>
      </c>
      <c r="B167" s="138" t="s">
        <v>440</v>
      </c>
      <c r="C167" s="147">
        <v>4</v>
      </c>
      <c r="D167" s="147">
        <v>4</v>
      </c>
      <c r="E167" s="147">
        <v>4</v>
      </c>
      <c r="F167" s="158">
        <f t="shared" si="2"/>
        <v>100</v>
      </c>
    </row>
    <row r="168" spans="1:6">
      <c r="A168" s="134">
        <v>2070108</v>
      </c>
      <c r="B168" s="138" t="s">
        <v>441</v>
      </c>
      <c r="C168" s="147"/>
      <c r="D168" s="147">
        <v>4</v>
      </c>
      <c r="E168" s="147">
        <v>4</v>
      </c>
      <c r="F168" s="158">
        <f t="shared" si="2"/>
        <v>100</v>
      </c>
    </row>
    <row r="169" spans="1:6">
      <c r="A169" s="134">
        <v>2070109</v>
      </c>
      <c r="B169" s="138" t="s">
        <v>86</v>
      </c>
      <c r="C169" s="148">
        <v>102</v>
      </c>
      <c r="D169" s="148">
        <v>152</v>
      </c>
      <c r="E169" s="148">
        <v>152</v>
      </c>
      <c r="F169" s="158">
        <f t="shared" si="2"/>
        <v>100</v>
      </c>
    </row>
    <row r="170" spans="1:6">
      <c r="A170" s="134">
        <v>2070111</v>
      </c>
      <c r="B170" s="138" t="s">
        <v>87</v>
      </c>
      <c r="C170" s="148">
        <v>10</v>
      </c>
      <c r="D170" s="148">
        <v>27</v>
      </c>
      <c r="E170" s="148">
        <v>27</v>
      </c>
      <c r="F170" s="158">
        <f t="shared" si="2"/>
        <v>100</v>
      </c>
    </row>
    <row r="171" spans="1:6">
      <c r="A171" s="134">
        <v>2070199</v>
      </c>
      <c r="B171" s="138" t="s">
        <v>88</v>
      </c>
      <c r="C171" s="148">
        <v>350</v>
      </c>
      <c r="D171" s="148">
        <v>442</v>
      </c>
      <c r="E171" s="148">
        <v>442</v>
      </c>
      <c r="F171" s="158">
        <f t="shared" si="2"/>
        <v>100</v>
      </c>
    </row>
    <row r="172" spans="1:6">
      <c r="A172" s="133">
        <v>20702</v>
      </c>
      <c r="B172" s="137" t="s">
        <v>89</v>
      </c>
      <c r="C172" s="146">
        <v>36</v>
      </c>
      <c r="D172" s="146">
        <v>48</v>
      </c>
      <c r="E172" s="145">
        <v>48</v>
      </c>
      <c r="F172" s="157">
        <f t="shared" si="2"/>
        <v>100</v>
      </c>
    </row>
    <row r="173" spans="1:6">
      <c r="A173" s="134">
        <v>2070204</v>
      </c>
      <c r="B173" s="138" t="s">
        <v>90</v>
      </c>
      <c r="C173" s="148">
        <v>1</v>
      </c>
      <c r="D173" s="148">
        <v>1</v>
      </c>
      <c r="E173" s="148">
        <v>1</v>
      </c>
      <c r="F173" s="158">
        <f t="shared" si="2"/>
        <v>100</v>
      </c>
    </row>
    <row r="174" spans="1:6">
      <c r="A174" s="134">
        <v>2070205</v>
      </c>
      <c r="B174" s="138" t="s">
        <v>312</v>
      </c>
      <c r="C174" s="148">
        <v>35</v>
      </c>
      <c r="D174" s="148">
        <v>47</v>
      </c>
      <c r="E174" s="148">
        <v>47</v>
      </c>
      <c r="F174" s="158">
        <f t="shared" si="2"/>
        <v>100</v>
      </c>
    </row>
    <row r="175" spans="1:6">
      <c r="A175" s="133">
        <v>20703</v>
      </c>
      <c r="B175" s="137" t="s">
        <v>91</v>
      </c>
      <c r="C175" s="146"/>
      <c r="D175" s="146">
        <v>59</v>
      </c>
      <c r="E175" s="145">
        <v>59</v>
      </c>
      <c r="F175" s="157">
        <f t="shared" si="2"/>
        <v>100</v>
      </c>
    </row>
    <row r="176" spans="1:6">
      <c r="A176" s="134">
        <v>2070305</v>
      </c>
      <c r="B176" s="138" t="s">
        <v>442</v>
      </c>
      <c r="C176" s="148"/>
      <c r="D176" s="148">
        <v>5</v>
      </c>
      <c r="E176" s="148">
        <v>5</v>
      </c>
      <c r="F176" s="158">
        <f t="shared" si="2"/>
        <v>100</v>
      </c>
    </row>
    <row r="177" spans="1:6">
      <c r="A177" s="134">
        <v>2070307</v>
      </c>
      <c r="B177" s="138" t="s">
        <v>443</v>
      </c>
      <c r="C177" s="148"/>
      <c r="D177" s="148">
        <v>15</v>
      </c>
      <c r="E177" s="148">
        <v>15</v>
      </c>
      <c r="F177" s="158">
        <f t="shared" si="2"/>
        <v>100</v>
      </c>
    </row>
    <row r="178" spans="1:6">
      <c r="A178" s="134">
        <v>2070308</v>
      </c>
      <c r="B178" s="138" t="s">
        <v>313</v>
      </c>
      <c r="C178" s="148"/>
      <c r="D178" s="148">
        <v>37</v>
      </c>
      <c r="E178" s="148">
        <v>37</v>
      </c>
      <c r="F178" s="158">
        <f t="shared" si="2"/>
        <v>100</v>
      </c>
    </row>
    <row r="179" spans="1:6">
      <c r="A179" s="134">
        <v>2070399</v>
      </c>
      <c r="B179" s="138" t="s">
        <v>92</v>
      </c>
      <c r="C179" s="147"/>
      <c r="D179" s="147">
        <v>2</v>
      </c>
      <c r="E179" s="147">
        <v>2</v>
      </c>
      <c r="F179" s="158">
        <f t="shared" si="2"/>
        <v>100</v>
      </c>
    </row>
    <row r="180" spans="1:6">
      <c r="A180" s="133">
        <v>20704</v>
      </c>
      <c r="B180" s="137" t="s">
        <v>314</v>
      </c>
      <c r="C180" s="146">
        <v>640</v>
      </c>
      <c r="D180" s="146">
        <v>694</v>
      </c>
      <c r="E180" s="146">
        <v>694</v>
      </c>
      <c r="F180" s="157">
        <f t="shared" si="2"/>
        <v>100</v>
      </c>
    </row>
    <row r="181" spans="1:6">
      <c r="A181" s="134">
        <v>2070401</v>
      </c>
      <c r="B181" s="138" t="s">
        <v>4</v>
      </c>
      <c r="C181" s="148">
        <v>90</v>
      </c>
      <c r="D181" s="148">
        <v>109</v>
      </c>
      <c r="E181" s="148">
        <v>109</v>
      </c>
      <c r="F181" s="158">
        <f t="shared" si="2"/>
        <v>100</v>
      </c>
    </row>
    <row r="182" spans="1:6">
      <c r="A182" s="134">
        <v>2070402</v>
      </c>
      <c r="B182" s="138" t="s">
        <v>5</v>
      </c>
      <c r="C182" s="148">
        <v>200</v>
      </c>
      <c r="D182" s="148">
        <v>208</v>
      </c>
      <c r="E182" s="148">
        <v>208</v>
      </c>
      <c r="F182" s="158">
        <f t="shared" si="2"/>
        <v>100</v>
      </c>
    </row>
    <row r="183" spans="1:6">
      <c r="A183" s="134">
        <v>2070404</v>
      </c>
      <c r="B183" s="138" t="s">
        <v>93</v>
      </c>
      <c r="C183" s="148">
        <v>47</v>
      </c>
      <c r="D183" s="148">
        <v>47</v>
      </c>
      <c r="E183" s="148">
        <v>47</v>
      </c>
      <c r="F183" s="158">
        <f t="shared" si="2"/>
        <v>100</v>
      </c>
    </row>
    <row r="184" spans="1:6">
      <c r="A184" s="134">
        <v>2070405</v>
      </c>
      <c r="B184" s="138" t="s">
        <v>444</v>
      </c>
      <c r="C184" s="148">
        <v>120</v>
      </c>
      <c r="D184" s="148">
        <v>59</v>
      </c>
      <c r="E184" s="148">
        <v>59</v>
      </c>
      <c r="F184" s="158">
        <f t="shared" si="2"/>
        <v>100</v>
      </c>
    </row>
    <row r="185" spans="1:6">
      <c r="A185" s="134">
        <v>2070406</v>
      </c>
      <c r="B185" s="138" t="s">
        <v>94</v>
      </c>
      <c r="C185" s="148">
        <v>12</v>
      </c>
      <c r="D185" s="148">
        <v>24</v>
      </c>
      <c r="E185" s="148">
        <v>24</v>
      </c>
      <c r="F185" s="158">
        <f t="shared" si="2"/>
        <v>100</v>
      </c>
    </row>
    <row r="186" spans="1:6">
      <c r="A186" s="134">
        <v>2070499</v>
      </c>
      <c r="B186" s="138" t="s">
        <v>315</v>
      </c>
      <c r="C186" s="148">
        <v>171</v>
      </c>
      <c r="D186" s="148">
        <v>247</v>
      </c>
      <c r="E186" s="148">
        <v>247</v>
      </c>
      <c r="F186" s="158">
        <f t="shared" si="2"/>
        <v>100</v>
      </c>
    </row>
    <row r="187" spans="1:6">
      <c r="A187" s="133">
        <v>20799</v>
      </c>
      <c r="B187" s="137" t="s">
        <v>95</v>
      </c>
      <c r="C187" s="146"/>
      <c r="D187" s="146">
        <v>295</v>
      </c>
      <c r="E187" s="145">
        <v>268</v>
      </c>
      <c r="F187" s="157">
        <f t="shared" si="2"/>
        <v>90.847457627118644</v>
      </c>
    </row>
    <row r="188" spans="1:6">
      <c r="A188" s="134">
        <v>2079902</v>
      </c>
      <c r="B188" s="138" t="s">
        <v>96</v>
      </c>
      <c r="C188" s="148"/>
      <c r="D188" s="148">
        <v>74</v>
      </c>
      <c r="E188" s="148">
        <v>47</v>
      </c>
      <c r="F188" s="158">
        <f t="shared" si="2"/>
        <v>63.513513513513509</v>
      </c>
    </row>
    <row r="189" spans="1:6">
      <c r="A189" s="134">
        <v>2079999</v>
      </c>
      <c r="B189" s="138" t="s">
        <v>97</v>
      </c>
      <c r="C189" s="148"/>
      <c r="D189" s="148">
        <v>221</v>
      </c>
      <c r="E189" s="148">
        <v>221</v>
      </c>
      <c r="F189" s="158">
        <f t="shared" si="2"/>
        <v>100</v>
      </c>
    </row>
    <row r="190" spans="1:6">
      <c r="A190" s="133">
        <v>208</v>
      </c>
      <c r="B190" s="137" t="s">
        <v>445</v>
      </c>
      <c r="C190" s="145">
        <v>12981</v>
      </c>
      <c r="D190" s="145">
        <v>19938</v>
      </c>
      <c r="E190" s="145">
        <v>19651</v>
      </c>
      <c r="F190" s="157">
        <f t="shared" si="2"/>
        <v>98.560537666766976</v>
      </c>
    </row>
    <row r="191" spans="1:6">
      <c r="A191" s="133">
        <v>20801</v>
      </c>
      <c r="B191" s="137" t="s">
        <v>98</v>
      </c>
      <c r="C191" s="146">
        <v>1017</v>
      </c>
      <c r="D191" s="146">
        <v>1070</v>
      </c>
      <c r="E191" s="145">
        <v>1070</v>
      </c>
      <c r="F191" s="157">
        <f t="shared" si="2"/>
        <v>100</v>
      </c>
    </row>
    <row r="192" spans="1:6">
      <c r="A192" s="134">
        <v>2080101</v>
      </c>
      <c r="B192" s="138" t="s">
        <v>4</v>
      </c>
      <c r="C192" s="148">
        <v>558</v>
      </c>
      <c r="D192" s="148">
        <v>617</v>
      </c>
      <c r="E192" s="148">
        <v>617</v>
      </c>
      <c r="F192" s="158">
        <f t="shared" si="2"/>
        <v>100</v>
      </c>
    </row>
    <row r="193" spans="1:6">
      <c r="A193" s="134">
        <v>2080102</v>
      </c>
      <c r="B193" s="138" t="s">
        <v>5</v>
      </c>
      <c r="C193" s="148"/>
      <c r="D193" s="148">
        <v>17</v>
      </c>
      <c r="E193" s="148">
        <v>17</v>
      </c>
      <c r="F193" s="158">
        <f t="shared" si="2"/>
        <v>100</v>
      </c>
    </row>
    <row r="194" spans="1:6">
      <c r="A194" s="134">
        <v>2080105</v>
      </c>
      <c r="B194" s="138" t="s">
        <v>446</v>
      </c>
      <c r="C194" s="148">
        <v>14</v>
      </c>
      <c r="D194" s="148">
        <v>18</v>
      </c>
      <c r="E194" s="148">
        <v>18</v>
      </c>
      <c r="F194" s="158">
        <f t="shared" si="2"/>
        <v>100</v>
      </c>
    </row>
    <row r="195" spans="1:6">
      <c r="A195" s="134">
        <v>2080107</v>
      </c>
      <c r="B195" s="138" t="s">
        <v>99</v>
      </c>
      <c r="C195" s="148"/>
      <c r="D195" s="148">
        <v>2</v>
      </c>
      <c r="E195" s="148">
        <v>2</v>
      </c>
      <c r="F195" s="158">
        <f t="shared" si="2"/>
        <v>100</v>
      </c>
    </row>
    <row r="196" spans="1:6">
      <c r="A196" s="134">
        <v>2080108</v>
      </c>
      <c r="B196" s="138" t="s">
        <v>16</v>
      </c>
      <c r="C196" s="148">
        <v>8</v>
      </c>
      <c r="D196" s="148">
        <v>7</v>
      </c>
      <c r="E196" s="148">
        <v>7</v>
      </c>
      <c r="F196" s="158">
        <f t="shared" si="2"/>
        <v>100</v>
      </c>
    </row>
    <row r="197" spans="1:6">
      <c r="A197" s="134">
        <v>2080109</v>
      </c>
      <c r="B197" s="138" t="s">
        <v>100</v>
      </c>
      <c r="C197" s="148">
        <v>174</v>
      </c>
      <c r="D197" s="148">
        <v>138</v>
      </c>
      <c r="E197" s="148">
        <v>138</v>
      </c>
      <c r="F197" s="158">
        <f t="shared" ref="F197:F260" si="3">E197/D197*100</f>
        <v>100</v>
      </c>
    </row>
    <row r="198" spans="1:6">
      <c r="A198" s="134">
        <v>2080111</v>
      </c>
      <c r="B198" s="138" t="s">
        <v>101</v>
      </c>
      <c r="C198" s="148">
        <v>31</v>
      </c>
      <c r="D198" s="148">
        <v>29</v>
      </c>
      <c r="E198" s="148">
        <v>29</v>
      </c>
      <c r="F198" s="158">
        <f t="shared" si="3"/>
        <v>100</v>
      </c>
    </row>
    <row r="199" spans="1:6">
      <c r="A199" s="134">
        <v>2080199</v>
      </c>
      <c r="B199" s="138" t="s">
        <v>102</v>
      </c>
      <c r="C199" s="148">
        <v>232</v>
      </c>
      <c r="D199" s="148">
        <v>242</v>
      </c>
      <c r="E199" s="148">
        <v>242</v>
      </c>
      <c r="F199" s="158">
        <f t="shared" si="3"/>
        <v>100</v>
      </c>
    </row>
    <row r="200" spans="1:6">
      <c r="A200" s="133">
        <v>20802</v>
      </c>
      <c r="B200" s="137" t="s">
        <v>103</v>
      </c>
      <c r="C200" s="146">
        <v>3602</v>
      </c>
      <c r="D200" s="146">
        <v>4330</v>
      </c>
      <c r="E200" s="145">
        <v>4330</v>
      </c>
      <c r="F200" s="157">
        <f t="shared" si="3"/>
        <v>100</v>
      </c>
    </row>
    <row r="201" spans="1:6">
      <c r="A201" s="134">
        <v>2080201</v>
      </c>
      <c r="B201" s="138" t="s">
        <v>4</v>
      </c>
      <c r="C201" s="148">
        <v>174</v>
      </c>
      <c r="D201" s="148">
        <v>196</v>
      </c>
      <c r="E201" s="148">
        <v>196</v>
      </c>
      <c r="F201" s="158">
        <f t="shared" si="3"/>
        <v>100</v>
      </c>
    </row>
    <row r="202" spans="1:6">
      <c r="A202" s="134">
        <v>2080202</v>
      </c>
      <c r="B202" s="138" t="s">
        <v>5</v>
      </c>
      <c r="C202" s="148">
        <v>158</v>
      </c>
      <c r="D202" s="148">
        <v>112</v>
      </c>
      <c r="E202" s="148">
        <v>112</v>
      </c>
      <c r="F202" s="158">
        <f t="shared" si="3"/>
        <v>100</v>
      </c>
    </row>
    <row r="203" spans="1:6">
      <c r="A203" s="134">
        <v>2080204</v>
      </c>
      <c r="B203" s="138" t="s">
        <v>104</v>
      </c>
      <c r="C203" s="148"/>
      <c r="D203" s="148">
        <v>22</v>
      </c>
      <c r="E203" s="148">
        <v>22</v>
      </c>
      <c r="F203" s="158">
        <f t="shared" si="3"/>
        <v>100</v>
      </c>
    </row>
    <row r="204" spans="1:6">
      <c r="A204" s="134">
        <v>2080205</v>
      </c>
      <c r="B204" s="138" t="s">
        <v>105</v>
      </c>
      <c r="C204" s="148">
        <v>215</v>
      </c>
      <c r="D204" s="148">
        <v>343</v>
      </c>
      <c r="E204" s="148">
        <v>343</v>
      </c>
      <c r="F204" s="158">
        <f t="shared" si="3"/>
        <v>100</v>
      </c>
    </row>
    <row r="205" spans="1:6">
      <c r="A205" s="134">
        <v>2080207</v>
      </c>
      <c r="B205" s="138" t="s">
        <v>106</v>
      </c>
      <c r="C205" s="148"/>
      <c r="D205" s="148">
        <v>35</v>
      </c>
      <c r="E205" s="148">
        <v>35</v>
      </c>
      <c r="F205" s="158">
        <f t="shared" si="3"/>
        <v>100</v>
      </c>
    </row>
    <row r="206" spans="1:6">
      <c r="A206" s="134">
        <v>2080208</v>
      </c>
      <c r="B206" s="138" t="s">
        <v>107</v>
      </c>
      <c r="C206" s="148">
        <v>2941</v>
      </c>
      <c r="D206" s="148">
        <v>3450</v>
      </c>
      <c r="E206" s="148">
        <v>3450</v>
      </c>
      <c r="F206" s="158">
        <f t="shared" si="3"/>
        <v>100</v>
      </c>
    </row>
    <row r="207" spans="1:6">
      <c r="A207" s="134">
        <v>2080299</v>
      </c>
      <c r="B207" s="138" t="s">
        <v>108</v>
      </c>
      <c r="C207" s="148">
        <v>114</v>
      </c>
      <c r="D207" s="148">
        <v>172</v>
      </c>
      <c r="E207" s="148">
        <v>172</v>
      </c>
      <c r="F207" s="158">
        <f t="shared" si="3"/>
        <v>100</v>
      </c>
    </row>
    <row r="208" spans="1:6">
      <c r="A208" s="133">
        <v>20805</v>
      </c>
      <c r="B208" s="137" t="s">
        <v>109</v>
      </c>
      <c r="C208" s="146">
        <v>5876</v>
      </c>
      <c r="D208" s="146">
        <v>6289</v>
      </c>
      <c r="E208" s="145">
        <v>6289</v>
      </c>
      <c r="F208" s="157">
        <f t="shared" si="3"/>
        <v>100</v>
      </c>
    </row>
    <row r="209" spans="1:6">
      <c r="A209" s="134">
        <v>2080504</v>
      </c>
      <c r="B209" s="138" t="s">
        <v>110</v>
      </c>
      <c r="C209" s="148">
        <v>603</v>
      </c>
      <c r="D209" s="148">
        <v>692</v>
      </c>
      <c r="E209" s="148">
        <v>692</v>
      </c>
      <c r="F209" s="158">
        <f t="shared" si="3"/>
        <v>100</v>
      </c>
    </row>
    <row r="210" spans="1:6">
      <c r="A210" s="134">
        <v>2080505</v>
      </c>
      <c r="B210" s="138" t="s">
        <v>316</v>
      </c>
      <c r="C210" s="148">
        <v>5273</v>
      </c>
      <c r="D210" s="148">
        <v>5534</v>
      </c>
      <c r="E210" s="148">
        <v>5534</v>
      </c>
      <c r="F210" s="158">
        <f t="shared" si="3"/>
        <v>100</v>
      </c>
    </row>
    <row r="211" spans="1:6">
      <c r="A211" s="134">
        <v>2080506</v>
      </c>
      <c r="B211" s="138" t="s">
        <v>447</v>
      </c>
      <c r="C211" s="148"/>
      <c r="D211" s="148">
        <v>63</v>
      </c>
      <c r="E211" s="148">
        <v>63</v>
      </c>
      <c r="F211" s="158">
        <f t="shared" si="3"/>
        <v>100</v>
      </c>
    </row>
    <row r="212" spans="1:6">
      <c r="A212" s="133">
        <v>20807</v>
      </c>
      <c r="B212" s="137" t="s">
        <v>111</v>
      </c>
      <c r="C212" s="146">
        <v>15</v>
      </c>
      <c r="D212" s="146">
        <v>1332</v>
      </c>
      <c r="E212" s="145">
        <v>1332</v>
      </c>
      <c r="F212" s="157">
        <f t="shared" si="3"/>
        <v>100</v>
      </c>
    </row>
    <row r="213" spans="1:6">
      <c r="A213" s="134">
        <v>2080702</v>
      </c>
      <c r="B213" s="138" t="s">
        <v>317</v>
      </c>
      <c r="C213" s="148"/>
      <c r="D213" s="148">
        <v>45</v>
      </c>
      <c r="E213" s="148">
        <v>45</v>
      </c>
      <c r="F213" s="158">
        <f t="shared" si="3"/>
        <v>100</v>
      </c>
    </row>
    <row r="214" spans="1:6">
      <c r="A214" s="134">
        <v>2080713</v>
      </c>
      <c r="B214" s="138" t="s">
        <v>448</v>
      </c>
      <c r="C214" s="148">
        <v>15</v>
      </c>
      <c r="D214" s="148">
        <v>14</v>
      </c>
      <c r="E214" s="148">
        <v>14</v>
      </c>
      <c r="F214" s="158">
        <f t="shared" si="3"/>
        <v>100</v>
      </c>
    </row>
    <row r="215" spans="1:6">
      <c r="A215" s="134">
        <v>2080799</v>
      </c>
      <c r="B215" s="138" t="s">
        <v>112</v>
      </c>
      <c r="C215" s="148"/>
      <c r="D215" s="148">
        <v>1273</v>
      </c>
      <c r="E215" s="148">
        <v>1273</v>
      </c>
      <c r="F215" s="158">
        <f t="shared" si="3"/>
        <v>100</v>
      </c>
    </row>
    <row r="216" spans="1:6">
      <c r="A216" s="133">
        <v>20808</v>
      </c>
      <c r="B216" s="137" t="s">
        <v>113</v>
      </c>
      <c r="C216" s="146">
        <v>270</v>
      </c>
      <c r="D216" s="146">
        <v>1189</v>
      </c>
      <c r="E216" s="145">
        <v>1189</v>
      </c>
      <c r="F216" s="157">
        <f t="shared" si="3"/>
        <v>100</v>
      </c>
    </row>
    <row r="217" spans="1:6">
      <c r="A217" s="134">
        <v>2080801</v>
      </c>
      <c r="B217" s="138" t="s">
        <v>114</v>
      </c>
      <c r="C217" s="148"/>
      <c r="D217" s="148">
        <v>351</v>
      </c>
      <c r="E217" s="148">
        <v>351</v>
      </c>
      <c r="F217" s="158">
        <f t="shared" si="3"/>
        <v>100</v>
      </c>
    </row>
    <row r="218" spans="1:6">
      <c r="A218" s="134">
        <v>2080802</v>
      </c>
      <c r="B218" s="138" t="s">
        <v>115</v>
      </c>
      <c r="C218" s="148">
        <v>6</v>
      </c>
      <c r="D218" s="148">
        <v>216</v>
      </c>
      <c r="E218" s="148">
        <v>216</v>
      </c>
      <c r="F218" s="158">
        <f t="shared" si="3"/>
        <v>100</v>
      </c>
    </row>
    <row r="219" spans="1:6">
      <c r="A219" s="134">
        <v>2080803</v>
      </c>
      <c r="B219" s="138" t="s">
        <v>116</v>
      </c>
      <c r="C219" s="148">
        <v>22</v>
      </c>
      <c r="D219" s="148">
        <v>254</v>
      </c>
      <c r="E219" s="148">
        <v>254</v>
      </c>
      <c r="F219" s="158">
        <f t="shared" si="3"/>
        <v>100</v>
      </c>
    </row>
    <row r="220" spans="1:6">
      <c r="A220" s="134">
        <v>2080805</v>
      </c>
      <c r="B220" s="138" t="s">
        <v>117</v>
      </c>
      <c r="C220" s="148">
        <v>181</v>
      </c>
      <c r="D220" s="148">
        <v>181</v>
      </c>
      <c r="E220" s="148">
        <v>181</v>
      </c>
      <c r="F220" s="158">
        <f t="shared" si="3"/>
        <v>100</v>
      </c>
    </row>
    <row r="221" spans="1:6">
      <c r="A221" s="134">
        <v>2080806</v>
      </c>
      <c r="B221" s="138" t="s">
        <v>118</v>
      </c>
      <c r="C221" s="148"/>
      <c r="D221" s="148">
        <v>38</v>
      </c>
      <c r="E221" s="148">
        <v>38</v>
      </c>
      <c r="F221" s="158">
        <f t="shared" si="3"/>
        <v>100</v>
      </c>
    </row>
    <row r="222" spans="1:6">
      <c r="A222" s="134">
        <v>2080899</v>
      </c>
      <c r="B222" s="138" t="s">
        <v>119</v>
      </c>
      <c r="C222" s="148">
        <v>61</v>
      </c>
      <c r="D222" s="148">
        <v>149</v>
      </c>
      <c r="E222" s="148">
        <v>149</v>
      </c>
      <c r="F222" s="158">
        <f t="shared" si="3"/>
        <v>100</v>
      </c>
    </row>
    <row r="223" spans="1:6">
      <c r="A223" s="133">
        <v>20809</v>
      </c>
      <c r="B223" s="137" t="s">
        <v>120</v>
      </c>
      <c r="C223" s="146">
        <v>200</v>
      </c>
      <c r="D223" s="146">
        <v>212</v>
      </c>
      <c r="E223" s="145">
        <v>198</v>
      </c>
      <c r="F223" s="157">
        <f t="shared" si="3"/>
        <v>93.396226415094347</v>
      </c>
    </row>
    <row r="224" spans="1:6">
      <c r="A224" s="134">
        <v>2080901</v>
      </c>
      <c r="B224" s="138" t="s">
        <v>121</v>
      </c>
      <c r="C224" s="148">
        <v>185</v>
      </c>
      <c r="D224" s="148">
        <v>169</v>
      </c>
      <c r="E224" s="148">
        <v>155</v>
      </c>
      <c r="F224" s="158">
        <f t="shared" si="3"/>
        <v>91.715976331360949</v>
      </c>
    </row>
    <row r="225" spans="1:6">
      <c r="A225" s="134">
        <v>2080904</v>
      </c>
      <c r="B225" s="138" t="s">
        <v>122</v>
      </c>
      <c r="C225" s="148">
        <v>15</v>
      </c>
      <c r="D225" s="148">
        <v>43</v>
      </c>
      <c r="E225" s="148">
        <v>43</v>
      </c>
      <c r="F225" s="158">
        <f t="shared" si="3"/>
        <v>100</v>
      </c>
    </row>
    <row r="226" spans="1:6">
      <c r="A226" s="133">
        <v>20810</v>
      </c>
      <c r="B226" s="137" t="s">
        <v>123</v>
      </c>
      <c r="C226" s="146">
        <v>405</v>
      </c>
      <c r="D226" s="146">
        <v>462</v>
      </c>
      <c r="E226" s="145">
        <v>383</v>
      </c>
      <c r="F226" s="157">
        <f t="shared" si="3"/>
        <v>82.900432900432889</v>
      </c>
    </row>
    <row r="227" spans="1:6">
      <c r="A227" s="134">
        <v>2081001</v>
      </c>
      <c r="B227" s="138" t="s">
        <v>124</v>
      </c>
      <c r="C227" s="148">
        <v>30</v>
      </c>
      <c r="D227" s="148">
        <v>49</v>
      </c>
      <c r="E227" s="148">
        <v>49</v>
      </c>
      <c r="F227" s="158">
        <f t="shared" si="3"/>
        <v>100</v>
      </c>
    </row>
    <row r="228" spans="1:6">
      <c r="A228" s="134">
        <v>2081002</v>
      </c>
      <c r="B228" s="138" t="s">
        <v>125</v>
      </c>
      <c r="C228" s="148"/>
      <c r="D228" s="148">
        <v>375</v>
      </c>
      <c r="E228" s="148">
        <v>296</v>
      </c>
      <c r="F228" s="158">
        <f t="shared" si="3"/>
        <v>78.933333333333337</v>
      </c>
    </row>
    <row r="229" spans="1:6">
      <c r="A229" s="134">
        <v>2081004</v>
      </c>
      <c r="B229" s="138" t="s">
        <v>449</v>
      </c>
      <c r="C229" s="148">
        <v>375</v>
      </c>
      <c r="D229" s="148">
        <v>21</v>
      </c>
      <c r="E229" s="148">
        <v>21</v>
      </c>
      <c r="F229" s="158">
        <f t="shared" si="3"/>
        <v>100</v>
      </c>
    </row>
    <row r="230" spans="1:6">
      <c r="A230" s="134">
        <v>2081005</v>
      </c>
      <c r="B230" s="138" t="s">
        <v>126</v>
      </c>
      <c r="C230" s="148"/>
      <c r="D230" s="148">
        <v>17</v>
      </c>
      <c r="E230" s="148">
        <v>17</v>
      </c>
      <c r="F230" s="158">
        <f t="shared" si="3"/>
        <v>100</v>
      </c>
    </row>
    <row r="231" spans="1:6">
      <c r="A231" s="133">
        <v>20811</v>
      </c>
      <c r="B231" s="137" t="s">
        <v>127</v>
      </c>
      <c r="C231" s="146">
        <v>436</v>
      </c>
      <c r="D231" s="146">
        <v>1063</v>
      </c>
      <c r="E231" s="145">
        <v>1041</v>
      </c>
      <c r="F231" s="157">
        <f t="shared" si="3"/>
        <v>97.930385700846657</v>
      </c>
    </row>
    <row r="232" spans="1:6">
      <c r="A232" s="134">
        <v>2081101</v>
      </c>
      <c r="B232" s="138" t="s">
        <v>4</v>
      </c>
      <c r="C232" s="148">
        <v>48</v>
      </c>
      <c r="D232" s="148">
        <v>55</v>
      </c>
      <c r="E232" s="148">
        <v>55</v>
      </c>
      <c r="F232" s="158">
        <f t="shared" si="3"/>
        <v>100</v>
      </c>
    </row>
    <row r="233" spans="1:6">
      <c r="A233" s="134">
        <v>2081102</v>
      </c>
      <c r="B233" s="138" t="s">
        <v>5</v>
      </c>
      <c r="C233" s="148">
        <v>9</v>
      </c>
      <c r="D233" s="148">
        <v>9</v>
      </c>
      <c r="E233" s="148">
        <v>9</v>
      </c>
      <c r="F233" s="158">
        <f t="shared" si="3"/>
        <v>100</v>
      </c>
    </row>
    <row r="234" spans="1:6">
      <c r="A234" s="134">
        <v>2081104</v>
      </c>
      <c r="B234" s="138" t="s">
        <v>128</v>
      </c>
      <c r="C234" s="148">
        <v>42</v>
      </c>
      <c r="D234" s="148">
        <v>138</v>
      </c>
      <c r="E234" s="148">
        <v>138</v>
      </c>
      <c r="F234" s="158">
        <f t="shared" si="3"/>
        <v>100</v>
      </c>
    </row>
    <row r="235" spans="1:6">
      <c r="A235" s="134">
        <v>2081105</v>
      </c>
      <c r="B235" s="138" t="s">
        <v>129</v>
      </c>
      <c r="C235" s="148">
        <v>70</v>
      </c>
      <c r="D235" s="148">
        <v>183</v>
      </c>
      <c r="E235" s="148">
        <v>161</v>
      </c>
      <c r="F235" s="158">
        <f t="shared" si="3"/>
        <v>87.978142076502735</v>
      </c>
    </row>
    <row r="236" spans="1:6">
      <c r="A236" s="134">
        <v>2081106</v>
      </c>
      <c r="B236" s="138" t="s">
        <v>130</v>
      </c>
      <c r="C236" s="148">
        <v>10</v>
      </c>
      <c r="D236" s="148">
        <v>13</v>
      </c>
      <c r="E236" s="148">
        <v>13</v>
      </c>
      <c r="F236" s="158">
        <f t="shared" si="3"/>
        <v>100</v>
      </c>
    </row>
    <row r="237" spans="1:6">
      <c r="A237" s="134">
        <v>2081107</v>
      </c>
      <c r="B237" s="138" t="s">
        <v>450</v>
      </c>
      <c r="C237" s="148">
        <v>165</v>
      </c>
      <c r="D237" s="148">
        <v>266</v>
      </c>
      <c r="E237" s="148">
        <v>266</v>
      </c>
      <c r="F237" s="158">
        <f t="shared" si="3"/>
        <v>100</v>
      </c>
    </row>
    <row r="238" spans="1:6">
      <c r="A238" s="134">
        <v>2081199</v>
      </c>
      <c r="B238" s="138" t="s">
        <v>131</v>
      </c>
      <c r="C238" s="148">
        <v>92</v>
      </c>
      <c r="D238" s="148">
        <v>399</v>
      </c>
      <c r="E238" s="148">
        <v>399</v>
      </c>
      <c r="F238" s="158">
        <f t="shared" si="3"/>
        <v>100</v>
      </c>
    </row>
    <row r="239" spans="1:6">
      <c r="A239" s="133">
        <v>20815</v>
      </c>
      <c r="B239" s="137" t="s">
        <v>132</v>
      </c>
      <c r="C239" s="146"/>
      <c r="D239" s="146">
        <v>1066</v>
      </c>
      <c r="E239" s="145">
        <v>894</v>
      </c>
      <c r="F239" s="157">
        <f t="shared" si="3"/>
        <v>83.864915572232647</v>
      </c>
    </row>
    <row r="240" spans="1:6">
      <c r="A240" s="134">
        <v>2081501</v>
      </c>
      <c r="B240" s="138" t="s">
        <v>133</v>
      </c>
      <c r="C240" s="148"/>
      <c r="D240" s="148">
        <v>338</v>
      </c>
      <c r="E240" s="148">
        <v>196</v>
      </c>
      <c r="F240" s="158">
        <f t="shared" si="3"/>
        <v>57.988165680473372</v>
      </c>
    </row>
    <row r="241" spans="1:6">
      <c r="A241" s="134">
        <v>2081502</v>
      </c>
      <c r="B241" s="138" t="s">
        <v>134</v>
      </c>
      <c r="C241" s="148"/>
      <c r="D241" s="148">
        <v>725</v>
      </c>
      <c r="E241" s="148">
        <v>695</v>
      </c>
      <c r="F241" s="158">
        <f t="shared" si="3"/>
        <v>95.862068965517238</v>
      </c>
    </row>
    <row r="242" spans="1:6">
      <c r="A242" s="134">
        <v>2081599</v>
      </c>
      <c r="B242" s="138" t="s">
        <v>451</v>
      </c>
      <c r="C242" s="148"/>
      <c r="D242" s="148">
        <v>3</v>
      </c>
      <c r="E242" s="148">
        <v>3</v>
      </c>
      <c r="F242" s="158">
        <f t="shared" si="3"/>
        <v>100</v>
      </c>
    </row>
    <row r="243" spans="1:6">
      <c r="A243" s="133">
        <v>20819</v>
      </c>
      <c r="B243" s="137" t="s">
        <v>135</v>
      </c>
      <c r="C243" s="146">
        <v>720</v>
      </c>
      <c r="D243" s="146">
        <v>2334</v>
      </c>
      <c r="E243" s="145">
        <v>2334</v>
      </c>
      <c r="F243" s="157">
        <f t="shared" si="3"/>
        <v>100</v>
      </c>
    </row>
    <row r="244" spans="1:6">
      <c r="A244" s="134">
        <v>2081901</v>
      </c>
      <c r="B244" s="138" t="s">
        <v>136</v>
      </c>
      <c r="C244" s="148">
        <v>390</v>
      </c>
      <c r="D244" s="148">
        <v>1144</v>
      </c>
      <c r="E244" s="148">
        <v>1144</v>
      </c>
      <c r="F244" s="158">
        <f t="shared" si="3"/>
        <v>100</v>
      </c>
    </row>
    <row r="245" spans="1:6">
      <c r="A245" s="134">
        <v>2081902</v>
      </c>
      <c r="B245" s="138" t="s">
        <v>137</v>
      </c>
      <c r="C245" s="148">
        <v>330</v>
      </c>
      <c r="D245" s="148">
        <v>1190</v>
      </c>
      <c r="E245" s="148">
        <v>1190</v>
      </c>
      <c r="F245" s="158">
        <f t="shared" si="3"/>
        <v>100</v>
      </c>
    </row>
    <row r="246" spans="1:6">
      <c r="A246" s="133">
        <v>20820</v>
      </c>
      <c r="B246" s="137" t="s">
        <v>138</v>
      </c>
      <c r="C246" s="146">
        <v>1</v>
      </c>
      <c r="D246" s="146">
        <v>157</v>
      </c>
      <c r="E246" s="145">
        <v>157</v>
      </c>
      <c r="F246" s="157">
        <f t="shared" si="3"/>
        <v>100</v>
      </c>
    </row>
    <row r="247" spans="1:6">
      <c r="A247" s="134">
        <v>2082001</v>
      </c>
      <c r="B247" s="138" t="s">
        <v>139</v>
      </c>
      <c r="C247" s="148">
        <v>1</v>
      </c>
      <c r="D247" s="148">
        <v>122</v>
      </c>
      <c r="E247" s="148">
        <v>122</v>
      </c>
      <c r="F247" s="158">
        <f t="shared" si="3"/>
        <v>100</v>
      </c>
    </row>
    <row r="248" spans="1:6">
      <c r="A248" s="134">
        <v>2082002</v>
      </c>
      <c r="B248" s="138" t="s">
        <v>140</v>
      </c>
      <c r="C248" s="148"/>
      <c r="D248" s="148">
        <v>35</v>
      </c>
      <c r="E248" s="148">
        <v>35</v>
      </c>
      <c r="F248" s="158">
        <f t="shared" si="3"/>
        <v>100</v>
      </c>
    </row>
    <row r="249" spans="1:6">
      <c r="A249" s="133">
        <v>20821</v>
      </c>
      <c r="B249" s="137" t="s">
        <v>452</v>
      </c>
      <c r="C249" s="146">
        <v>378</v>
      </c>
      <c r="D249" s="146">
        <v>375</v>
      </c>
      <c r="E249" s="145">
        <v>375</v>
      </c>
      <c r="F249" s="157">
        <f t="shared" si="3"/>
        <v>100</v>
      </c>
    </row>
    <row r="250" spans="1:6">
      <c r="A250" s="134">
        <v>2082101</v>
      </c>
      <c r="B250" s="138" t="s">
        <v>453</v>
      </c>
      <c r="C250" s="148">
        <v>10</v>
      </c>
      <c r="D250" s="148">
        <v>10</v>
      </c>
      <c r="E250" s="148">
        <v>10</v>
      </c>
      <c r="F250" s="158">
        <f t="shared" si="3"/>
        <v>100</v>
      </c>
    </row>
    <row r="251" spans="1:6">
      <c r="A251" s="134">
        <v>2082102</v>
      </c>
      <c r="B251" s="138" t="s">
        <v>454</v>
      </c>
      <c r="C251" s="148">
        <v>368</v>
      </c>
      <c r="D251" s="148">
        <v>365</v>
      </c>
      <c r="E251" s="148">
        <v>365</v>
      </c>
      <c r="F251" s="158">
        <f t="shared" si="3"/>
        <v>100</v>
      </c>
    </row>
    <row r="252" spans="1:6">
      <c r="A252" s="133">
        <v>20825</v>
      </c>
      <c r="B252" s="137" t="s">
        <v>141</v>
      </c>
      <c r="C252" s="146"/>
      <c r="D252" s="146">
        <v>5</v>
      </c>
      <c r="E252" s="145">
        <v>5</v>
      </c>
      <c r="F252" s="157">
        <f t="shared" si="3"/>
        <v>100</v>
      </c>
    </row>
    <row r="253" spans="1:6">
      <c r="A253" s="134">
        <v>2082501</v>
      </c>
      <c r="B253" s="138" t="s">
        <v>455</v>
      </c>
      <c r="C253" s="148"/>
      <c r="D253" s="148">
        <v>1</v>
      </c>
      <c r="E253" s="148">
        <v>1</v>
      </c>
      <c r="F253" s="158">
        <f t="shared" si="3"/>
        <v>100</v>
      </c>
    </row>
    <row r="254" spans="1:6">
      <c r="A254" s="134">
        <v>2082502</v>
      </c>
      <c r="B254" s="138" t="s">
        <v>142</v>
      </c>
      <c r="C254" s="148"/>
      <c r="D254" s="148">
        <v>4</v>
      </c>
      <c r="E254" s="148">
        <v>4</v>
      </c>
      <c r="F254" s="158">
        <f t="shared" si="3"/>
        <v>100</v>
      </c>
    </row>
    <row r="255" spans="1:6">
      <c r="A255" s="133">
        <v>20899</v>
      </c>
      <c r="B255" s="137" t="s">
        <v>143</v>
      </c>
      <c r="C255" s="146">
        <v>61</v>
      </c>
      <c r="D255" s="146">
        <v>54</v>
      </c>
      <c r="E255" s="145">
        <v>54</v>
      </c>
      <c r="F255" s="157">
        <f t="shared" si="3"/>
        <v>100</v>
      </c>
    </row>
    <row r="256" spans="1:6">
      <c r="A256" s="134">
        <v>2089901</v>
      </c>
      <c r="B256" s="138" t="s">
        <v>144</v>
      </c>
      <c r="C256" s="148">
        <v>61</v>
      </c>
      <c r="D256" s="148">
        <v>54</v>
      </c>
      <c r="E256" s="148">
        <v>54</v>
      </c>
      <c r="F256" s="158">
        <f t="shared" si="3"/>
        <v>100</v>
      </c>
    </row>
    <row r="257" spans="1:6">
      <c r="A257" s="133">
        <v>210</v>
      </c>
      <c r="B257" s="137" t="s">
        <v>456</v>
      </c>
      <c r="C257" s="145">
        <v>6967</v>
      </c>
      <c r="D257" s="145">
        <v>15880</v>
      </c>
      <c r="E257" s="145">
        <v>15880</v>
      </c>
      <c r="F257" s="157">
        <f t="shared" si="3"/>
        <v>100</v>
      </c>
    </row>
    <row r="258" spans="1:6">
      <c r="A258" s="133">
        <v>21001</v>
      </c>
      <c r="B258" s="137" t="s">
        <v>145</v>
      </c>
      <c r="C258" s="146">
        <v>395</v>
      </c>
      <c r="D258" s="146">
        <v>406</v>
      </c>
      <c r="E258" s="145">
        <v>406</v>
      </c>
      <c r="F258" s="157">
        <f t="shared" si="3"/>
        <v>100</v>
      </c>
    </row>
    <row r="259" spans="1:6">
      <c r="A259" s="134">
        <v>2100101</v>
      </c>
      <c r="B259" s="138" t="s">
        <v>4</v>
      </c>
      <c r="C259" s="148">
        <v>236</v>
      </c>
      <c r="D259" s="148">
        <v>248</v>
      </c>
      <c r="E259" s="148">
        <v>248</v>
      </c>
      <c r="F259" s="158">
        <f t="shared" si="3"/>
        <v>100</v>
      </c>
    </row>
    <row r="260" spans="1:6">
      <c r="A260" s="134">
        <v>2100102</v>
      </c>
      <c r="B260" s="138" t="s">
        <v>5</v>
      </c>
      <c r="C260" s="148">
        <v>31</v>
      </c>
      <c r="D260" s="148">
        <v>37</v>
      </c>
      <c r="E260" s="148">
        <v>37</v>
      </c>
      <c r="F260" s="158">
        <f t="shared" si="3"/>
        <v>100</v>
      </c>
    </row>
    <row r="261" spans="1:6">
      <c r="A261" s="134">
        <v>2100199</v>
      </c>
      <c r="B261" s="138" t="s">
        <v>146</v>
      </c>
      <c r="C261" s="148">
        <v>128</v>
      </c>
      <c r="D261" s="148">
        <v>121</v>
      </c>
      <c r="E261" s="148">
        <v>121</v>
      </c>
      <c r="F261" s="158">
        <f t="shared" ref="F261:F324" si="4">E261/D261*100</f>
        <v>100</v>
      </c>
    </row>
    <row r="262" spans="1:6">
      <c r="A262" s="133">
        <v>21002</v>
      </c>
      <c r="B262" s="137" t="s">
        <v>147</v>
      </c>
      <c r="C262" s="146">
        <v>232</v>
      </c>
      <c r="D262" s="146">
        <v>376</v>
      </c>
      <c r="E262" s="145">
        <v>376</v>
      </c>
      <c r="F262" s="157">
        <f t="shared" si="4"/>
        <v>100</v>
      </c>
    </row>
    <row r="263" spans="1:6">
      <c r="A263" s="134">
        <v>2100201</v>
      </c>
      <c r="B263" s="138" t="s">
        <v>148</v>
      </c>
      <c r="C263" s="148">
        <v>232</v>
      </c>
      <c r="D263" s="148">
        <v>274</v>
      </c>
      <c r="E263" s="148">
        <v>274</v>
      </c>
      <c r="F263" s="158">
        <f t="shared" si="4"/>
        <v>100</v>
      </c>
    </row>
    <row r="264" spans="1:6">
      <c r="A264" s="134">
        <v>2100299</v>
      </c>
      <c r="B264" s="139" t="s">
        <v>149</v>
      </c>
      <c r="C264" s="148"/>
      <c r="D264" s="148">
        <v>102</v>
      </c>
      <c r="E264" s="148">
        <v>102</v>
      </c>
      <c r="F264" s="158">
        <f t="shared" si="4"/>
        <v>100</v>
      </c>
    </row>
    <row r="265" spans="1:6">
      <c r="A265" s="133">
        <v>21003</v>
      </c>
      <c r="B265" s="140" t="s">
        <v>150</v>
      </c>
      <c r="C265" s="146">
        <v>1509</v>
      </c>
      <c r="D265" s="146">
        <v>1934</v>
      </c>
      <c r="E265" s="145">
        <v>1934</v>
      </c>
      <c r="F265" s="157">
        <f t="shared" si="4"/>
        <v>100</v>
      </c>
    </row>
    <row r="266" spans="1:6">
      <c r="A266" s="134">
        <v>2100301</v>
      </c>
      <c r="B266" s="139" t="s">
        <v>151</v>
      </c>
      <c r="C266" s="148">
        <v>157</v>
      </c>
      <c r="D266" s="148">
        <v>160</v>
      </c>
      <c r="E266" s="148">
        <v>160</v>
      </c>
      <c r="F266" s="158">
        <f t="shared" si="4"/>
        <v>100</v>
      </c>
    </row>
    <row r="267" spans="1:6">
      <c r="A267" s="134">
        <v>2100302</v>
      </c>
      <c r="B267" s="138" t="s">
        <v>152</v>
      </c>
      <c r="C267" s="148">
        <v>1252</v>
      </c>
      <c r="D267" s="148">
        <v>1276</v>
      </c>
      <c r="E267" s="148">
        <v>1276</v>
      </c>
      <c r="F267" s="158">
        <f t="shared" si="4"/>
        <v>100</v>
      </c>
    </row>
    <row r="268" spans="1:6">
      <c r="A268" s="134">
        <v>2100399</v>
      </c>
      <c r="B268" s="138" t="s">
        <v>153</v>
      </c>
      <c r="C268" s="148">
        <v>100</v>
      </c>
      <c r="D268" s="148">
        <v>498</v>
      </c>
      <c r="E268" s="148">
        <v>498</v>
      </c>
      <c r="F268" s="158">
        <f t="shared" si="4"/>
        <v>100</v>
      </c>
    </row>
    <row r="269" spans="1:6">
      <c r="A269" s="133">
        <v>21004</v>
      </c>
      <c r="B269" s="137" t="s">
        <v>154</v>
      </c>
      <c r="C269" s="146">
        <v>1151</v>
      </c>
      <c r="D269" s="146">
        <v>2782</v>
      </c>
      <c r="E269" s="145">
        <v>2782</v>
      </c>
      <c r="F269" s="157">
        <f t="shared" si="4"/>
        <v>100</v>
      </c>
    </row>
    <row r="270" spans="1:6">
      <c r="A270" s="134">
        <v>2100401</v>
      </c>
      <c r="B270" s="138" t="s">
        <v>155</v>
      </c>
      <c r="C270" s="148">
        <v>230</v>
      </c>
      <c r="D270" s="148">
        <v>304</v>
      </c>
      <c r="E270" s="148">
        <v>304</v>
      </c>
      <c r="F270" s="158">
        <f t="shared" si="4"/>
        <v>100</v>
      </c>
    </row>
    <row r="271" spans="1:6">
      <c r="A271" s="134">
        <v>2100402</v>
      </c>
      <c r="B271" s="138" t="s">
        <v>156</v>
      </c>
      <c r="C271" s="148">
        <v>99</v>
      </c>
      <c r="D271" s="148">
        <v>111</v>
      </c>
      <c r="E271" s="148">
        <v>111</v>
      </c>
      <c r="F271" s="158">
        <f t="shared" si="4"/>
        <v>100</v>
      </c>
    </row>
    <row r="272" spans="1:6">
      <c r="A272" s="134">
        <v>2100403</v>
      </c>
      <c r="B272" s="138" t="s">
        <v>157</v>
      </c>
      <c r="C272" s="148">
        <v>505</v>
      </c>
      <c r="D272" s="148">
        <v>497</v>
      </c>
      <c r="E272" s="148">
        <v>497</v>
      </c>
      <c r="F272" s="158">
        <f t="shared" si="4"/>
        <v>100</v>
      </c>
    </row>
    <row r="273" spans="1:6">
      <c r="A273" s="134">
        <v>2100406</v>
      </c>
      <c r="B273" s="138" t="s">
        <v>457</v>
      </c>
      <c r="C273" s="148">
        <v>8</v>
      </c>
      <c r="D273" s="148">
        <v>8</v>
      </c>
      <c r="E273" s="148">
        <v>8</v>
      </c>
      <c r="F273" s="158">
        <f t="shared" si="4"/>
        <v>100</v>
      </c>
    </row>
    <row r="274" spans="1:6">
      <c r="A274" s="134">
        <v>2100408</v>
      </c>
      <c r="B274" s="138" t="s">
        <v>158</v>
      </c>
      <c r="C274" s="148">
        <v>83</v>
      </c>
      <c r="D274" s="148">
        <v>1355</v>
      </c>
      <c r="E274" s="148">
        <v>1355</v>
      </c>
      <c r="F274" s="158">
        <f t="shared" si="4"/>
        <v>100</v>
      </c>
    </row>
    <row r="275" spans="1:6">
      <c r="A275" s="134">
        <v>2100409</v>
      </c>
      <c r="B275" s="138" t="s">
        <v>159</v>
      </c>
      <c r="C275" s="148">
        <v>226</v>
      </c>
      <c r="D275" s="148">
        <v>507</v>
      </c>
      <c r="E275" s="148">
        <v>507</v>
      </c>
      <c r="F275" s="158">
        <f t="shared" si="4"/>
        <v>100</v>
      </c>
    </row>
    <row r="276" spans="1:6">
      <c r="A276" s="133">
        <v>21006</v>
      </c>
      <c r="B276" s="137" t="s">
        <v>458</v>
      </c>
      <c r="C276" s="146"/>
      <c r="D276" s="146">
        <v>68</v>
      </c>
      <c r="E276" s="145">
        <v>68</v>
      </c>
      <c r="F276" s="157">
        <f t="shared" si="4"/>
        <v>100</v>
      </c>
    </row>
    <row r="277" spans="1:6">
      <c r="A277" s="134">
        <v>2100699</v>
      </c>
      <c r="B277" s="138" t="s">
        <v>459</v>
      </c>
      <c r="C277" s="148"/>
      <c r="D277" s="148">
        <v>68</v>
      </c>
      <c r="E277" s="148">
        <v>68</v>
      </c>
      <c r="F277" s="158">
        <f t="shared" si="4"/>
        <v>100</v>
      </c>
    </row>
    <row r="278" spans="1:6">
      <c r="A278" s="133">
        <v>21007</v>
      </c>
      <c r="B278" s="137" t="s">
        <v>162</v>
      </c>
      <c r="C278" s="146">
        <v>355</v>
      </c>
      <c r="D278" s="146">
        <v>996</v>
      </c>
      <c r="E278" s="145">
        <v>996</v>
      </c>
      <c r="F278" s="157">
        <f t="shared" si="4"/>
        <v>100</v>
      </c>
    </row>
    <row r="279" spans="1:6">
      <c r="A279" s="134">
        <v>2100717</v>
      </c>
      <c r="B279" s="138" t="s">
        <v>163</v>
      </c>
      <c r="C279" s="148">
        <v>333</v>
      </c>
      <c r="D279" s="148">
        <v>308</v>
      </c>
      <c r="E279" s="148">
        <v>308</v>
      </c>
      <c r="F279" s="158">
        <f t="shared" si="4"/>
        <v>100</v>
      </c>
    </row>
    <row r="280" spans="1:6">
      <c r="A280" s="134">
        <v>2100799</v>
      </c>
      <c r="B280" s="138" t="s">
        <v>164</v>
      </c>
      <c r="C280" s="148">
        <v>22</v>
      </c>
      <c r="D280" s="148">
        <v>688</v>
      </c>
      <c r="E280" s="148">
        <v>688</v>
      </c>
      <c r="F280" s="158">
        <f t="shared" si="4"/>
        <v>100</v>
      </c>
    </row>
    <row r="281" spans="1:6">
      <c r="A281" s="133">
        <v>21010</v>
      </c>
      <c r="B281" s="137" t="s">
        <v>165</v>
      </c>
      <c r="C281" s="146">
        <v>20</v>
      </c>
      <c r="D281" s="146">
        <v>162</v>
      </c>
      <c r="E281" s="145">
        <v>162</v>
      </c>
      <c r="F281" s="157">
        <f t="shared" si="4"/>
        <v>100</v>
      </c>
    </row>
    <row r="282" spans="1:6">
      <c r="A282" s="134">
        <v>2101016</v>
      </c>
      <c r="B282" s="138" t="s">
        <v>166</v>
      </c>
      <c r="C282" s="148">
        <v>20</v>
      </c>
      <c r="D282" s="148">
        <v>38</v>
      </c>
      <c r="E282" s="148">
        <v>38</v>
      </c>
      <c r="F282" s="158">
        <f t="shared" si="4"/>
        <v>100</v>
      </c>
    </row>
    <row r="283" spans="1:6">
      <c r="A283" s="134">
        <v>2101099</v>
      </c>
      <c r="B283" s="138" t="s">
        <v>167</v>
      </c>
      <c r="C283" s="148"/>
      <c r="D283" s="148">
        <v>124</v>
      </c>
      <c r="E283" s="148">
        <v>124</v>
      </c>
      <c r="F283" s="158">
        <f t="shared" si="4"/>
        <v>100</v>
      </c>
    </row>
    <row r="284" spans="1:6">
      <c r="A284" s="133">
        <v>21011</v>
      </c>
      <c r="B284" s="137" t="s">
        <v>460</v>
      </c>
      <c r="C284" s="146">
        <v>2455</v>
      </c>
      <c r="D284" s="146">
        <v>2425</v>
      </c>
      <c r="E284" s="145">
        <v>2425</v>
      </c>
      <c r="F284" s="157">
        <f t="shared" si="4"/>
        <v>100</v>
      </c>
    </row>
    <row r="285" spans="1:6">
      <c r="A285" s="134">
        <v>2101101</v>
      </c>
      <c r="B285" s="138" t="s">
        <v>461</v>
      </c>
      <c r="C285" s="148">
        <v>807</v>
      </c>
      <c r="D285" s="148">
        <v>796</v>
      </c>
      <c r="E285" s="148">
        <v>796</v>
      </c>
      <c r="F285" s="158">
        <f t="shared" si="4"/>
        <v>100</v>
      </c>
    </row>
    <row r="286" spans="1:6">
      <c r="A286" s="134">
        <v>2101102</v>
      </c>
      <c r="B286" s="138" t="s">
        <v>462</v>
      </c>
      <c r="C286" s="148">
        <v>1186</v>
      </c>
      <c r="D286" s="148">
        <v>1173</v>
      </c>
      <c r="E286" s="148">
        <v>1173</v>
      </c>
      <c r="F286" s="158">
        <f t="shared" si="4"/>
        <v>100</v>
      </c>
    </row>
    <row r="287" spans="1:6">
      <c r="A287" s="134">
        <v>2101103</v>
      </c>
      <c r="B287" s="138" t="s">
        <v>463</v>
      </c>
      <c r="C287" s="148">
        <v>462</v>
      </c>
      <c r="D287" s="148">
        <v>456</v>
      </c>
      <c r="E287" s="148">
        <v>456</v>
      </c>
      <c r="F287" s="158">
        <f t="shared" si="4"/>
        <v>100</v>
      </c>
    </row>
    <row r="288" spans="1:6">
      <c r="A288" s="133">
        <v>21012</v>
      </c>
      <c r="B288" s="137" t="s">
        <v>464</v>
      </c>
      <c r="C288" s="146">
        <v>650</v>
      </c>
      <c r="D288" s="146">
        <v>5873</v>
      </c>
      <c r="E288" s="145">
        <v>5873</v>
      </c>
      <c r="F288" s="157">
        <f t="shared" si="4"/>
        <v>100</v>
      </c>
    </row>
    <row r="289" spans="1:6">
      <c r="A289" s="134">
        <v>2101202</v>
      </c>
      <c r="B289" s="138" t="s">
        <v>465</v>
      </c>
      <c r="C289" s="148"/>
      <c r="D289" s="148">
        <v>5873</v>
      </c>
      <c r="E289" s="148">
        <v>5873</v>
      </c>
      <c r="F289" s="158">
        <f t="shared" si="4"/>
        <v>100</v>
      </c>
    </row>
    <row r="290" spans="1:6">
      <c r="A290" s="134">
        <v>2101203</v>
      </c>
      <c r="B290" s="138" t="s">
        <v>500</v>
      </c>
      <c r="C290" s="148">
        <v>500</v>
      </c>
      <c r="D290" s="148"/>
      <c r="E290" s="148"/>
      <c r="F290" s="158"/>
    </row>
    <row r="291" spans="1:6">
      <c r="A291" s="134">
        <v>2101204</v>
      </c>
      <c r="B291" s="138" t="s">
        <v>501</v>
      </c>
      <c r="C291" s="148">
        <v>150</v>
      </c>
      <c r="D291" s="148"/>
      <c r="E291" s="148"/>
      <c r="F291" s="158"/>
    </row>
    <row r="292" spans="1:6">
      <c r="A292" s="133">
        <v>21013</v>
      </c>
      <c r="B292" s="137" t="s">
        <v>466</v>
      </c>
      <c r="C292" s="146">
        <v>200</v>
      </c>
      <c r="D292" s="146">
        <v>373</v>
      </c>
      <c r="E292" s="145">
        <v>373</v>
      </c>
      <c r="F292" s="157">
        <f t="shared" si="4"/>
        <v>100</v>
      </c>
    </row>
    <row r="293" spans="1:6">
      <c r="A293" s="134">
        <v>2101301</v>
      </c>
      <c r="B293" s="138" t="s">
        <v>161</v>
      </c>
      <c r="C293" s="148">
        <v>200</v>
      </c>
      <c r="D293" s="148">
        <v>373</v>
      </c>
      <c r="E293" s="148">
        <v>373</v>
      </c>
      <c r="F293" s="158">
        <f t="shared" si="4"/>
        <v>100</v>
      </c>
    </row>
    <row r="294" spans="1:6">
      <c r="A294" s="133">
        <v>21014</v>
      </c>
      <c r="B294" s="137" t="s">
        <v>467</v>
      </c>
      <c r="C294" s="146"/>
      <c r="D294" s="146">
        <v>48</v>
      </c>
      <c r="E294" s="145">
        <v>48</v>
      </c>
      <c r="F294" s="157">
        <f t="shared" si="4"/>
        <v>100</v>
      </c>
    </row>
    <row r="295" spans="1:6">
      <c r="A295" s="134">
        <v>2101401</v>
      </c>
      <c r="B295" s="138" t="s">
        <v>160</v>
      </c>
      <c r="C295" s="148"/>
      <c r="D295" s="148">
        <v>48</v>
      </c>
      <c r="E295" s="148">
        <v>48</v>
      </c>
      <c r="F295" s="158">
        <f t="shared" si="4"/>
        <v>100</v>
      </c>
    </row>
    <row r="296" spans="1:6">
      <c r="A296" s="133">
        <v>21099</v>
      </c>
      <c r="B296" s="137" t="s">
        <v>168</v>
      </c>
      <c r="C296" s="146"/>
      <c r="D296" s="146">
        <v>437</v>
      </c>
      <c r="E296" s="145">
        <v>437</v>
      </c>
      <c r="F296" s="157">
        <f t="shared" si="4"/>
        <v>100</v>
      </c>
    </row>
    <row r="297" spans="1:6">
      <c r="A297" s="134">
        <v>2109901</v>
      </c>
      <c r="B297" s="138" t="s">
        <v>169</v>
      </c>
      <c r="C297" s="148"/>
      <c r="D297" s="148">
        <v>437</v>
      </c>
      <c r="E297" s="148">
        <v>437</v>
      </c>
      <c r="F297" s="158">
        <f t="shared" si="4"/>
        <v>100</v>
      </c>
    </row>
    <row r="298" spans="1:6">
      <c r="A298" s="133">
        <v>211</v>
      </c>
      <c r="B298" s="137" t="s">
        <v>468</v>
      </c>
      <c r="C298" s="145">
        <v>331</v>
      </c>
      <c r="D298" s="145">
        <v>3687</v>
      </c>
      <c r="E298" s="145">
        <v>3655</v>
      </c>
      <c r="F298" s="157">
        <f t="shared" si="4"/>
        <v>99.132085706536472</v>
      </c>
    </row>
    <row r="299" spans="1:6">
      <c r="A299" s="133">
        <v>21101</v>
      </c>
      <c r="B299" s="137" t="s">
        <v>170</v>
      </c>
      <c r="C299" s="146">
        <v>287</v>
      </c>
      <c r="D299" s="146">
        <v>373</v>
      </c>
      <c r="E299" s="145">
        <v>373</v>
      </c>
      <c r="F299" s="157">
        <f t="shared" si="4"/>
        <v>100</v>
      </c>
    </row>
    <row r="300" spans="1:6">
      <c r="A300" s="134">
        <v>2110101</v>
      </c>
      <c r="B300" s="138" t="s">
        <v>4</v>
      </c>
      <c r="C300" s="148">
        <v>170</v>
      </c>
      <c r="D300" s="148">
        <v>188</v>
      </c>
      <c r="E300" s="148">
        <v>188</v>
      </c>
      <c r="F300" s="158">
        <f t="shared" si="4"/>
        <v>100</v>
      </c>
    </row>
    <row r="301" spans="1:6">
      <c r="A301" s="134">
        <v>2110199</v>
      </c>
      <c r="B301" s="138" t="s">
        <v>171</v>
      </c>
      <c r="C301" s="148">
        <v>117</v>
      </c>
      <c r="D301" s="148">
        <v>185</v>
      </c>
      <c r="E301" s="148">
        <v>185</v>
      </c>
      <c r="F301" s="158">
        <f t="shared" si="4"/>
        <v>100</v>
      </c>
    </row>
    <row r="302" spans="1:6">
      <c r="A302" s="133">
        <v>21103</v>
      </c>
      <c r="B302" s="137" t="s">
        <v>172</v>
      </c>
      <c r="C302" s="146">
        <v>44</v>
      </c>
      <c r="D302" s="146">
        <v>266</v>
      </c>
      <c r="E302" s="145">
        <v>234</v>
      </c>
      <c r="F302" s="157">
        <f t="shared" si="4"/>
        <v>87.969924812030072</v>
      </c>
    </row>
    <row r="303" spans="1:6">
      <c r="A303" s="134">
        <v>2110302</v>
      </c>
      <c r="B303" s="138" t="s">
        <v>469</v>
      </c>
      <c r="C303" s="148"/>
      <c r="D303" s="148">
        <v>200</v>
      </c>
      <c r="E303" s="148">
        <v>200</v>
      </c>
      <c r="F303" s="158">
        <f t="shared" si="4"/>
        <v>100</v>
      </c>
    </row>
    <row r="304" spans="1:6">
      <c r="A304" s="134">
        <v>2110399</v>
      </c>
      <c r="B304" s="138" t="s">
        <v>470</v>
      </c>
      <c r="C304" s="148">
        <v>44</v>
      </c>
      <c r="D304" s="148">
        <v>66</v>
      </c>
      <c r="E304" s="148">
        <v>34</v>
      </c>
      <c r="F304" s="158">
        <f t="shared" si="4"/>
        <v>51.515151515151516</v>
      </c>
    </row>
    <row r="305" spans="1:6">
      <c r="A305" s="133">
        <v>21104</v>
      </c>
      <c r="B305" s="137" t="s">
        <v>471</v>
      </c>
      <c r="C305" s="146"/>
      <c r="D305" s="146">
        <v>200</v>
      </c>
      <c r="E305" s="145">
        <v>200</v>
      </c>
      <c r="F305" s="157">
        <f t="shared" si="4"/>
        <v>100</v>
      </c>
    </row>
    <row r="306" spans="1:6">
      <c r="A306" s="134">
        <v>2110401</v>
      </c>
      <c r="B306" s="138" t="s">
        <v>472</v>
      </c>
      <c r="C306" s="148"/>
      <c r="D306" s="148">
        <v>200</v>
      </c>
      <c r="E306" s="148">
        <v>200</v>
      </c>
      <c r="F306" s="158">
        <f t="shared" si="4"/>
        <v>100</v>
      </c>
    </row>
    <row r="307" spans="1:6">
      <c r="A307" s="133">
        <v>21106</v>
      </c>
      <c r="B307" s="137" t="s">
        <v>173</v>
      </c>
      <c r="C307" s="146"/>
      <c r="D307" s="146">
        <v>452</v>
      </c>
      <c r="E307" s="145">
        <v>452</v>
      </c>
      <c r="F307" s="157">
        <f t="shared" si="4"/>
        <v>100</v>
      </c>
    </row>
    <row r="308" spans="1:6">
      <c r="A308" s="134">
        <v>2110602</v>
      </c>
      <c r="B308" s="138" t="s">
        <v>174</v>
      </c>
      <c r="C308" s="148"/>
      <c r="D308" s="148">
        <v>365</v>
      </c>
      <c r="E308" s="148">
        <v>365</v>
      </c>
      <c r="F308" s="158">
        <f t="shared" si="4"/>
        <v>100</v>
      </c>
    </row>
    <row r="309" spans="1:6">
      <c r="A309" s="134">
        <v>2110604</v>
      </c>
      <c r="B309" s="138" t="s">
        <v>175</v>
      </c>
      <c r="C309" s="148"/>
      <c r="D309" s="148">
        <v>87</v>
      </c>
      <c r="E309" s="148">
        <v>87</v>
      </c>
      <c r="F309" s="158">
        <f t="shared" si="4"/>
        <v>100</v>
      </c>
    </row>
    <row r="310" spans="1:6">
      <c r="A310" s="133">
        <v>21111</v>
      </c>
      <c r="B310" s="137" t="s">
        <v>176</v>
      </c>
      <c r="C310" s="146"/>
      <c r="D310" s="146">
        <v>24</v>
      </c>
      <c r="E310" s="145">
        <v>24</v>
      </c>
      <c r="F310" s="157">
        <f t="shared" si="4"/>
        <v>100</v>
      </c>
    </row>
    <row r="311" spans="1:6">
      <c r="A311" s="134">
        <v>2111101</v>
      </c>
      <c r="B311" s="138" t="s">
        <v>177</v>
      </c>
      <c r="C311" s="148"/>
      <c r="D311" s="148">
        <v>24</v>
      </c>
      <c r="E311" s="148">
        <v>24</v>
      </c>
      <c r="F311" s="158">
        <f t="shared" si="4"/>
        <v>100</v>
      </c>
    </row>
    <row r="312" spans="1:6">
      <c r="A312" s="133">
        <v>21199</v>
      </c>
      <c r="B312" s="137" t="s">
        <v>178</v>
      </c>
      <c r="C312" s="146"/>
      <c r="D312" s="146">
        <v>2372</v>
      </c>
      <c r="E312" s="145">
        <v>2372</v>
      </c>
      <c r="F312" s="157">
        <f t="shared" si="4"/>
        <v>100</v>
      </c>
    </row>
    <row r="313" spans="1:6">
      <c r="A313" s="134">
        <v>2119901</v>
      </c>
      <c r="B313" s="138" t="s">
        <v>179</v>
      </c>
      <c r="C313" s="148"/>
      <c r="D313" s="148">
        <v>2372</v>
      </c>
      <c r="E313" s="148">
        <v>2372</v>
      </c>
      <c r="F313" s="158">
        <f t="shared" si="4"/>
        <v>100</v>
      </c>
    </row>
    <row r="314" spans="1:6">
      <c r="A314" s="133">
        <v>212</v>
      </c>
      <c r="B314" s="137" t="s">
        <v>473</v>
      </c>
      <c r="C314" s="145">
        <v>2777</v>
      </c>
      <c r="D314" s="145">
        <v>26205</v>
      </c>
      <c r="E314" s="145">
        <v>25805</v>
      </c>
      <c r="F314" s="157">
        <f t="shared" si="4"/>
        <v>98.473573745468428</v>
      </c>
    </row>
    <row r="315" spans="1:6">
      <c r="A315" s="133">
        <v>21201</v>
      </c>
      <c r="B315" s="137" t="s">
        <v>180</v>
      </c>
      <c r="C315" s="146">
        <v>1367</v>
      </c>
      <c r="D315" s="146">
        <v>1729</v>
      </c>
      <c r="E315" s="145">
        <v>1729</v>
      </c>
      <c r="F315" s="157">
        <f t="shared" si="4"/>
        <v>100</v>
      </c>
    </row>
    <row r="316" spans="1:6">
      <c r="A316" s="134">
        <v>2120101</v>
      </c>
      <c r="B316" s="138" t="s">
        <v>4</v>
      </c>
      <c r="C316" s="148">
        <v>674</v>
      </c>
      <c r="D316" s="148">
        <v>727</v>
      </c>
      <c r="E316" s="148">
        <v>727</v>
      </c>
      <c r="F316" s="158">
        <f t="shared" si="4"/>
        <v>100</v>
      </c>
    </row>
    <row r="317" spans="1:6">
      <c r="A317" s="134">
        <v>2120102</v>
      </c>
      <c r="B317" s="138" t="s">
        <v>5</v>
      </c>
      <c r="C317" s="148">
        <v>81</v>
      </c>
      <c r="D317" s="148">
        <v>85</v>
      </c>
      <c r="E317" s="148">
        <v>85</v>
      </c>
      <c r="F317" s="158">
        <f t="shared" si="4"/>
        <v>100</v>
      </c>
    </row>
    <row r="318" spans="1:6">
      <c r="A318" s="134">
        <v>2120199</v>
      </c>
      <c r="B318" s="138" t="s">
        <v>181</v>
      </c>
      <c r="C318" s="148">
        <v>612</v>
      </c>
      <c r="D318" s="148">
        <v>917</v>
      </c>
      <c r="E318" s="148">
        <v>917</v>
      </c>
      <c r="F318" s="158">
        <f t="shared" si="4"/>
        <v>100</v>
      </c>
    </row>
    <row r="319" spans="1:6">
      <c r="A319" s="133">
        <v>21202</v>
      </c>
      <c r="B319" s="137" t="s">
        <v>182</v>
      </c>
      <c r="C319" s="146">
        <v>20</v>
      </c>
      <c r="D319" s="146">
        <v>40</v>
      </c>
      <c r="E319" s="145">
        <v>40</v>
      </c>
      <c r="F319" s="157">
        <f t="shared" si="4"/>
        <v>100</v>
      </c>
    </row>
    <row r="320" spans="1:6">
      <c r="A320" s="134">
        <v>2120201</v>
      </c>
      <c r="B320" s="138" t="s">
        <v>183</v>
      </c>
      <c r="C320" s="148">
        <v>20</v>
      </c>
      <c r="D320" s="148">
        <v>40</v>
      </c>
      <c r="E320" s="148">
        <v>40</v>
      </c>
      <c r="F320" s="158">
        <f t="shared" si="4"/>
        <v>100</v>
      </c>
    </row>
    <row r="321" spans="1:6">
      <c r="A321" s="133">
        <v>21203</v>
      </c>
      <c r="B321" s="137" t="s">
        <v>184</v>
      </c>
      <c r="C321" s="146"/>
      <c r="D321" s="146">
        <v>9143</v>
      </c>
      <c r="E321" s="145">
        <v>8743</v>
      </c>
      <c r="F321" s="157">
        <f t="shared" si="4"/>
        <v>95.625068358306891</v>
      </c>
    </row>
    <row r="322" spans="1:6">
      <c r="A322" s="134">
        <v>2120399</v>
      </c>
      <c r="B322" s="138" t="s">
        <v>185</v>
      </c>
      <c r="C322" s="148"/>
      <c r="D322" s="148">
        <v>9143</v>
      </c>
      <c r="E322" s="148">
        <v>8743</v>
      </c>
      <c r="F322" s="158">
        <f t="shared" si="4"/>
        <v>95.625068358306891</v>
      </c>
    </row>
    <row r="323" spans="1:6">
      <c r="A323" s="133">
        <v>21205</v>
      </c>
      <c r="B323" s="137" t="s">
        <v>186</v>
      </c>
      <c r="C323" s="146">
        <v>1250</v>
      </c>
      <c r="D323" s="146">
        <v>2392</v>
      </c>
      <c r="E323" s="145">
        <v>2392</v>
      </c>
      <c r="F323" s="157">
        <f t="shared" si="4"/>
        <v>100</v>
      </c>
    </row>
    <row r="324" spans="1:6">
      <c r="A324" s="134">
        <v>2120501</v>
      </c>
      <c r="B324" s="138" t="s">
        <v>187</v>
      </c>
      <c r="C324" s="148">
        <v>1250</v>
      </c>
      <c r="D324" s="148">
        <v>2392</v>
      </c>
      <c r="E324" s="148">
        <v>2392</v>
      </c>
      <c r="F324" s="158">
        <f t="shared" si="4"/>
        <v>100</v>
      </c>
    </row>
    <row r="325" spans="1:6">
      <c r="A325" s="133">
        <v>21206</v>
      </c>
      <c r="B325" s="137" t="s">
        <v>318</v>
      </c>
      <c r="C325" s="146">
        <v>20</v>
      </c>
      <c r="D325" s="146">
        <v>20</v>
      </c>
      <c r="E325" s="145">
        <v>20</v>
      </c>
      <c r="F325" s="157">
        <f t="shared" ref="F325:F388" si="5">E325/D325*100</f>
        <v>100</v>
      </c>
    </row>
    <row r="326" spans="1:6">
      <c r="A326" s="134">
        <v>2120601</v>
      </c>
      <c r="B326" s="138" t="s">
        <v>319</v>
      </c>
      <c r="C326" s="148">
        <v>20</v>
      </c>
      <c r="D326" s="148">
        <v>20</v>
      </c>
      <c r="E326" s="148">
        <v>20</v>
      </c>
      <c r="F326" s="158">
        <f t="shared" si="5"/>
        <v>100</v>
      </c>
    </row>
    <row r="327" spans="1:6">
      <c r="A327" s="133">
        <v>21299</v>
      </c>
      <c r="B327" s="137" t="s">
        <v>188</v>
      </c>
      <c r="C327" s="146">
        <v>120</v>
      </c>
      <c r="D327" s="146">
        <v>12881</v>
      </c>
      <c r="E327" s="145">
        <v>12881</v>
      </c>
      <c r="F327" s="157">
        <f t="shared" si="5"/>
        <v>100</v>
      </c>
    </row>
    <row r="328" spans="1:6">
      <c r="A328" s="134">
        <v>2129999</v>
      </c>
      <c r="B328" s="138" t="s">
        <v>189</v>
      </c>
      <c r="C328" s="148">
        <v>120</v>
      </c>
      <c r="D328" s="148">
        <v>12881</v>
      </c>
      <c r="E328" s="148">
        <v>12881</v>
      </c>
      <c r="F328" s="158">
        <f t="shared" si="5"/>
        <v>100</v>
      </c>
    </row>
    <row r="329" spans="1:6">
      <c r="A329" s="133">
        <v>213</v>
      </c>
      <c r="B329" s="137" t="s">
        <v>474</v>
      </c>
      <c r="C329" s="146">
        <v>5066</v>
      </c>
      <c r="D329" s="146">
        <v>29434</v>
      </c>
      <c r="E329" s="146">
        <v>24677</v>
      </c>
      <c r="F329" s="157">
        <f t="shared" si="5"/>
        <v>83.838418155874166</v>
      </c>
    </row>
    <row r="330" spans="1:6">
      <c r="A330" s="133">
        <v>21301</v>
      </c>
      <c r="B330" s="137" t="s">
        <v>190</v>
      </c>
      <c r="C330" s="146">
        <v>2689</v>
      </c>
      <c r="D330" s="146">
        <v>8291</v>
      </c>
      <c r="E330" s="146">
        <v>7160</v>
      </c>
      <c r="F330" s="157">
        <f t="shared" si="5"/>
        <v>86.358702207212644</v>
      </c>
    </row>
    <row r="331" spans="1:6">
      <c r="A331" s="134">
        <v>2130101</v>
      </c>
      <c r="B331" s="138" t="s">
        <v>4</v>
      </c>
      <c r="C331" s="147">
        <v>420</v>
      </c>
      <c r="D331" s="147">
        <v>463</v>
      </c>
      <c r="E331" s="147">
        <v>463</v>
      </c>
      <c r="F331" s="158">
        <f t="shared" si="5"/>
        <v>100</v>
      </c>
    </row>
    <row r="332" spans="1:6">
      <c r="A332" s="134">
        <v>2130104</v>
      </c>
      <c r="B332" s="138" t="s">
        <v>7</v>
      </c>
      <c r="C332" s="147">
        <v>1512</v>
      </c>
      <c r="D332" s="147">
        <v>1683</v>
      </c>
      <c r="E332" s="147">
        <v>1683</v>
      </c>
      <c r="F332" s="158">
        <f t="shared" si="5"/>
        <v>100</v>
      </c>
    </row>
    <row r="333" spans="1:6">
      <c r="A333" s="134">
        <v>2130106</v>
      </c>
      <c r="B333" s="138" t="s">
        <v>191</v>
      </c>
      <c r="C333" s="147"/>
      <c r="D333" s="147">
        <v>219</v>
      </c>
      <c r="E333" s="147">
        <v>219</v>
      </c>
      <c r="F333" s="158">
        <f t="shared" si="5"/>
        <v>100</v>
      </c>
    </row>
    <row r="334" spans="1:6">
      <c r="A334" s="134">
        <v>2130108</v>
      </c>
      <c r="B334" s="138" t="s">
        <v>192</v>
      </c>
      <c r="C334" s="147">
        <v>60</v>
      </c>
      <c r="D334" s="147">
        <v>221</v>
      </c>
      <c r="E334" s="147">
        <v>221</v>
      </c>
      <c r="F334" s="158">
        <f t="shared" si="5"/>
        <v>100</v>
      </c>
    </row>
    <row r="335" spans="1:6">
      <c r="A335" s="134">
        <v>2130109</v>
      </c>
      <c r="B335" s="138" t="s">
        <v>193</v>
      </c>
      <c r="C335" s="148">
        <v>8</v>
      </c>
      <c r="D335" s="148">
        <v>27</v>
      </c>
      <c r="E335" s="148">
        <v>27</v>
      </c>
      <c r="F335" s="158">
        <f t="shared" si="5"/>
        <v>100</v>
      </c>
    </row>
    <row r="336" spans="1:6">
      <c r="A336" s="134">
        <v>2130112</v>
      </c>
      <c r="B336" s="138" t="s">
        <v>475</v>
      </c>
      <c r="C336" s="148">
        <v>1</v>
      </c>
      <c r="D336" s="148">
        <v>10</v>
      </c>
      <c r="E336" s="148">
        <v>10</v>
      </c>
      <c r="F336" s="158">
        <f t="shared" si="5"/>
        <v>100</v>
      </c>
    </row>
    <row r="337" spans="1:6">
      <c r="A337" s="134">
        <v>2130119</v>
      </c>
      <c r="B337" s="138" t="s">
        <v>194</v>
      </c>
      <c r="C337" s="148"/>
      <c r="D337" s="148">
        <v>500</v>
      </c>
      <c r="E337" s="148">
        <v>500</v>
      </c>
      <c r="F337" s="158">
        <f t="shared" si="5"/>
        <v>100</v>
      </c>
    </row>
    <row r="338" spans="1:6">
      <c r="A338" s="134">
        <v>2130120</v>
      </c>
      <c r="B338" s="138" t="s">
        <v>195</v>
      </c>
      <c r="C338" s="148">
        <v>650</v>
      </c>
      <c r="D338" s="148">
        <v>484</v>
      </c>
      <c r="E338" s="148">
        <v>484</v>
      </c>
      <c r="F338" s="158">
        <f t="shared" si="5"/>
        <v>100</v>
      </c>
    </row>
    <row r="339" spans="1:6">
      <c r="A339" s="134">
        <v>2130122</v>
      </c>
      <c r="B339" s="138" t="s">
        <v>320</v>
      </c>
      <c r="C339" s="148"/>
      <c r="D339" s="148">
        <v>1237</v>
      </c>
      <c r="E339" s="148">
        <v>1237</v>
      </c>
      <c r="F339" s="158">
        <f t="shared" si="5"/>
        <v>100</v>
      </c>
    </row>
    <row r="340" spans="1:6">
      <c r="A340" s="134">
        <v>2130124</v>
      </c>
      <c r="B340" s="138" t="s">
        <v>196</v>
      </c>
      <c r="C340" s="148"/>
      <c r="D340" s="148">
        <v>113</v>
      </c>
      <c r="E340" s="148">
        <v>113</v>
      </c>
      <c r="F340" s="158">
        <f t="shared" si="5"/>
        <v>100</v>
      </c>
    </row>
    <row r="341" spans="1:6">
      <c r="A341" s="134">
        <v>2130125</v>
      </c>
      <c r="B341" s="138" t="s">
        <v>476</v>
      </c>
      <c r="C341" s="148"/>
      <c r="D341" s="148">
        <v>54</v>
      </c>
      <c r="E341" s="148">
        <v>54</v>
      </c>
      <c r="F341" s="158">
        <f t="shared" si="5"/>
        <v>100</v>
      </c>
    </row>
    <row r="342" spans="1:6">
      <c r="A342" s="134">
        <v>2130135</v>
      </c>
      <c r="B342" s="138" t="s">
        <v>502</v>
      </c>
      <c r="C342" s="148"/>
      <c r="D342" s="148">
        <v>1000</v>
      </c>
      <c r="E342" s="148"/>
      <c r="F342" s="158"/>
    </row>
    <row r="343" spans="1:6">
      <c r="A343" s="134">
        <v>2130142</v>
      </c>
      <c r="B343" s="138" t="s">
        <v>197</v>
      </c>
      <c r="C343" s="148"/>
      <c r="D343" s="148">
        <v>20</v>
      </c>
      <c r="E343" s="148">
        <v>20</v>
      </c>
      <c r="F343" s="158">
        <f t="shared" si="5"/>
        <v>100</v>
      </c>
    </row>
    <row r="344" spans="1:6">
      <c r="A344" s="134">
        <v>2130152</v>
      </c>
      <c r="B344" s="138" t="s">
        <v>198</v>
      </c>
      <c r="C344" s="148">
        <v>38</v>
      </c>
      <c r="D344" s="148">
        <v>40</v>
      </c>
      <c r="E344" s="148">
        <v>40</v>
      </c>
      <c r="F344" s="158">
        <f t="shared" si="5"/>
        <v>100</v>
      </c>
    </row>
    <row r="345" spans="1:6">
      <c r="A345" s="134">
        <v>2130199</v>
      </c>
      <c r="B345" s="138" t="s">
        <v>199</v>
      </c>
      <c r="C345" s="148"/>
      <c r="D345" s="148">
        <v>2220</v>
      </c>
      <c r="E345" s="148">
        <v>2089</v>
      </c>
      <c r="F345" s="158">
        <f t="shared" si="5"/>
        <v>94.099099099099107</v>
      </c>
    </row>
    <row r="346" spans="1:6">
      <c r="A346" s="133">
        <v>21302</v>
      </c>
      <c r="B346" s="137" t="s">
        <v>200</v>
      </c>
      <c r="C346" s="146">
        <v>693</v>
      </c>
      <c r="D346" s="146">
        <v>4822</v>
      </c>
      <c r="E346" s="145">
        <v>3624</v>
      </c>
      <c r="F346" s="157">
        <f t="shared" si="5"/>
        <v>75.155537121526336</v>
      </c>
    </row>
    <row r="347" spans="1:6">
      <c r="A347" s="134">
        <v>2130201</v>
      </c>
      <c r="B347" s="138" t="s">
        <v>4</v>
      </c>
      <c r="C347" s="148">
        <v>195</v>
      </c>
      <c r="D347" s="148">
        <v>214</v>
      </c>
      <c r="E347" s="148">
        <v>214</v>
      </c>
      <c r="F347" s="158">
        <f t="shared" si="5"/>
        <v>100</v>
      </c>
    </row>
    <row r="348" spans="1:6">
      <c r="A348" s="134">
        <v>2130204</v>
      </c>
      <c r="B348" s="138" t="s">
        <v>201</v>
      </c>
      <c r="C348" s="148">
        <v>447</v>
      </c>
      <c r="D348" s="148">
        <v>456</v>
      </c>
      <c r="E348" s="148">
        <v>456</v>
      </c>
      <c r="F348" s="158">
        <f t="shared" si="5"/>
        <v>100</v>
      </c>
    </row>
    <row r="349" spans="1:6">
      <c r="A349" s="134">
        <v>2130205</v>
      </c>
      <c r="B349" s="138" t="s">
        <v>202</v>
      </c>
      <c r="C349" s="148"/>
      <c r="D349" s="148">
        <v>3165</v>
      </c>
      <c r="E349" s="148">
        <v>2446</v>
      </c>
      <c r="F349" s="158">
        <f t="shared" si="5"/>
        <v>77.28278041074249</v>
      </c>
    </row>
    <row r="350" spans="1:6">
      <c r="A350" s="134">
        <v>2130207</v>
      </c>
      <c r="B350" s="138" t="s">
        <v>203</v>
      </c>
      <c r="C350" s="148"/>
      <c r="D350" s="148">
        <v>652</v>
      </c>
      <c r="E350" s="148">
        <v>173</v>
      </c>
      <c r="F350" s="158">
        <f t="shared" si="5"/>
        <v>26.533742331288344</v>
      </c>
    </row>
    <row r="351" spans="1:6">
      <c r="A351" s="134">
        <v>2130209</v>
      </c>
      <c r="B351" s="138" t="s">
        <v>204</v>
      </c>
      <c r="C351" s="148"/>
      <c r="D351" s="148">
        <v>292</v>
      </c>
      <c r="E351" s="148">
        <v>292</v>
      </c>
      <c r="F351" s="158">
        <f t="shared" si="5"/>
        <v>100</v>
      </c>
    </row>
    <row r="352" spans="1:6">
      <c r="A352" s="134">
        <v>2130213</v>
      </c>
      <c r="B352" s="138" t="s">
        <v>321</v>
      </c>
      <c r="C352" s="148"/>
      <c r="D352" s="148">
        <v>8</v>
      </c>
      <c r="E352" s="148">
        <v>8</v>
      </c>
      <c r="F352" s="158">
        <f t="shared" si="5"/>
        <v>100</v>
      </c>
    </row>
    <row r="353" spans="1:6">
      <c r="A353" s="134">
        <v>2130234</v>
      </c>
      <c r="B353" s="138" t="s">
        <v>205</v>
      </c>
      <c r="C353" s="148">
        <v>51</v>
      </c>
      <c r="D353" s="148">
        <v>35</v>
      </c>
      <c r="E353" s="148">
        <v>35</v>
      </c>
      <c r="F353" s="158">
        <f t="shared" si="5"/>
        <v>100</v>
      </c>
    </row>
    <row r="354" spans="1:6">
      <c r="A354" s="133">
        <v>21303</v>
      </c>
      <c r="B354" s="137" t="s">
        <v>206</v>
      </c>
      <c r="C354" s="146">
        <v>789</v>
      </c>
      <c r="D354" s="146">
        <v>8769</v>
      </c>
      <c r="E354" s="145">
        <v>6904</v>
      </c>
      <c r="F354" s="157">
        <f t="shared" si="5"/>
        <v>78.731896453415445</v>
      </c>
    </row>
    <row r="355" spans="1:6">
      <c r="A355" s="134">
        <v>2130301</v>
      </c>
      <c r="B355" s="138" t="s">
        <v>4</v>
      </c>
      <c r="C355" s="148">
        <v>127</v>
      </c>
      <c r="D355" s="148">
        <v>137</v>
      </c>
      <c r="E355" s="148">
        <v>137</v>
      </c>
      <c r="F355" s="158">
        <f t="shared" si="5"/>
        <v>100</v>
      </c>
    </row>
    <row r="356" spans="1:6">
      <c r="A356" s="134">
        <v>2130305</v>
      </c>
      <c r="B356" s="138" t="s">
        <v>207</v>
      </c>
      <c r="C356" s="148"/>
      <c r="D356" s="148">
        <v>300</v>
      </c>
      <c r="E356" s="148">
        <v>300</v>
      </c>
      <c r="F356" s="158">
        <f t="shared" si="5"/>
        <v>100</v>
      </c>
    </row>
    <row r="357" spans="1:6">
      <c r="A357" s="134">
        <v>2130306</v>
      </c>
      <c r="B357" s="138" t="s">
        <v>208</v>
      </c>
      <c r="C357" s="148">
        <v>127</v>
      </c>
      <c r="D357" s="148">
        <v>129</v>
      </c>
      <c r="E357" s="148">
        <v>129</v>
      </c>
      <c r="F357" s="158">
        <f t="shared" si="5"/>
        <v>100</v>
      </c>
    </row>
    <row r="358" spans="1:6">
      <c r="A358" s="134">
        <v>2130308</v>
      </c>
      <c r="B358" s="138" t="s">
        <v>477</v>
      </c>
      <c r="C358" s="148"/>
      <c r="D358" s="148">
        <v>10</v>
      </c>
      <c r="E358" s="148">
        <v>10</v>
      </c>
      <c r="F358" s="158">
        <f t="shared" si="5"/>
        <v>100</v>
      </c>
    </row>
    <row r="359" spans="1:6">
      <c r="A359" s="134">
        <v>2130310</v>
      </c>
      <c r="B359" s="138" t="s">
        <v>209</v>
      </c>
      <c r="C359" s="148"/>
      <c r="D359" s="148">
        <v>17</v>
      </c>
      <c r="E359" s="148">
        <v>17</v>
      </c>
      <c r="F359" s="158">
        <f t="shared" si="5"/>
        <v>100</v>
      </c>
    </row>
    <row r="360" spans="1:6">
      <c r="A360" s="134">
        <v>2130311</v>
      </c>
      <c r="B360" s="138" t="s">
        <v>322</v>
      </c>
      <c r="C360" s="148"/>
      <c r="D360" s="148">
        <v>41</v>
      </c>
      <c r="E360" s="148">
        <v>41</v>
      </c>
      <c r="F360" s="158">
        <f t="shared" si="5"/>
        <v>100</v>
      </c>
    </row>
    <row r="361" spans="1:6">
      <c r="A361" s="134">
        <v>2130314</v>
      </c>
      <c r="B361" s="138" t="s">
        <v>323</v>
      </c>
      <c r="C361" s="148">
        <v>9</v>
      </c>
      <c r="D361" s="148">
        <v>667</v>
      </c>
      <c r="E361" s="148">
        <v>652</v>
      </c>
      <c r="F361" s="158">
        <f t="shared" si="5"/>
        <v>97.751124437781115</v>
      </c>
    </row>
    <row r="362" spans="1:6">
      <c r="A362" s="134">
        <v>2130315</v>
      </c>
      <c r="B362" s="138" t="s">
        <v>210</v>
      </c>
      <c r="C362" s="148">
        <v>3</v>
      </c>
      <c r="D362" s="148">
        <v>3</v>
      </c>
      <c r="E362" s="148">
        <v>3</v>
      </c>
      <c r="F362" s="158">
        <f t="shared" si="5"/>
        <v>100</v>
      </c>
    </row>
    <row r="363" spans="1:6">
      <c r="A363" s="134">
        <v>2130316</v>
      </c>
      <c r="B363" s="138" t="s">
        <v>211</v>
      </c>
      <c r="C363" s="148"/>
      <c r="D363" s="148">
        <v>905</v>
      </c>
      <c r="E363" s="148">
        <v>870</v>
      </c>
      <c r="F363" s="158">
        <f t="shared" si="5"/>
        <v>96.132596685082873</v>
      </c>
    </row>
    <row r="364" spans="1:6">
      <c r="A364" s="134">
        <v>2130335</v>
      </c>
      <c r="B364" s="138" t="s">
        <v>478</v>
      </c>
      <c r="C364" s="148"/>
      <c r="D364" s="148">
        <v>263</v>
      </c>
      <c r="E364" s="148">
        <v>263</v>
      </c>
      <c r="F364" s="158">
        <f t="shared" si="5"/>
        <v>100</v>
      </c>
    </row>
    <row r="365" spans="1:6">
      <c r="A365" s="134">
        <v>2130399</v>
      </c>
      <c r="B365" s="138" t="s">
        <v>212</v>
      </c>
      <c r="C365" s="148">
        <v>523</v>
      </c>
      <c r="D365" s="148">
        <v>6297</v>
      </c>
      <c r="E365" s="148">
        <v>4482</v>
      </c>
      <c r="F365" s="158">
        <f t="shared" si="5"/>
        <v>71.176750833730352</v>
      </c>
    </row>
    <row r="366" spans="1:6">
      <c r="A366" s="133">
        <v>21305</v>
      </c>
      <c r="B366" s="137" t="s">
        <v>213</v>
      </c>
      <c r="C366" s="146">
        <v>653</v>
      </c>
      <c r="D366" s="146">
        <v>2405</v>
      </c>
      <c r="E366" s="145">
        <v>2405</v>
      </c>
      <c r="F366" s="157">
        <f t="shared" si="5"/>
        <v>100</v>
      </c>
    </row>
    <row r="367" spans="1:6">
      <c r="A367" s="134">
        <v>2130502</v>
      </c>
      <c r="B367" s="138" t="s">
        <v>5</v>
      </c>
      <c r="C367" s="148">
        <v>3</v>
      </c>
      <c r="D367" s="148">
        <v>35</v>
      </c>
      <c r="E367" s="148">
        <v>35</v>
      </c>
      <c r="F367" s="158">
        <f t="shared" si="5"/>
        <v>100</v>
      </c>
    </row>
    <row r="368" spans="1:6">
      <c r="A368" s="134">
        <v>2130504</v>
      </c>
      <c r="B368" s="138" t="s">
        <v>214</v>
      </c>
      <c r="C368" s="148">
        <v>650</v>
      </c>
      <c r="D368" s="148">
        <v>1362</v>
      </c>
      <c r="E368" s="148">
        <v>1362</v>
      </c>
      <c r="F368" s="158">
        <f t="shared" si="5"/>
        <v>100</v>
      </c>
    </row>
    <row r="369" spans="1:6">
      <c r="A369" s="134">
        <v>2130505</v>
      </c>
      <c r="B369" s="138" t="s">
        <v>324</v>
      </c>
      <c r="C369" s="148"/>
      <c r="D369" s="148">
        <v>210</v>
      </c>
      <c r="E369" s="148">
        <v>210</v>
      </c>
      <c r="F369" s="158">
        <f t="shared" si="5"/>
        <v>100</v>
      </c>
    </row>
    <row r="370" spans="1:6">
      <c r="A370" s="134">
        <v>2130506</v>
      </c>
      <c r="B370" s="138" t="s">
        <v>325</v>
      </c>
      <c r="C370" s="148"/>
      <c r="D370" s="148">
        <v>30</v>
      </c>
      <c r="E370" s="148">
        <v>30</v>
      </c>
      <c r="F370" s="158">
        <f t="shared" si="5"/>
        <v>100</v>
      </c>
    </row>
    <row r="371" spans="1:6">
      <c r="A371" s="134">
        <v>2130599</v>
      </c>
      <c r="B371" s="138" t="s">
        <v>215</v>
      </c>
      <c r="C371" s="148"/>
      <c r="D371" s="148">
        <v>768</v>
      </c>
      <c r="E371" s="148">
        <v>768</v>
      </c>
      <c r="F371" s="158">
        <f t="shared" si="5"/>
        <v>100</v>
      </c>
    </row>
    <row r="372" spans="1:6">
      <c r="A372" s="133">
        <v>21306</v>
      </c>
      <c r="B372" s="137" t="s">
        <v>216</v>
      </c>
      <c r="C372" s="146">
        <v>17</v>
      </c>
      <c r="D372" s="146">
        <v>1607</v>
      </c>
      <c r="E372" s="145">
        <v>1607</v>
      </c>
      <c r="F372" s="157">
        <f t="shared" si="5"/>
        <v>100</v>
      </c>
    </row>
    <row r="373" spans="1:6">
      <c r="A373" s="134">
        <v>2130602</v>
      </c>
      <c r="B373" s="138" t="s">
        <v>217</v>
      </c>
      <c r="C373" s="148"/>
      <c r="D373" s="148">
        <v>1163</v>
      </c>
      <c r="E373" s="148">
        <v>1163</v>
      </c>
      <c r="F373" s="158">
        <f t="shared" si="5"/>
        <v>100</v>
      </c>
    </row>
    <row r="374" spans="1:6">
      <c r="A374" s="134">
        <v>2130603</v>
      </c>
      <c r="B374" s="138" t="s">
        <v>218</v>
      </c>
      <c r="C374" s="148"/>
      <c r="D374" s="148">
        <v>370</v>
      </c>
      <c r="E374" s="148">
        <v>370</v>
      </c>
      <c r="F374" s="158">
        <f t="shared" si="5"/>
        <v>100</v>
      </c>
    </row>
    <row r="375" spans="1:6">
      <c r="A375" s="134">
        <v>2130699</v>
      </c>
      <c r="B375" s="138" t="s">
        <v>219</v>
      </c>
      <c r="C375" s="148">
        <v>17</v>
      </c>
      <c r="D375" s="148">
        <v>74</v>
      </c>
      <c r="E375" s="148">
        <v>74</v>
      </c>
      <c r="F375" s="158">
        <f t="shared" si="5"/>
        <v>100</v>
      </c>
    </row>
    <row r="376" spans="1:6">
      <c r="A376" s="133">
        <v>21307</v>
      </c>
      <c r="B376" s="137" t="s">
        <v>220</v>
      </c>
      <c r="C376" s="146">
        <v>225</v>
      </c>
      <c r="D376" s="146">
        <v>2488</v>
      </c>
      <c r="E376" s="145">
        <v>2488</v>
      </c>
      <c r="F376" s="157">
        <f t="shared" si="5"/>
        <v>100</v>
      </c>
    </row>
    <row r="377" spans="1:6">
      <c r="A377" s="134">
        <v>2130701</v>
      </c>
      <c r="B377" s="138" t="s">
        <v>221</v>
      </c>
      <c r="C377" s="148">
        <v>150</v>
      </c>
      <c r="D377" s="148">
        <v>797</v>
      </c>
      <c r="E377" s="148">
        <v>797</v>
      </c>
      <c r="F377" s="158">
        <f t="shared" si="5"/>
        <v>100</v>
      </c>
    </row>
    <row r="378" spans="1:6">
      <c r="A378" s="134">
        <v>2130705</v>
      </c>
      <c r="B378" s="138" t="s">
        <v>222</v>
      </c>
      <c r="C378" s="148"/>
      <c r="D378" s="148">
        <v>461</v>
      </c>
      <c r="E378" s="148">
        <v>461</v>
      </c>
      <c r="F378" s="158">
        <f t="shared" si="5"/>
        <v>100</v>
      </c>
    </row>
    <row r="379" spans="1:6">
      <c r="A379" s="134">
        <v>2130706</v>
      </c>
      <c r="B379" s="138" t="s">
        <v>479</v>
      </c>
      <c r="C379" s="148"/>
      <c r="D379" s="148">
        <v>1230</v>
      </c>
      <c r="E379" s="148">
        <v>1230</v>
      </c>
      <c r="F379" s="158">
        <f t="shared" si="5"/>
        <v>100</v>
      </c>
    </row>
    <row r="380" spans="1:6">
      <c r="A380" s="134">
        <v>2130707</v>
      </c>
      <c r="B380" s="138" t="s">
        <v>503</v>
      </c>
      <c r="C380" s="148">
        <v>75</v>
      </c>
      <c r="D380" s="148"/>
      <c r="E380" s="148"/>
      <c r="F380" s="158"/>
    </row>
    <row r="381" spans="1:6">
      <c r="A381" s="133">
        <v>21308</v>
      </c>
      <c r="B381" s="137" t="s">
        <v>326</v>
      </c>
      <c r="C381" s="146"/>
      <c r="D381" s="146">
        <v>668</v>
      </c>
      <c r="E381" s="145">
        <v>205</v>
      </c>
      <c r="F381" s="157">
        <f t="shared" si="5"/>
        <v>30.688622754491018</v>
      </c>
    </row>
    <row r="382" spans="1:6">
      <c r="A382" s="134">
        <v>2130803</v>
      </c>
      <c r="B382" s="138" t="s">
        <v>327</v>
      </c>
      <c r="C382" s="148"/>
      <c r="D382" s="148">
        <v>205</v>
      </c>
      <c r="E382" s="148">
        <v>205</v>
      </c>
      <c r="F382" s="158">
        <f t="shared" si="5"/>
        <v>100</v>
      </c>
    </row>
    <row r="383" spans="1:6">
      <c r="A383" s="134">
        <v>2130804</v>
      </c>
      <c r="B383" s="138" t="s">
        <v>504</v>
      </c>
      <c r="C383" s="148"/>
      <c r="D383" s="148">
        <v>463</v>
      </c>
      <c r="E383" s="148"/>
      <c r="F383" s="158"/>
    </row>
    <row r="384" spans="1:6">
      <c r="A384" s="133">
        <v>21399</v>
      </c>
      <c r="B384" s="137" t="s">
        <v>223</v>
      </c>
      <c r="C384" s="146"/>
      <c r="D384" s="146">
        <v>384</v>
      </c>
      <c r="E384" s="145">
        <v>284</v>
      </c>
      <c r="F384" s="157">
        <f t="shared" si="5"/>
        <v>73.958333333333343</v>
      </c>
    </row>
    <row r="385" spans="1:6">
      <c r="A385" s="134">
        <v>2139999</v>
      </c>
      <c r="B385" s="138" t="s">
        <v>224</v>
      </c>
      <c r="C385" s="148"/>
      <c r="D385" s="148">
        <v>384</v>
      </c>
      <c r="E385" s="148">
        <v>284</v>
      </c>
      <c r="F385" s="158">
        <f t="shared" si="5"/>
        <v>73.958333333333343</v>
      </c>
    </row>
    <row r="386" spans="1:6">
      <c r="A386" s="133">
        <v>214</v>
      </c>
      <c r="B386" s="137" t="s">
        <v>480</v>
      </c>
      <c r="C386" s="145">
        <v>376</v>
      </c>
      <c r="D386" s="145">
        <v>1886</v>
      </c>
      <c r="E386" s="145">
        <v>1886</v>
      </c>
      <c r="F386" s="157">
        <f t="shared" si="5"/>
        <v>100</v>
      </c>
    </row>
    <row r="387" spans="1:6">
      <c r="A387" s="133">
        <v>21401</v>
      </c>
      <c r="B387" s="137" t="s">
        <v>225</v>
      </c>
      <c r="C387" s="146">
        <v>376</v>
      </c>
      <c r="D387" s="146">
        <v>648</v>
      </c>
      <c r="E387" s="145">
        <v>648</v>
      </c>
      <c r="F387" s="157">
        <f t="shared" si="5"/>
        <v>100</v>
      </c>
    </row>
    <row r="388" spans="1:6">
      <c r="A388" s="134">
        <v>2140101</v>
      </c>
      <c r="B388" s="138" t="s">
        <v>4</v>
      </c>
      <c r="C388" s="148">
        <v>215</v>
      </c>
      <c r="D388" s="148">
        <v>247</v>
      </c>
      <c r="E388" s="148">
        <v>247</v>
      </c>
      <c r="F388" s="158">
        <f t="shared" si="5"/>
        <v>100</v>
      </c>
    </row>
    <row r="389" spans="1:6">
      <c r="A389" s="134">
        <v>2140102</v>
      </c>
      <c r="B389" s="138" t="s">
        <v>5</v>
      </c>
      <c r="C389" s="148"/>
      <c r="D389" s="148">
        <v>2</v>
      </c>
      <c r="E389" s="148">
        <v>2</v>
      </c>
      <c r="F389" s="158">
        <f t="shared" ref="F389:F452" si="6">E389/D389*100</f>
        <v>100</v>
      </c>
    </row>
    <row r="390" spans="1:6">
      <c r="A390" s="134">
        <v>2140104</v>
      </c>
      <c r="B390" s="138" t="s">
        <v>481</v>
      </c>
      <c r="C390" s="148"/>
      <c r="D390" s="148">
        <v>30</v>
      </c>
      <c r="E390" s="148">
        <v>30</v>
      </c>
      <c r="F390" s="158">
        <f t="shared" si="6"/>
        <v>100</v>
      </c>
    </row>
    <row r="391" spans="1:6">
      <c r="A391" s="134">
        <v>2140106</v>
      </c>
      <c r="B391" s="138" t="s">
        <v>226</v>
      </c>
      <c r="C391" s="148">
        <v>115</v>
      </c>
      <c r="D391" s="148">
        <v>112</v>
      </c>
      <c r="E391" s="148">
        <v>112</v>
      </c>
      <c r="F391" s="158">
        <f t="shared" si="6"/>
        <v>100</v>
      </c>
    </row>
    <row r="392" spans="1:6">
      <c r="A392" s="134">
        <v>2140131</v>
      </c>
      <c r="B392" s="138" t="s">
        <v>227</v>
      </c>
      <c r="C392" s="148">
        <v>4</v>
      </c>
      <c r="D392" s="148">
        <v>4</v>
      </c>
      <c r="E392" s="148">
        <v>4</v>
      </c>
      <c r="F392" s="158">
        <f t="shared" si="6"/>
        <v>100</v>
      </c>
    </row>
    <row r="393" spans="1:6">
      <c r="A393" s="134">
        <v>2140199</v>
      </c>
      <c r="B393" s="138" t="s">
        <v>228</v>
      </c>
      <c r="C393" s="148">
        <v>42</v>
      </c>
      <c r="D393" s="148">
        <v>253</v>
      </c>
      <c r="E393" s="148">
        <v>253</v>
      </c>
      <c r="F393" s="158">
        <f t="shared" si="6"/>
        <v>100</v>
      </c>
    </row>
    <row r="394" spans="1:6">
      <c r="A394" s="133">
        <v>21404</v>
      </c>
      <c r="B394" s="137" t="s">
        <v>328</v>
      </c>
      <c r="C394" s="146"/>
      <c r="D394" s="146">
        <v>253</v>
      </c>
      <c r="E394" s="145">
        <v>253</v>
      </c>
      <c r="F394" s="157">
        <f t="shared" si="6"/>
        <v>100</v>
      </c>
    </row>
    <row r="395" spans="1:6">
      <c r="A395" s="134">
        <v>2140402</v>
      </c>
      <c r="B395" s="138" t="s">
        <v>229</v>
      </c>
      <c r="C395" s="148"/>
      <c r="D395" s="148">
        <v>253</v>
      </c>
      <c r="E395" s="148">
        <v>253</v>
      </c>
      <c r="F395" s="158">
        <f t="shared" si="6"/>
        <v>100</v>
      </c>
    </row>
    <row r="396" spans="1:6">
      <c r="A396" s="133">
        <v>21406</v>
      </c>
      <c r="B396" s="137" t="s">
        <v>230</v>
      </c>
      <c r="C396" s="146"/>
      <c r="D396" s="146">
        <v>985</v>
      </c>
      <c r="E396" s="145">
        <v>985</v>
      </c>
      <c r="F396" s="157">
        <f t="shared" si="6"/>
        <v>100</v>
      </c>
    </row>
    <row r="397" spans="1:6">
      <c r="A397" s="134">
        <v>2140602</v>
      </c>
      <c r="B397" s="138" t="s">
        <v>231</v>
      </c>
      <c r="C397" s="148"/>
      <c r="D397" s="148">
        <v>930</v>
      </c>
      <c r="E397" s="148">
        <v>930</v>
      </c>
      <c r="F397" s="158">
        <f t="shared" si="6"/>
        <v>100</v>
      </c>
    </row>
    <row r="398" spans="1:6">
      <c r="A398" s="134">
        <v>2140603</v>
      </c>
      <c r="B398" s="138" t="s">
        <v>329</v>
      </c>
      <c r="C398" s="148"/>
      <c r="D398" s="148">
        <v>55</v>
      </c>
      <c r="E398" s="148">
        <v>55</v>
      </c>
      <c r="F398" s="158">
        <f t="shared" si="6"/>
        <v>100</v>
      </c>
    </row>
    <row r="399" spans="1:6">
      <c r="A399" s="133">
        <v>215</v>
      </c>
      <c r="B399" s="137" t="s">
        <v>482</v>
      </c>
      <c r="C399" s="145">
        <v>743</v>
      </c>
      <c r="D399" s="145">
        <v>2022</v>
      </c>
      <c r="E399" s="145">
        <v>1722</v>
      </c>
      <c r="F399" s="157">
        <f t="shared" si="6"/>
        <v>85.163204747774472</v>
      </c>
    </row>
    <row r="400" spans="1:6">
      <c r="A400" s="133">
        <v>21501</v>
      </c>
      <c r="B400" s="137" t="s">
        <v>232</v>
      </c>
      <c r="C400" s="146"/>
      <c r="D400" s="146">
        <v>323</v>
      </c>
      <c r="E400" s="145">
        <v>23</v>
      </c>
      <c r="F400" s="157">
        <f t="shared" si="6"/>
        <v>7.1207430340557281</v>
      </c>
    </row>
    <row r="401" spans="1:6">
      <c r="A401" s="134">
        <v>2150199</v>
      </c>
      <c r="B401" s="138" t="s">
        <v>233</v>
      </c>
      <c r="C401" s="148"/>
      <c r="D401" s="148">
        <v>323</v>
      </c>
      <c r="E401" s="148">
        <v>23</v>
      </c>
      <c r="F401" s="158">
        <f t="shared" si="6"/>
        <v>7.1207430340557281</v>
      </c>
    </row>
    <row r="402" spans="1:6">
      <c r="A402" s="133">
        <v>21502</v>
      </c>
      <c r="B402" s="137" t="s">
        <v>234</v>
      </c>
      <c r="C402" s="146"/>
      <c r="D402" s="146">
        <v>106</v>
      </c>
      <c r="E402" s="145">
        <v>106</v>
      </c>
      <c r="F402" s="157">
        <f t="shared" si="6"/>
        <v>100</v>
      </c>
    </row>
    <row r="403" spans="1:6">
      <c r="A403" s="134">
        <v>2150299</v>
      </c>
      <c r="B403" s="138" t="s">
        <v>235</v>
      </c>
      <c r="C403" s="148"/>
      <c r="D403" s="148">
        <v>106</v>
      </c>
      <c r="E403" s="148">
        <v>106</v>
      </c>
      <c r="F403" s="158">
        <f t="shared" si="6"/>
        <v>100</v>
      </c>
    </row>
    <row r="404" spans="1:6">
      <c r="A404" s="133">
        <v>21506</v>
      </c>
      <c r="B404" s="137" t="s">
        <v>236</v>
      </c>
      <c r="C404" s="146">
        <v>743</v>
      </c>
      <c r="D404" s="146">
        <v>1295</v>
      </c>
      <c r="E404" s="145">
        <v>1295</v>
      </c>
      <c r="F404" s="157">
        <f t="shared" si="6"/>
        <v>100</v>
      </c>
    </row>
    <row r="405" spans="1:6">
      <c r="A405" s="134">
        <v>2150601</v>
      </c>
      <c r="B405" s="138" t="s">
        <v>4</v>
      </c>
      <c r="C405" s="148">
        <v>309</v>
      </c>
      <c r="D405" s="148">
        <v>324</v>
      </c>
      <c r="E405" s="148">
        <v>324</v>
      </c>
      <c r="F405" s="158">
        <f t="shared" si="6"/>
        <v>100</v>
      </c>
    </row>
    <row r="406" spans="1:6">
      <c r="A406" s="134">
        <v>2150602</v>
      </c>
      <c r="B406" s="138" t="s">
        <v>5</v>
      </c>
      <c r="C406" s="148">
        <v>22</v>
      </c>
      <c r="D406" s="148">
        <v>23</v>
      </c>
      <c r="E406" s="148">
        <v>23</v>
      </c>
      <c r="F406" s="158">
        <f t="shared" si="6"/>
        <v>100</v>
      </c>
    </row>
    <row r="407" spans="1:6">
      <c r="A407" s="134">
        <v>2150607</v>
      </c>
      <c r="B407" s="138" t="s">
        <v>237</v>
      </c>
      <c r="C407" s="148">
        <v>91</v>
      </c>
      <c r="D407" s="148">
        <v>364</v>
      </c>
      <c r="E407" s="148">
        <v>364</v>
      </c>
      <c r="F407" s="158">
        <f t="shared" si="6"/>
        <v>100</v>
      </c>
    </row>
    <row r="408" spans="1:6">
      <c r="A408" s="134">
        <v>2150699</v>
      </c>
      <c r="B408" s="138" t="s">
        <v>238</v>
      </c>
      <c r="C408" s="148">
        <v>321</v>
      </c>
      <c r="D408" s="148">
        <v>584</v>
      </c>
      <c r="E408" s="148">
        <v>584</v>
      </c>
      <c r="F408" s="158">
        <f t="shared" si="6"/>
        <v>100</v>
      </c>
    </row>
    <row r="409" spans="1:6" ht="12.75" customHeight="1">
      <c r="A409" s="133">
        <v>21508</v>
      </c>
      <c r="B409" s="137" t="s">
        <v>239</v>
      </c>
      <c r="C409" s="146"/>
      <c r="D409" s="146">
        <v>105</v>
      </c>
      <c r="E409" s="145">
        <v>105</v>
      </c>
      <c r="F409" s="157">
        <f t="shared" si="6"/>
        <v>100</v>
      </c>
    </row>
    <row r="410" spans="1:6" ht="12.75" customHeight="1">
      <c r="A410" s="134">
        <v>2150805</v>
      </c>
      <c r="B410" s="138" t="s">
        <v>240</v>
      </c>
      <c r="C410" s="148"/>
      <c r="D410" s="148">
        <v>105</v>
      </c>
      <c r="E410" s="148">
        <v>105</v>
      </c>
      <c r="F410" s="158">
        <f t="shared" si="6"/>
        <v>100</v>
      </c>
    </row>
    <row r="411" spans="1:6">
      <c r="A411" s="133">
        <v>21599</v>
      </c>
      <c r="B411" s="137" t="s">
        <v>241</v>
      </c>
      <c r="C411" s="146"/>
      <c r="D411" s="146">
        <v>193</v>
      </c>
      <c r="E411" s="145">
        <v>193</v>
      </c>
      <c r="F411" s="157">
        <f t="shared" si="6"/>
        <v>100</v>
      </c>
    </row>
    <row r="412" spans="1:6">
      <c r="A412" s="134">
        <v>2159999</v>
      </c>
      <c r="B412" s="138" t="s">
        <v>242</v>
      </c>
      <c r="C412" s="148"/>
      <c r="D412" s="148">
        <v>193</v>
      </c>
      <c r="E412" s="148">
        <v>193</v>
      </c>
      <c r="F412" s="158">
        <f t="shared" si="6"/>
        <v>100</v>
      </c>
    </row>
    <row r="413" spans="1:6">
      <c r="A413" s="133">
        <v>216</v>
      </c>
      <c r="B413" s="137" t="s">
        <v>483</v>
      </c>
      <c r="C413" s="145">
        <v>214</v>
      </c>
      <c r="D413" s="145">
        <v>1435</v>
      </c>
      <c r="E413" s="145">
        <v>1353</v>
      </c>
      <c r="F413" s="157">
        <f t="shared" si="6"/>
        <v>94.285714285714278</v>
      </c>
    </row>
    <row r="414" spans="1:6">
      <c r="A414" s="133">
        <v>21602</v>
      </c>
      <c r="B414" s="137" t="s">
        <v>243</v>
      </c>
      <c r="C414" s="146">
        <v>137</v>
      </c>
      <c r="D414" s="146">
        <v>948</v>
      </c>
      <c r="E414" s="145">
        <v>866</v>
      </c>
      <c r="F414" s="157">
        <f t="shared" si="6"/>
        <v>91.350210970464133</v>
      </c>
    </row>
    <row r="415" spans="1:6">
      <c r="A415" s="134">
        <v>2160201</v>
      </c>
      <c r="B415" s="138" t="s">
        <v>4</v>
      </c>
      <c r="C415" s="148">
        <v>59</v>
      </c>
      <c r="D415" s="148">
        <v>59</v>
      </c>
      <c r="E415" s="148">
        <v>59</v>
      </c>
      <c r="F415" s="158">
        <f t="shared" si="6"/>
        <v>100</v>
      </c>
    </row>
    <row r="416" spans="1:6">
      <c r="A416" s="134">
        <v>2160250</v>
      </c>
      <c r="B416" s="138" t="s">
        <v>7</v>
      </c>
      <c r="C416" s="148">
        <v>74</v>
      </c>
      <c r="D416" s="148">
        <v>95</v>
      </c>
      <c r="E416" s="148">
        <v>95</v>
      </c>
      <c r="F416" s="158">
        <f t="shared" si="6"/>
        <v>100</v>
      </c>
    </row>
    <row r="417" spans="1:6">
      <c r="A417" s="134">
        <v>2160299</v>
      </c>
      <c r="B417" s="138" t="s">
        <v>244</v>
      </c>
      <c r="C417" s="148">
        <v>4</v>
      </c>
      <c r="D417" s="148">
        <v>794</v>
      </c>
      <c r="E417" s="148">
        <v>712</v>
      </c>
      <c r="F417" s="158">
        <f t="shared" si="6"/>
        <v>89.672544080604538</v>
      </c>
    </row>
    <row r="418" spans="1:6">
      <c r="A418" s="133">
        <v>21605</v>
      </c>
      <c r="B418" s="137" t="s">
        <v>245</v>
      </c>
      <c r="C418" s="146">
        <v>77</v>
      </c>
      <c r="D418" s="146">
        <v>449</v>
      </c>
      <c r="E418" s="145">
        <v>449</v>
      </c>
      <c r="F418" s="157">
        <f t="shared" si="6"/>
        <v>100</v>
      </c>
    </row>
    <row r="419" spans="1:6">
      <c r="A419" s="134">
        <v>2160501</v>
      </c>
      <c r="B419" s="138" t="s">
        <v>4</v>
      </c>
      <c r="C419" s="148">
        <v>67</v>
      </c>
      <c r="D419" s="148">
        <v>80</v>
      </c>
      <c r="E419" s="148">
        <v>80</v>
      </c>
      <c r="F419" s="158">
        <f t="shared" si="6"/>
        <v>100</v>
      </c>
    </row>
    <row r="420" spans="1:6">
      <c r="A420" s="134">
        <v>2160504</v>
      </c>
      <c r="B420" s="138" t="s">
        <v>330</v>
      </c>
      <c r="C420" s="148">
        <v>10</v>
      </c>
      <c r="D420" s="148">
        <v>10</v>
      </c>
      <c r="E420" s="148">
        <v>10</v>
      </c>
      <c r="F420" s="158">
        <f t="shared" si="6"/>
        <v>100</v>
      </c>
    </row>
    <row r="421" spans="1:6">
      <c r="A421" s="134">
        <v>2160599</v>
      </c>
      <c r="B421" s="138" t="s">
        <v>246</v>
      </c>
      <c r="C421" s="148"/>
      <c r="D421" s="148">
        <v>359</v>
      </c>
      <c r="E421" s="148">
        <v>359</v>
      </c>
      <c r="F421" s="158">
        <f t="shared" si="6"/>
        <v>100</v>
      </c>
    </row>
    <row r="422" spans="1:6">
      <c r="A422" s="133">
        <v>21606</v>
      </c>
      <c r="B422" s="137" t="s">
        <v>247</v>
      </c>
      <c r="C422" s="146"/>
      <c r="D422" s="146">
        <v>32</v>
      </c>
      <c r="E422" s="145">
        <v>32</v>
      </c>
      <c r="F422" s="157">
        <f t="shared" si="6"/>
        <v>100</v>
      </c>
    </row>
    <row r="423" spans="1:6">
      <c r="A423" s="134">
        <v>2160699</v>
      </c>
      <c r="B423" s="138" t="s">
        <v>248</v>
      </c>
      <c r="C423" s="148"/>
      <c r="D423" s="148">
        <v>32</v>
      </c>
      <c r="E423" s="148">
        <v>32</v>
      </c>
      <c r="F423" s="158">
        <f t="shared" si="6"/>
        <v>100</v>
      </c>
    </row>
    <row r="424" spans="1:6">
      <c r="A424" s="133">
        <v>21699</v>
      </c>
      <c r="B424" s="137" t="s">
        <v>484</v>
      </c>
      <c r="C424" s="146"/>
      <c r="D424" s="146">
        <v>6</v>
      </c>
      <c r="E424" s="145">
        <v>6</v>
      </c>
      <c r="F424" s="157">
        <f t="shared" si="6"/>
        <v>100</v>
      </c>
    </row>
    <row r="425" spans="1:6">
      <c r="A425" s="134">
        <v>2169999</v>
      </c>
      <c r="B425" s="138" t="s">
        <v>485</v>
      </c>
      <c r="C425" s="148"/>
      <c r="D425" s="148">
        <v>6</v>
      </c>
      <c r="E425" s="148">
        <v>6</v>
      </c>
      <c r="F425" s="158">
        <f t="shared" si="6"/>
        <v>100</v>
      </c>
    </row>
    <row r="426" spans="1:6">
      <c r="A426" s="133">
        <v>217</v>
      </c>
      <c r="B426" s="137" t="s">
        <v>486</v>
      </c>
      <c r="C426" s="145"/>
      <c r="D426" s="145">
        <v>59</v>
      </c>
      <c r="E426" s="145">
        <v>59</v>
      </c>
      <c r="F426" s="157">
        <f t="shared" si="6"/>
        <v>100</v>
      </c>
    </row>
    <row r="427" spans="1:6">
      <c r="A427" s="133">
        <v>21703</v>
      </c>
      <c r="B427" s="137" t="s">
        <v>487</v>
      </c>
      <c r="C427" s="146"/>
      <c r="D427" s="146">
        <v>59</v>
      </c>
      <c r="E427" s="145">
        <v>59</v>
      </c>
      <c r="F427" s="157">
        <f t="shared" si="6"/>
        <v>100</v>
      </c>
    </row>
    <row r="428" spans="1:6">
      <c r="A428" s="134">
        <v>2170399</v>
      </c>
      <c r="B428" s="138" t="s">
        <v>488</v>
      </c>
      <c r="C428" s="148"/>
      <c r="D428" s="148">
        <v>59</v>
      </c>
      <c r="E428" s="148">
        <v>59</v>
      </c>
      <c r="F428" s="158">
        <f t="shared" si="6"/>
        <v>100</v>
      </c>
    </row>
    <row r="429" spans="1:6">
      <c r="A429" s="133">
        <v>220</v>
      </c>
      <c r="B429" s="137" t="s">
        <v>489</v>
      </c>
      <c r="C429" s="145">
        <v>171</v>
      </c>
      <c r="D429" s="145">
        <v>4871</v>
      </c>
      <c r="E429" s="145">
        <v>4871</v>
      </c>
      <c r="F429" s="157">
        <f t="shared" si="6"/>
        <v>100</v>
      </c>
    </row>
    <row r="430" spans="1:6">
      <c r="A430" s="133">
        <v>22001</v>
      </c>
      <c r="B430" s="137" t="s">
        <v>249</v>
      </c>
      <c r="C430" s="146">
        <v>111</v>
      </c>
      <c r="D430" s="146">
        <v>4784</v>
      </c>
      <c r="E430" s="145">
        <v>4784</v>
      </c>
      <c r="F430" s="157">
        <f t="shared" si="6"/>
        <v>100</v>
      </c>
    </row>
    <row r="431" spans="1:6">
      <c r="A431" s="134">
        <v>2200105</v>
      </c>
      <c r="B431" s="138" t="s">
        <v>331</v>
      </c>
      <c r="C431" s="148"/>
      <c r="D431" s="148">
        <v>9</v>
      </c>
      <c r="E431" s="148">
        <v>9</v>
      </c>
      <c r="F431" s="158">
        <f t="shared" si="6"/>
        <v>100</v>
      </c>
    </row>
    <row r="432" spans="1:6">
      <c r="A432" s="134">
        <v>2200110</v>
      </c>
      <c r="B432" s="138" t="s">
        <v>250</v>
      </c>
      <c r="C432" s="148"/>
      <c r="D432" s="148">
        <v>2627</v>
      </c>
      <c r="E432" s="148">
        <v>2627</v>
      </c>
      <c r="F432" s="158">
        <f t="shared" si="6"/>
        <v>100</v>
      </c>
    </row>
    <row r="433" spans="1:6">
      <c r="A433" s="134">
        <v>2200111</v>
      </c>
      <c r="B433" s="138" t="s">
        <v>251</v>
      </c>
      <c r="C433" s="148">
        <v>23</v>
      </c>
      <c r="D433" s="148">
        <v>1965</v>
      </c>
      <c r="E433" s="148">
        <v>1965</v>
      </c>
      <c r="F433" s="158">
        <f t="shared" si="6"/>
        <v>100</v>
      </c>
    </row>
    <row r="434" spans="1:6">
      <c r="A434" s="134">
        <v>2200114</v>
      </c>
      <c r="B434" s="138" t="s">
        <v>252</v>
      </c>
      <c r="C434" s="148">
        <v>88</v>
      </c>
      <c r="D434" s="148">
        <v>108</v>
      </c>
      <c r="E434" s="148">
        <v>108</v>
      </c>
      <c r="F434" s="158">
        <f t="shared" si="6"/>
        <v>100</v>
      </c>
    </row>
    <row r="435" spans="1:6">
      <c r="A435" s="134">
        <v>2200199</v>
      </c>
      <c r="B435" s="138" t="s">
        <v>490</v>
      </c>
      <c r="C435" s="148"/>
      <c r="D435" s="148">
        <v>75</v>
      </c>
      <c r="E435" s="148">
        <v>75</v>
      </c>
      <c r="F435" s="158">
        <f t="shared" si="6"/>
        <v>100</v>
      </c>
    </row>
    <row r="436" spans="1:6">
      <c r="A436" s="133">
        <v>22004</v>
      </c>
      <c r="B436" s="137" t="s">
        <v>253</v>
      </c>
      <c r="C436" s="146">
        <v>9</v>
      </c>
      <c r="D436" s="146">
        <v>9</v>
      </c>
      <c r="E436" s="145">
        <v>9</v>
      </c>
      <c r="F436" s="157">
        <f t="shared" si="6"/>
        <v>100</v>
      </c>
    </row>
    <row r="437" spans="1:6">
      <c r="A437" s="134">
        <v>2200404</v>
      </c>
      <c r="B437" s="138" t="s">
        <v>254</v>
      </c>
      <c r="C437" s="148">
        <v>9</v>
      </c>
      <c r="D437" s="148">
        <v>9</v>
      </c>
      <c r="E437" s="148">
        <v>9</v>
      </c>
      <c r="F437" s="158">
        <f t="shared" si="6"/>
        <v>100</v>
      </c>
    </row>
    <row r="438" spans="1:6">
      <c r="A438" s="133">
        <v>22005</v>
      </c>
      <c r="B438" s="137" t="s">
        <v>255</v>
      </c>
      <c r="C438" s="146">
        <v>51</v>
      </c>
      <c r="D438" s="146">
        <v>78</v>
      </c>
      <c r="E438" s="145">
        <v>78</v>
      </c>
      <c r="F438" s="157">
        <f t="shared" si="6"/>
        <v>100</v>
      </c>
    </row>
    <row r="439" spans="1:6">
      <c r="A439" s="134">
        <v>2200504</v>
      </c>
      <c r="B439" s="138" t="s">
        <v>256</v>
      </c>
      <c r="C439" s="148">
        <v>7</v>
      </c>
      <c r="D439" s="148">
        <v>24</v>
      </c>
      <c r="E439" s="148">
        <v>24</v>
      </c>
      <c r="F439" s="158">
        <f t="shared" si="6"/>
        <v>100</v>
      </c>
    </row>
    <row r="440" spans="1:6">
      <c r="A440" s="134">
        <v>2200509</v>
      </c>
      <c r="B440" s="138" t="s">
        <v>257</v>
      </c>
      <c r="C440" s="151">
        <v>44</v>
      </c>
      <c r="D440" s="151">
        <v>54</v>
      </c>
      <c r="E440" s="148">
        <v>54</v>
      </c>
      <c r="F440" s="158">
        <f t="shared" si="6"/>
        <v>100</v>
      </c>
    </row>
    <row r="441" spans="1:6">
      <c r="A441" s="133">
        <v>221</v>
      </c>
      <c r="B441" s="142" t="s">
        <v>491</v>
      </c>
      <c r="C441" s="152">
        <v>4997</v>
      </c>
      <c r="D441" s="152">
        <v>5740</v>
      </c>
      <c r="E441" s="145">
        <v>5500</v>
      </c>
      <c r="F441" s="157">
        <f t="shared" si="6"/>
        <v>95.818815331010455</v>
      </c>
    </row>
    <row r="442" spans="1:6">
      <c r="A442" s="133">
        <v>22101</v>
      </c>
      <c r="B442" s="137" t="s">
        <v>258</v>
      </c>
      <c r="C442" s="146">
        <v>62</v>
      </c>
      <c r="D442" s="146">
        <v>868</v>
      </c>
      <c r="E442" s="146">
        <v>628</v>
      </c>
      <c r="F442" s="157">
        <f t="shared" si="6"/>
        <v>72.350230414746548</v>
      </c>
    </row>
    <row r="443" spans="1:6">
      <c r="A443" s="134">
        <v>2210103</v>
      </c>
      <c r="B443" s="141" t="s">
        <v>259</v>
      </c>
      <c r="C443" s="151"/>
      <c r="D443" s="151">
        <v>20</v>
      </c>
      <c r="E443" s="148">
        <v>20</v>
      </c>
      <c r="F443" s="158">
        <f t="shared" si="6"/>
        <v>100</v>
      </c>
    </row>
    <row r="444" spans="1:6">
      <c r="A444" s="134">
        <v>2210105</v>
      </c>
      <c r="B444" s="138" t="s">
        <v>260</v>
      </c>
      <c r="C444" s="148"/>
      <c r="D444" s="148">
        <v>539</v>
      </c>
      <c r="E444" s="148">
        <v>299</v>
      </c>
      <c r="F444" s="158">
        <f t="shared" si="6"/>
        <v>55.473098330241186</v>
      </c>
    </row>
    <row r="445" spans="1:6">
      <c r="A445" s="135">
        <v>2210106</v>
      </c>
      <c r="B445" s="143" t="s">
        <v>332</v>
      </c>
      <c r="C445" s="153">
        <v>62</v>
      </c>
      <c r="D445" s="153">
        <v>296</v>
      </c>
      <c r="E445" s="148">
        <v>296</v>
      </c>
      <c r="F445" s="158">
        <f t="shared" si="6"/>
        <v>100</v>
      </c>
    </row>
    <row r="446" spans="1:6">
      <c r="A446" s="134">
        <v>2210107</v>
      </c>
      <c r="B446" s="138" t="s">
        <v>492</v>
      </c>
      <c r="C446" s="148"/>
      <c r="D446" s="148">
        <v>13</v>
      </c>
      <c r="E446" s="148">
        <v>13</v>
      </c>
      <c r="F446" s="158">
        <f t="shared" si="6"/>
        <v>100</v>
      </c>
    </row>
    <row r="447" spans="1:6">
      <c r="A447" s="133">
        <v>22102</v>
      </c>
      <c r="B447" s="137" t="s">
        <v>261</v>
      </c>
      <c r="C447" s="146">
        <v>4935</v>
      </c>
      <c r="D447" s="146">
        <v>4872</v>
      </c>
      <c r="E447" s="146">
        <v>4872</v>
      </c>
      <c r="F447" s="157">
        <f t="shared" si="6"/>
        <v>100</v>
      </c>
    </row>
    <row r="448" spans="1:6">
      <c r="A448" s="134">
        <v>2210201</v>
      </c>
      <c r="B448" s="144" t="s">
        <v>262</v>
      </c>
      <c r="C448" s="154">
        <v>4935</v>
      </c>
      <c r="D448" s="154">
        <v>4872</v>
      </c>
      <c r="E448" s="154">
        <v>4872</v>
      </c>
      <c r="F448" s="158">
        <f t="shared" si="6"/>
        <v>100</v>
      </c>
    </row>
    <row r="449" spans="1:6">
      <c r="A449" s="133">
        <v>222</v>
      </c>
      <c r="B449" s="142" t="s">
        <v>493</v>
      </c>
      <c r="C449" s="152">
        <v>430</v>
      </c>
      <c r="D449" s="152">
        <v>351</v>
      </c>
      <c r="E449" s="145">
        <v>351</v>
      </c>
      <c r="F449" s="157">
        <f t="shared" si="6"/>
        <v>100</v>
      </c>
    </row>
    <row r="450" spans="1:6">
      <c r="A450" s="133">
        <v>22201</v>
      </c>
      <c r="B450" s="137" t="s">
        <v>263</v>
      </c>
      <c r="C450" s="146">
        <v>70</v>
      </c>
      <c r="D450" s="146">
        <v>91</v>
      </c>
      <c r="E450" s="146">
        <v>91</v>
      </c>
      <c r="F450" s="157">
        <f t="shared" si="6"/>
        <v>100</v>
      </c>
    </row>
    <row r="451" spans="1:6">
      <c r="A451" s="134">
        <v>2220101</v>
      </c>
      <c r="B451" s="144" t="s">
        <v>4</v>
      </c>
      <c r="C451" s="154">
        <v>69</v>
      </c>
      <c r="D451" s="154">
        <v>72</v>
      </c>
      <c r="E451" s="154">
        <v>72</v>
      </c>
      <c r="F451" s="158">
        <f t="shared" si="6"/>
        <v>100</v>
      </c>
    </row>
    <row r="452" spans="1:6">
      <c r="A452" s="134">
        <v>2220105</v>
      </c>
      <c r="B452" s="144" t="s">
        <v>494</v>
      </c>
      <c r="C452" s="154">
        <v>1</v>
      </c>
      <c r="D452" s="154">
        <v>1</v>
      </c>
      <c r="E452" s="154">
        <v>1</v>
      </c>
      <c r="F452" s="158">
        <f t="shared" si="6"/>
        <v>100</v>
      </c>
    </row>
    <row r="453" spans="1:6">
      <c r="A453" s="134">
        <v>2220199</v>
      </c>
      <c r="B453" s="144" t="s">
        <v>264</v>
      </c>
      <c r="C453" s="154"/>
      <c r="D453" s="154">
        <v>18</v>
      </c>
      <c r="E453" s="154">
        <v>18</v>
      </c>
      <c r="F453" s="158">
        <f t="shared" ref="F453:F466" si="7">E453/D453*100</f>
        <v>100</v>
      </c>
    </row>
    <row r="454" spans="1:6">
      <c r="A454" s="133">
        <v>22204</v>
      </c>
      <c r="B454" s="137" t="s">
        <v>265</v>
      </c>
      <c r="C454" s="146">
        <v>360</v>
      </c>
      <c r="D454" s="146">
        <v>260</v>
      </c>
      <c r="E454" s="146">
        <v>260</v>
      </c>
      <c r="F454" s="157">
        <f t="shared" si="7"/>
        <v>100</v>
      </c>
    </row>
    <row r="455" spans="1:6">
      <c r="A455" s="134">
        <v>2220401</v>
      </c>
      <c r="B455" s="144" t="s">
        <v>266</v>
      </c>
      <c r="C455" s="154">
        <v>360</v>
      </c>
      <c r="D455" s="154">
        <v>255</v>
      </c>
      <c r="E455" s="154">
        <v>255</v>
      </c>
      <c r="F455" s="158">
        <f t="shared" si="7"/>
        <v>100</v>
      </c>
    </row>
    <row r="456" spans="1:6">
      <c r="A456" s="134">
        <v>2220403</v>
      </c>
      <c r="B456" s="144" t="s">
        <v>495</v>
      </c>
      <c r="C456" s="154"/>
      <c r="D456" s="154">
        <v>5</v>
      </c>
      <c r="E456" s="154">
        <v>5</v>
      </c>
      <c r="F456" s="158">
        <f t="shared" si="7"/>
        <v>100</v>
      </c>
    </row>
    <row r="457" spans="1:6">
      <c r="A457" s="136">
        <v>227</v>
      </c>
      <c r="B457" s="137" t="s">
        <v>505</v>
      </c>
      <c r="C457" s="155">
        <v>2050</v>
      </c>
      <c r="D457" s="155"/>
      <c r="E457" s="155"/>
      <c r="F457" s="157"/>
    </row>
    <row r="458" spans="1:6">
      <c r="A458" s="133">
        <v>229</v>
      </c>
      <c r="B458" s="142" t="s">
        <v>496</v>
      </c>
      <c r="C458" s="152">
        <v>323</v>
      </c>
      <c r="D458" s="152">
        <v>331</v>
      </c>
      <c r="E458" s="145">
        <v>331</v>
      </c>
      <c r="F458" s="157">
        <f t="shared" si="7"/>
        <v>100</v>
      </c>
    </row>
    <row r="459" spans="1:6">
      <c r="A459" s="133">
        <v>22999</v>
      </c>
      <c r="B459" s="137" t="s">
        <v>267</v>
      </c>
      <c r="C459" s="146">
        <v>323</v>
      </c>
      <c r="D459" s="146">
        <v>331</v>
      </c>
      <c r="E459" s="146">
        <v>331</v>
      </c>
      <c r="F459" s="157">
        <f t="shared" si="7"/>
        <v>100</v>
      </c>
    </row>
    <row r="460" spans="1:6">
      <c r="A460" s="134">
        <v>2299901</v>
      </c>
      <c r="B460" s="144" t="s">
        <v>268</v>
      </c>
      <c r="C460" s="154">
        <v>323</v>
      </c>
      <c r="D460" s="154">
        <v>331</v>
      </c>
      <c r="E460" s="154">
        <v>331</v>
      </c>
      <c r="F460" s="158">
        <f t="shared" si="7"/>
        <v>100</v>
      </c>
    </row>
    <row r="461" spans="1:6">
      <c r="A461" s="133">
        <v>232</v>
      </c>
      <c r="B461" s="142" t="s">
        <v>497</v>
      </c>
      <c r="C461" s="152">
        <v>3000</v>
      </c>
      <c r="D461" s="152">
        <v>2900</v>
      </c>
      <c r="E461" s="145">
        <v>2900</v>
      </c>
      <c r="F461" s="157">
        <f t="shared" si="7"/>
        <v>100</v>
      </c>
    </row>
    <row r="462" spans="1:6">
      <c r="A462" s="133">
        <v>23203</v>
      </c>
      <c r="B462" s="137" t="s">
        <v>333</v>
      </c>
      <c r="C462" s="146">
        <v>3000</v>
      </c>
      <c r="D462" s="146">
        <v>2900</v>
      </c>
      <c r="E462" s="146">
        <v>2900</v>
      </c>
      <c r="F462" s="157">
        <f t="shared" si="7"/>
        <v>100</v>
      </c>
    </row>
    <row r="463" spans="1:6">
      <c r="A463" s="134">
        <v>2320301</v>
      </c>
      <c r="B463" s="144" t="s">
        <v>334</v>
      </c>
      <c r="C463" s="154">
        <v>3000</v>
      </c>
      <c r="D463" s="154">
        <v>2900</v>
      </c>
      <c r="E463" s="154">
        <v>2900</v>
      </c>
      <c r="F463" s="158">
        <f t="shared" si="7"/>
        <v>100</v>
      </c>
    </row>
    <row r="464" spans="1:6">
      <c r="A464" s="133">
        <v>233</v>
      </c>
      <c r="B464" s="142" t="s">
        <v>498</v>
      </c>
      <c r="C464" s="152"/>
      <c r="D464" s="152">
        <v>42</v>
      </c>
      <c r="E464" s="145">
        <v>42</v>
      </c>
      <c r="F464" s="157">
        <f t="shared" si="7"/>
        <v>100</v>
      </c>
    </row>
    <row r="465" spans="1:6">
      <c r="A465" s="133">
        <v>23303</v>
      </c>
      <c r="B465" s="137" t="s">
        <v>335</v>
      </c>
      <c r="C465" s="146"/>
      <c r="D465" s="146">
        <v>42</v>
      </c>
      <c r="E465" s="146">
        <v>42</v>
      </c>
      <c r="F465" s="157">
        <f t="shared" si="7"/>
        <v>100</v>
      </c>
    </row>
    <row r="466" spans="1:6" ht="18" customHeight="1">
      <c r="A466" s="136">
        <v>244</v>
      </c>
      <c r="B466" s="159" t="s">
        <v>506</v>
      </c>
      <c r="C466" s="156">
        <f>SUM(C5,C104,C129,C154,C165,C190,C257,C298,C314,C329,C386,C399,C413,C426,C429,C441,C449,C457,C458,C461,C464)</f>
        <v>84820</v>
      </c>
      <c r="D466" s="156">
        <f>SUM(D5,D104,D129,D154,D165,D190,D257,D298,D314,D329,D386,D399,D413,D426,D429,D441,D449,D457,D458,D461,D464)</f>
        <v>172672</v>
      </c>
      <c r="E466" s="156">
        <f>SUM(E5,E104,E129,E154,E165,E190,E257,E298,E314,E329,E386,E399,E413,E426,E429,E441,E449,E457,E458,E461,E464)</f>
        <v>165529</v>
      </c>
      <c r="F466" s="157">
        <f t="shared" si="7"/>
        <v>95.863255189028905</v>
      </c>
    </row>
  </sheetData>
  <autoFilter ref="A4:F466"/>
  <mergeCells count="1">
    <mergeCell ref="B2:F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85" zoomScaleNormal="85" workbookViewId="0"/>
  </sheetViews>
  <sheetFormatPr defaultColWidth="36.6640625" defaultRowHeight="14.4"/>
  <cols>
    <col min="1" max="1" width="64.44140625" style="284" customWidth="1"/>
    <col min="2" max="16384" width="36.6640625" style="284"/>
  </cols>
  <sheetData>
    <row r="1" spans="1:2" ht="26.25" customHeight="1">
      <c r="A1" s="283" t="s">
        <v>776</v>
      </c>
    </row>
    <row r="2" spans="1:2" ht="48" customHeight="1">
      <c r="A2" s="308" t="s">
        <v>749</v>
      </c>
      <c r="B2" s="308"/>
    </row>
    <row r="3" spans="1:2" ht="29.4" customHeight="1">
      <c r="A3" s="285"/>
      <c r="B3" s="286" t="s">
        <v>343</v>
      </c>
    </row>
    <row r="4" spans="1:2" ht="112.2" customHeight="1">
      <c r="A4" s="287" t="s">
        <v>745</v>
      </c>
      <c r="B4" s="287" t="s">
        <v>746</v>
      </c>
    </row>
    <row r="5" spans="1:2" ht="112.2" customHeight="1">
      <c r="A5" s="288" t="s">
        <v>750</v>
      </c>
      <c r="B5" s="289">
        <v>19.47</v>
      </c>
    </row>
    <row r="6" spans="1:2" ht="112.2" customHeight="1">
      <c r="A6" s="288" t="s">
        <v>751</v>
      </c>
      <c r="B6" s="289">
        <v>7.61</v>
      </c>
    </row>
    <row r="7" spans="1:2" ht="112.2" customHeight="1">
      <c r="A7" s="288" t="s">
        <v>753</v>
      </c>
      <c r="B7" s="289">
        <v>6.21</v>
      </c>
    </row>
    <row r="8" spans="1:2" ht="112.2" customHeight="1">
      <c r="A8" s="290" t="s">
        <v>747</v>
      </c>
      <c r="B8" s="291"/>
    </row>
    <row r="9" spans="1:2" ht="112.2" customHeight="1">
      <c r="A9" s="288" t="s">
        <v>752</v>
      </c>
      <c r="B9" s="289">
        <v>20.87</v>
      </c>
    </row>
    <row r="10" spans="1:2" ht="15.6">
      <c r="A10" s="292" t="s">
        <v>748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26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tabSelected="1" workbookViewId="0">
      <selection activeCell="A6" sqref="A6"/>
    </sheetView>
  </sheetViews>
  <sheetFormatPr defaultColWidth="47.6640625" defaultRowHeight="14.4"/>
  <cols>
    <col min="1" max="1" width="47.6640625" style="40"/>
    <col min="2" max="2" width="42.44140625" style="40" customWidth="1"/>
    <col min="3" max="16384" width="47.6640625" style="41"/>
  </cols>
  <sheetData>
    <row r="1" spans="1:2" ht="28.95" customHeight="1">
      <c r="A1" s="283" t="s">
        <v>777</v>
      </c>
    </row>
    <row r="2" spans="1:2" ht="29.4" customHeight="1">
      <c r="A2" s="314" t="s">
        <v>766</v>
      </c>
      <c r="B2" s="314"/>
    </row>
    <row r="3" spans="1:2" ht="31.95" customHeight="1">
      <c r="A3" s="313" t="s">
        <v>760</v>
      </c>
      <c r="B3" s="312" t="s">
        <v>763</v>
      </c>
    </row>
    <row r="4" spans="1:2" ht="29.4" customHeight="1">
      <c r="A4" s="311" t="s">
        <v>759</v>
      </c>
      <c r="B4" s="311" t="s">
        <v>758</v>
      </c>
    </row>
    <row r="5" spans="1:2" ht="30.6" customHeight="1">
      <c r="A5" s="310" t="s">
        <v>757</v>
      </c>
      <c r="B5" s="315">
        <v>22.49</v>
      </c>
    </row>
    <row r="6" spans="1:2" ht="30.6" customHeight="1">
      <c r="A6" s="310"/>
      <c r="B6" s="315"/>
    </row>
    <row r="7" spans="1:2" ht="30.6" customHeight="1">
      <c r="A7" s="310"/>
      <c r="B7" s="315"/>
    </row>
    <row r="8" spans="1:2" ht="30.6" customHeight="1">
      <c r="A8" s="310"/>
      <c r="B8" s="315"/>
    </row>
    <row r="9" spans="1:2" ht="30.6" customHeight="1">
      <c r="A9" s="310"/>
      <c r="B9" s="315"/>
    </row>
    <row r="10" spans="1:2" ht="30.6" customHeight="1">
      <c r="A10" s="309" t="s">
        <v>756</v>
      </c>
      <c r="B10" s="317">
        <f>SUM(B5:B9)</f>
        <v>22.49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showGridLines="0" showZeros="0" workbookViewId="0">
      <selection activeCell="A2" sqref="A2:D2"/>
    </sheetView>
  </sheetViews>
  <sheetFormatPr defaultColWidth="9.109375" defaultRowHeight="15.6"/>
  <cols>
    <col min="1" max="1" width="33.77734375" style="2" customWidth="1"/>
    <col min="2" max="2" width="12.33203125" style="16" customWidth="1"/>
    <col min="3" max="3" width="27.77734375" style="2" customWidth="1"/>
    <col min="4" max="4" width="12.6640625" style="16" customWidth="1"/>
    <col min="5" max="16384" width="9.109375" style="2"/>
  </cols>
  <sheetData>
    <row r="1" spans="1:4" s="76" customFormat="1" ht="24" customHeight="1">
      <c r="A1" s="129" t="s">
        <v>646</v>
      </c>
      <c r="B1" s="77"/>
      <c r="D1" s="77"/>
    </row>
    <row r="2" spans="1:4" ht="33.9" customHeight="1">
      <c r="A2" s="295" t="s">
        <v>507</v>
      </c>
      <c r="B2" s="295"/>
      <c r="C2" s="295"/>
      <c r="D2" s="295"/>
    </row>
    <row r="3" spans="1:4" ht="21" customHeight="1">
      <c r="A3" s="296" t="s">
        <v>269</v>
      </c>
      <c r="B3" s="296"/>
      <c r="C3" s="296"/>
      <c r="D3" s="296"/>
    </row>
    <row r="4" spans="1:4" ht="36.75" customHeight="1">
      <c r="A4" s="6" t="s">
        <v>270</v>
      </c>
      <c r="B4" s="110" t="s">
        <v>271</v>
      </c>
      <c r="C4" s="111" t="s">
        <v>270</v>
      </c>
      <c r="D4" s="110" t="s">
        <v>271</v>
      </c>
    </row>
    <row r="5" spans="1:4" ht="36.75" customHeight="1">
      <c r="A5" s="112" t="s">
        <v>272</v>
      </c>
      <c r="B5" s="163">
        <v>86181</v>
      </c>
      <c r="C5" s="113" t="s">
        <v>3</v>
      </c>
      <c r="D5" s="163">
        <v>165529</v>
      </c>
    </row>
    <row r="6" spans="1:4" ht="36.75" customHeight="1">
      <c r="A6" s="112" t="s">
        <v>273</v>
      </c>
      <c r="B6" s="163">
        <f>SUM(B7:B9)</f>
        <v>76492</v>
      </c>
      <c r="C6" s="113" t="s">
        <v>297</v>
      </c>
      <c r="D6" s="163">
        <v>7994</v>
      </c>
    </row>
    <row r="7" spans="1:4" ht="36.75" customHeight="1">
      <c r="A7" s="114" t="s">
        <v>291</v>
      </c>
      <c r="B7" s="22">
        <v>9370</v>
      </c>
      <c r="C7" s="113" t="s">
        <v>414</v>
      </c>
      <c r="D7" s="163">
        <v>42700</v>
      </c>
    </row>
    <row r="8" spans="1:4" ht="36.75" customHeight="1">
      <c r="A8" s="114" t="s">
        <v>292</v>
      </c>
      <c r="B8" s="22">
        <v>28760</v>
      </c>
      <c r="C8" s="113" t="s">
        <v>415</v>
      </c>
      <c r="D8" s="163">
        <v>2627</v>
      </c>
    </row>
    <row r="9" spans="1:4" ht="36.75" customHeight="1">
      <c r="A9" s="114" t="s">
        <v>416</v>
      </c>
      <c r="B9" s="22">
        <v>38362</v>
      </c>
      <c r="C9" s="115"/>
      <c r="D9" s="22"/>
    </row>
    <row r="10" spans="1:4" ht="36.75" customHeight="1">
      <c r="A10" s="112" t="s">
        <v>275</v>
      </c>
      <c r="B10" s="163">
        <v>46700</v>
      </c>
      <c r="C10" s="115"/>
      <c r="D10" s="22"/>
    </row>
    <row r="11" spans="1:4" ht="36.75" customHeight="1">
      <c r="A11" s="112" t="s">
        <v>567</v>
      </c>
      <c r="B11" s="163">
        <v>10561</v>
      </c>
      <c r="C11" s="115"/>
      <c r="D11" s="116"/>
    </row>
    <row r="12" spans="1:4" ht="36.75" customHeight="1">
      <c r="A12" s="112" t="s">
        <v>276</v>
      </c>
      <c r="B12" s="163">
        <v>2128</v>
      </c>
      <c r="C12" s="115"/>
      <c r="D12" s="116"/>
    </row>
    <row r="13" spans="1:4" ht="36.75" customHeight="1">
      <c r="A13" s="160" t="s">
        <v>508</v>
      </c>
      <c r="B13" s="164">
        <v>3931</v>
      </c>
      <c r="C13" s="162"/>
      <c r="D13" s="161"/>
    </row>
    <row r="14" spans="1:4" ht="36.75" customHeight="1">
      <c r="A14" s="117" t="s">
        <v>277</v>
      </c>
      <c r="B14" s="163">
        <f>B5+B6+B10+B11+B12+B13</f>
        <v>225993</v>
      </c>
      <c r="C14" s="118" t="s">
        <v>278</v>
      </c>
      <c r="D14" s="165">
        <f>SUM(D5:D12)</f>
        <v>218850</v>
      </c>
    </row>
    <row r="15" spans="1:4" ht="36.75" customHeight="1">
      <c r="A15" s="117"/>
      <c r="B15" s="22"/>
      <c r="C15" s="118"/>
      <c r="D15" s="116"/>
    </row>
    <row r="16" spans="1:4" ht="36.75" customHeight="1">
      <c r="A16" s="117"/>
      <c r="B16" s="22"/>
      <c r="C16" s="119" t="s">
        <v>417</v>
      </c>
      <c r="D16" s="163">
        <f>B14-D14</f>
        <v>7143</v>
      </c>
    </row>
    <row r="17" spans="1:4" ht="36.75" customHeight="1">
      <c r="A17" s="120"/>
      <c r="B17" s="121"/>
      <c r="C17" s="122" t="s">
        <v>418</v>
      </c>
      <c r="D17" s="116">
        <v>7143</v>
      </c>
    </row>
    <row r="18" spans="1:4" ht="36.75" customHeight="1">
      <c r="A18" s="120"/>
      <c r="B18" s="121"/>
      <c r="C18" s="122" t="s">
        <v>294</v>
      </c>
      <c r="D18" s="121"/>
    </row>
  </sheetData>
  <mergeCells count="2">
    <mergeCell ref="A2:D2"/>
    <mergeCell ref="A3:D3"/>
  </mergeCells>
  <phoneticPr fontId="3" type="noConversion"/>
  <printOptions horizontalCentered="1"/>
  <pageMargins left="0.70866141732283472" right="0.70866141732283472" top="0.78740157480314965" bottom="0.78740157480314965" header="0" footer="0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2"/>
  <sheetViews>
    <sheetView zoomScaleSheetLayoutView="100" workbookViewId="0">
      <selection activeCell="A2" sqref="A2:B2"/>
    </sheetView>
  </sheetViews>
  <sheetFormatPr defaultColWidth="45.44140625" defaultRowHeight="15.6"/>
  <cols>
    <col min="1" max="1" width="41.109375" style="34" customWidth="1"/>
    <col min="2" max="2" width="38.77734375" style="63" customWidth="1"/>
    <col min="3" max="16384" width="45.44140625" style="33"/>
  </cols>
  <sheetData>
    <row r="1" spans="1:2" s="82" customFormat="1" ht="24" customHeight="1">
      <c r="A1" s="85" t="s">
        <v>647</v>
      </c>
      <c r="B1" s="81"/>
    </row>
    <row r="2" spans="1:2" ht="27" customHeight="1">
      <c r="A2" s="297" t="s">
        <v>509</v>
      </c>
      <c r="B2" s="297"/>
    </row>
    <row r="3" spans="1:2" ht="21.75" customHeight="1">
      <c r="A3" s="39"/>
      <c r="B3" s="63" t="s">
        <v>296</v>
      </c>
    </row>
    <row r="4" spans="1:2" ht="28.95" customHeight="1">
      <c r="A4" s="38" t="s">
        <v>342</v>
      </c>
      <c r="B4" s="64" t="s">
        <v>290</v>
      </c>
    </row>
    <row r="5" spans="1:2" ht="28.95" customHeight="1">
      <c r="A5" s="37" t="s">
        <v>341</v>
      </c>
      <c r="B5" s="65">
        <f>SUM(B6,B12,B25)</f>
        <v>76492</v>
      </c>
    </row>
    <row r="6" spans="1:2" ht="25.5" customHeight="1">
      <c r="A6" s="36" t="s">
        <v>291</v>
      </c>
      <c r="B6" s="65">
        <f>SUM(B7:B11)</f>
        <v>9370</v>
      </c>
    </row>
    <row r="7" spans="1:2" ht="25.5" customHeight="1">
      <c r="A7" s="35" t="s">
        <v>353</v>
      </c>
      <c r="B7" s="66">
        <v>4184</v>
      </c>
    </row>
    <row r="8" spans="1:2" ht="25.5" customHeight="1">
      <c r="A8" s="35" t="s">
        <v>510</v>
      </c>
      <c r="B8" s="166">
        <v>5186</v>
      </c>
    </row>
    <row r="9" spans="1:2" ht="25.5" customHeight="1">
      <c r="A9" s="35" t="s">
        <v>340</v>
      </c>
      <c r="B9" s="66">
        <v>-1145</v>
      </c>
    </row>
    <row r="10" spans="1:2" ht="25.5" customHeight="1">
      <c r="A10" s="35" t="s">
        <v>354</v>
      </c>
      <c r="B10" s="66">
        <v>192</v>
      </c>
    </row>
    <row r="11" spans="1:2" ht="25.5" customHeight="1">
      <c r="A11" s="35" t="s">
        <v>355</v>
      </c>
      <c r="B11" s="66">
        <v>953</v>
      </c>
    </row>
    <row r="12" spans="1:2" ht="25.5" customHeight="1">
      <c r="A12" s="37" t="s">
        <v>292</v>
      </c>
      <c r="B12" s="65">
        <f>SUM(B13:B24)</f>
        <v>28760</v>
      </c>
    </row>
    <row r="13" spans="1:2" ht="25.5" customHeight="1">
      <c r="A13" s="35" t="s">
        <v>339</v>
      </c>
      <c r="B13" s="66">
        <v>13887</v>
      </c>
    </row>
    <row r="14" spans="1:2" ht="25.5" customHeight="1">
      <c r="A14" s="35" t="s">
        <v>513</v>
      </c>
      <c r="B14" s="66">
        <v>494</v>
      </c>
    </row>
    <row r="15" spans="1:2" ht="25.5" customHeight="1">
      <c r="A15" s="35" t="s">
        <v>356</v>
      </c>
      <c r="B15" s="66">
        <v>2097</v>
      </c>
    </row>
    <row r="16" spans="1:2" ht="25.5" customHeight="1">
      <c r="A16" s="35" t="s">
        <v>357</v>
      </c>
      <c r="B16" s="66">
        <v>5239</v>
      </c>
    </row>
    <row r="17" spans="1:2" ht="25.5" customHeight="1">
      <c r="A17" s="35" t="s">
        <v>358</v>
      </c>
      <c r="B17" s="66">
        <v>-18581</v>
      </c>
    </row>
    <row r="18" spans="1:2" ht="25.5" customHeight="1">
      <c r="A18" s="35" t="s">
        <v>359</v>
      </c>
      <c r="B18" s="66">
        <v>475</v>
      </c>
    </row>
    <row r="19" spans="1:2" ht="25.5" customHeight="1">
      <c r="A19" s="35" t="s">
        <v>511</v>
      </c>
      <c r="B19" s="66">
        <v>3062</v>
      </c>
    </row>
    <row r="20" spans="1:2" ht="25.5" customHeight="1">
      <c r="A20" s="35" t="s">
        <v>512</v>
      </c>
      <c r="B20" s="66">
        <v>4863</v>
      </c>
    </row>
    <row r="21" spans="1:2" ht="25.5" customHeight="1">
      <c r="A21" s="35" t="s">
        <v>360</v>
      </c>
      <c r="B21" s="66">
        <v>1827</v>
      </c>
    </row>
    <row r="22" spans="1:2" ht="25.5" customHeight="1">
      <c r="A22" s="35" t="s">
        <v>361</v>
      </c>
      <c r="B22" s="66">
        <v>900</v>
      </c>
    </row>
    <row r="23" spans="1:2" ht="25.5" customHeight="1">
      <c r="A23" s="35" t="s">
        <v>362</v>
      </c>
      <c r="B23" s="66">
        <v>8328</v>
      </c>
    </row>
    <row r="24" spans="1:2" ht="25.5" customHeight="1">
      <c r="A24" s="35" t="s">
        <v>363</v>
      </c>
      <c r="B24" s="66">
        <v>6169</v>
      </c>
    </row>
    <row r="25" spans="1:2" ht="25.5" customHeight="1">
      <c r="A25" s="36" t="s">
        <v>293</v>
      </c>
      <c r="B25" s="65">
        <f>SUM(B26:B42)</f>
        <v>38362</v>
      </c>
    </row>
    <row r="26" spans="1:2" ht="25.5" customHeight="1">
      <c r="A26" s="35" t="s">
        <v>364</v>
      </c>
      <c r="B26" s="66">
        <v>413</v>
      </c>
    </row>
    <row r="27" spans="1:2" ht="25.5" customHeight="1">
      <c r="A27" s="35" t="s">
        <v>365</v>
      </c>
      <c r="B27" s="66">
        <v>50</v>
      </c>
    </row>
    <row r="28" spans="1:2" ht="25.5" customHeight="1">
      <c r="A28" s="35" t="s">
        <v>366</v>
      </c>
      <c r="B28" s="66">
        <v>4746</v>
      </c>
    </row>
    <row r="29" spans="1:2" ht="25.5" customHeight="1">
      <c r="A29" s="35" t="s">
        <v>367</v>
      </c>
      <c r="B29" s="66">
        <v>112</v>
      </c>
    </row>
    <row r="30" spans="1:2" ht="25.5" customHeight="1">
      <c r="A30" s="35" t="s">
        <v>368</v>
      </c>
      <c r="B30" s="66">
        <v>324</v>
      </c>
    </row>
    <row r="31" spans="1:2" ht="25.5" customHeight="1">
      <c r="A31" s="35" t="s">
        <v>369</v>
      </c>
      <c r="B31" s="66">
        <v>5058</v>
      </c>
    </row>
    <row r="32" spans="1:2" ht="25.5" customHeight="1">
      <c r="A32" s="35" t="s">
        <v>370</v>
      </c>
      <c r="B32" s="66">
        <v>3970</v>
      </c>
    </row>
    <row r="33" spans="1:2" ht="25.5" customHeight="1">
      <c r="A33" s="35" t="s">
        <v>371</v>
      </c>
      <c r="B33" s="66">
        <v>3070</v>
      </c>
    </row>
    <row r="34" spans="1:2" ht="25.5" customHeight="1">
      <c r="A34" s="35" t="s">
        <v>372</v>
      </c>
      <c r="B34" s="66">
        <v>3839</v>
      </c>
    </row>
    <row r="35" spans="1:2" ht="25.5" customHeight="1">
      <c r="A35" s="35" t="s">
        <v>373</v>
      </c>
      <c r="B35" s="66">
        <v>10600</v>
      </c>
    </row>
    <row r="36" spans="1:2" ht="25.5" customHeight="1">
      <c r="A36" s="35" t="s">
        <v>374</v>
      </c>
      <c r="B36" s="66">
        <v>1164</v>
      </c>
    </row>
    <row r="37" spans="1:2" ht="25.5" customHeight="1">
      <c r="A37" s="35" t="s">
        <v>375</v>
      </c>
      <c r="B37" s="66">
        <v>432</v>
      </c>
    </row>
    <row r="38" spans="1:2" ht="25.5" customHeight="1">
      <c r="A38" s="35" t="s">
        <v>376</v>
      </c>
      <c r="B38" s="66">
        <v>941</v>
      </c>
    </row>
    <row r="39" spans="1:2" ht="25.5" customHeight="1">
      <c r="A39" s="35" t="s">
        <v>514</v>
      </c>
      <c r="B39" s="166">
        <v>43</v>
      </c>
    </row>
    <row r="40" spans="1:2" ht="25.5" customHeight="1">
      <c r="A40" s="35" t="s">
        <v>377</v>
      </c>
      <c r="B40" s="66">
        <v>2773</v>
      </c>
    </row>
    <row r="41" spans="1:2" ht="25.5" customHeight="1">
      <c r="A41" s="35" t="s">
        <v>378</v>
      </c>
      <c r="B41" s="66">
        <v>822</v>
      </c>
    </row>
    <row r="42" spans="1:2" ht="25.5" customHeight="1">
      <c r="A42" s="35" t="s">
        <v>515</v>
      </c>
      <c r="B42" s="66">
        <v>5</v>
      </c>
    </row>
  </sheetData>
  <mergeCells count="1">
    <mergeCell ref="A2:B2"/>
  </mergeCells>
  <phoneticPr fontId="3" type="noConversion"/>
  <printOptions horizontalCentered="1"/>
  <pageMargins left="0.70866141732283472" right="0.70866141732283472" top="0.59055118110236227" bottom="0.39370078740157483" header="0" footer="0"/>
  <pageSetup paperSize="9" scale="71" firstPageNumber="12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2"/>
  <sheetViews>
    <sheetView workbookViewId="0">
      <selection activeCell="A3" sqref="A3"/>
    </sheetView>
  </sheetViews>
  <sheetFormatPr defaultColWidth="57.88671875" defaultRowHeight="15.6"/>
  <cols>
    <col min="1" max="1" width="58.33203125" style="191" customWidth="1"/>
    <col min="2" max="2" width="40.33203125" style="191" customWidth="1"/>
    <col min="3" max="255" width="9" style="191" customWidth="1"/>
    <col min="256" max="256" width="57.88671875" style="191"/>
    <col min="257" max="257" width="58.33203125" style="191" customWidth="1"/>
    <col min="258" max="258" width="40.33203125" style="191" customWidth="1"/>
    <col min="259" max="511" width="9" style="191" customWidth="1"/>
    <col min="512" max="512" width="57.88671875" style="191"/>
    <col min="513" max="513" width="58.33203125" style="191" customWidth="1"/>
    <col min="514" max="514" width="40.33203125" style="191" customWidth="1"/>
    <col min="515" max="767" width="9" style="191" customWidth="1"/>
    <col min="768" max="768" width="57.88671875" style="191"/>
    <col min="769" max="769" width="58.33203125" style="191" customWidth="1"/>
    <col min="770" max="770" width="40.33203125" style="191" customWidth="1"/>
    <col min="771" max="1023" width="9" style="191" customWidth="1"/>
    <col min="1024" max="1024" width="57.88671875" style="191"/>
    <col min="1025" max="1025" width="58.33203125" style="191" customWidth="1"/>
    <col min="1026" max="1026" width="40.33203125" style="191" customWidth="1"/>
    <col min="1027" max="1279" width="9" style="191" customWidth="1"/>
    <col min="1280" max="1280" width="57.88671875" style="191"/>
    <col min="1281" max="1281" width="58.33203125" style="191" customWidth="1"/>
    <col min="1282" max="1282" width="40.33203125" style="191" customWidth="1"/>
    <col min="1283" max="1535" width="9" style="191" customWidth="1"/>
    <col min="1536" max="1536" width="57.88671875" style="191"/>
    <col min="1537" max="1537" width="58.33203125" style="191" customWidth="1"/>
    <col min="1538" max="1538" width="40.33203125" style="191" customWidth="1"/>
    <col min="1539" max="1791" width="9" style="191" customWidth="1"/>
    <col min="1792" max="1792" width="57.88671875" style="191"/>
    <col min="1793" max="1793" width="58.33203125" style="191" customWidth="1"/>
    <col min="1794" max="1794" width="40.33203125" style="191" customWidth="1"/>
    <col min="1795" max="2047" width="9" style="191" customWidth="1"/>
    <col min="2048" max="2048" width="57.88671875" style="191"/>
    <col min="2049" max="2049" width="58.33203125" style="191" customWidth="1"/>
    <col min="2050" max="2050" width="40.33203125" style="191" customWidth="1"/>
    <col min="2051" max="2303" width="9" style="191" customWidth="1"/>
    <col min="2304" max="2304" width="57.88671875" style="191"/>
    <col min="2305" max="2305" width="58.33203125" style="191" customWidth="1"/>
    <col min="2306" max="2306" width="40.33203125" style="191" customWidth="1"/>
    <col min="2307" max="2559" width="9" style="191" customWidth="1"/>
    <col min="2560" max="2560" width="57.88671875" style="191"/>
    <col min="2561" max="2561" width="58.33203125" style="191" customWidth="1"/>
    <col min="2562" max="2562" width="40.33203125" style="191" customWidth="1"/>
    <col min="2563" max="2815" width="9" style="191" customWidth="1"/>
    <col min="2816" max="2816" width="57.88671875" style="191"/>
    <col min="2817" max="2817" width="58.33203125" style="191" customWidth="1"/>
    <col min="2818" max="2818" width="40.33203125" style="191" customWidth="1"/>
    <col min="2819" max="3071" width="9" style="191" customWidth="1"/>
    <col min="3072" max="3072" width="57.88671875" style="191"/>
    <col min="3073" max="3073" width="58.33203125" style="191" customWidth="1"/>
    <col min="3074" max="3074" width="40.33203125" style="191" customWidth="1"/>
    <col min="3075" max="3327" width="9" style="191" customWidth="1"/>
    <col min="3328" max="3328" width="57.88671875" style="191"/>
    <col min="3329" max="3329" width="58.33203125" style="191" customWidth="1"/>
    <col min="3330" max="3330" width="40.33203125" style="191" customWidth="1"/>
    <col min="3331" max="3583" width="9" style="191" customWidth="1"/>
    <col min="3584" max="3584" width="57.88671875" style="191"/>
    <col min="3585" max="3585" width="58.33203125" style="191" customWidth="1"/>
    <col min="3586" max="3586" width="40.33203125" style="191" customWidth="1"/>
    <col min="3587" max="3839" width="9" style="191" customWidth="1"/>
    <col min="3840" max="3840" width="57.88671875" style="191"/>
    <col min="3841" max="3841" width="58.33203125" style="191" customWidth="1"/>
    <col min="3842" max="3842" width="40.33203125" style="191" customWidth="1"/>
    <col min="3843" max="4095" width="9" style="191" customWidth="1"/>
    <col min="4096" max="4096" width="57.88671875" style="191"/>
    <col min="4097" max="4097" width="58.33203125" style="191" customWidth="1"/>
    <col min="4098" max="4098" width="40.33203125" style="191" customWidth="1"/>
    <col min="4099" max="4351" width="9" style="191" customWidth="1"/>
    <col min="4352" max="4352" width="57.88671875" style="191"/>
    <col min="4353" max="4353" width="58.33203125" style="191" customWidth="1"/>
    <col min="4354" max="4354" width="40.33203125" style="191" customWidth="1"/>
    <col min="4355" max="4607" width="9" style="191" customWidth="1"/>
    <col min="4608" max="4608" width="57.88671875" style="191"/>
    <col min="4609" max="4609" width="58.33203125" style="191" customWidth="1"/>
    <col min="4610" max="4610" width="40.33203125" style="191" customWidth="1"/>
    <col min="4611" max="4863" width="9" style="191" customWidth="1"/>
    <col min="4864" max="4864" width="57.88671875" style="191"/>
    <col min="4865" max="4865" width="58.33203125" style="191" customWidth="1"/>
    <col min="4866" max="4866" width="40.33203125" style="191" customWidth="1"/>
    <col min="4867" max="5119" width="9" style="191" customWidth="1"/>
    <col min="5120" max="5120" width="57.88671875" style="191"/>
    <col min="5121" max="5121" width="58.33203125" style="191" customWidth="1"/>
    <col min="5122" max="5122" width="40.33203125" style="191" customWidth="1"/>
    <col min="5123" max="5375" width="9" style="191" customWidth="1"/>
    <col min="5376" max="5376" width="57.88671875" style="191"/>
    <col min="5377" max="5377" width="58.33203125" style="191" customWidth="1"/>
    <col min="5378" max="5378" width="40.33203125" style="191" customWidth="1"/>
    <col min="5379" max="5631" width="9" style="191" customWidth="1"/>
    <col min="5632" max="5632" width="57.88671875" style="191"/>
    <col min="5633" max="5633" width="58.33203125" style="191" customWidth="1"/>
    <col min="5634" max="5634" width="40.33203125" style="191" customWidth="1"/>
    <col min="5635" max="5887" width="9" style="191" customWidth="1"/>
    <col min="5888" max="5888" width="57.88671875" style="191"/>
    <col min="5889" max="5889" width="58.33203125" style="191" customWidth="1"/>
    <col min="5890" max="5890" width="40.33203125" style="191" customWidth="1"/>
    <col min="5891" max="6143" width="9" style="191" customWidth="1"/>
    <col min="6144" max="6144" width="57.88671875" style="191"/>
    <col min="6145" max="6145" width="58.33203125" style="191" customWidth="1"/>
    <col min="6146" max="6146" width="40.33203125" style="191" customWidth="1"/>
    <col min="6147" max="6399" width="9" style="191" customWidth="1"/>
    <col min="6400" max="6400" width="57.88671875" style="191"/>
    <col min="6401" max="6401" width="58.33203125" style="191" customWidth="1"/>
    <col min="6402" max="6402" width="40.33203125" style="191" customWidth="1"/>
    <col min="6403" max="6655" width="9" style="191" customWidth="1"/>
    <col min="6656" max="6656" width="57.88671875" style="191"/>
    <col min="6657" max="6657" width="58.33203125" style="191" customWidth="1"/>
    <col min="6658" max="6658" width="40.33203125" style="191" customWidth="1"/>
    <col min="6659" max="6911" width="9" style="191" customWidth="1"/>
    <col min="6912" max="6912" width="57.88671875" style="191"/>
    <col min="6913" max="6913" width="58.33203125" style="191" customWidth="1"/>
    <col min="6914" max="6914" width="40.33203125" style="191" customWidth="1"/>
    <col min="6915" max="7167" width="9" style="191" customWidth="1"/>
    <col min="7168" max="7168" width="57.88671875" style="191"/>
    <col min="7169" max="7169" width="58.33203125" style="191" customWidth="1"/>
    <col min="7170" max="7170" width="40.33203125" style="191" customWidth="1"/>
    <col min="7171" max="7423" width="9" style="191" customWidth="1"/>
    <col min="7424" max="7424" width="57.88671875" style="191"/>
    <col min="7425" max="7425" width="58.33203125" style="191" customWidth="1"/>
    <col min="7426" max="7426" width="40.33203125" style="191" customWidth="1"/>
    <col min="7427" max="7679" width="9" style="191" customWidth="1"/>
    <col min="7680" max="7680" width="57.88671875" style="191"/>
    <col min="7681" max="7681" width="58.33203125" style="191" customWidth="1"/>
    <col min="7682" max="7682" width="40.33203125" style="191" customWidth="1"/>
    <col min="7683" max="7935" width="9" style="191" customWidth="1"/>
    <col min="7936" max="7936" width="57.88671875" style="191"/>
    <col min="7937" max="7937" width="58.33203125" style="191" customWidth="1"/>
    <col min="7938" max="7938" width="40.33203125" style="191" customWidth="1"/>
    <col min="7939" max="8191" width="9" style="191" customWidth="1"/>
    <col min="8192" max="8192" width="57.88671875" style="191"/>
    <col min="8193" max="8193" width="58.33203125" style="191" customWidth="1"/>
    <col min="8194" max="8194" width="40.33203125" style="191" customWidth="1"/>
    <col min="8195" max="8447" width="9" style="191" customWidth="1"/>
    <col min="8448" max="8448" width="57.88671875" style="191"/>
    <col min="8449" max="8449" width="58.33203125" style="191" customWidth="1"/>
    <col min="8450" max="8450" width="40.33203125" style="191" customWidth="1"/>
    <col min="8451" max="8703" width="9" style="191" customWidth="1"/>
    <col min="8704" max="8704" width="57.88671875" style="191"/>
    <col min="8705" max="8705" width="58.33203125" style="191" customWidth="1"/>
    <col min="8706" max="8706" width="40.33203125" style="191" customWidth="1"/>
    <col min="8707" max="8959" width="9" style="191" customWidth="1"/>
    <col min="8960" max="8960" width="57.88671875" style="191"/>
    <col min="8961" max="8961" width="58.33203125" style="191" customWidth="1"/>
    <col min="8962" max="8962" width="40.33203125" style="191" customWidth="1"/>
    <col min="8963" max="9215" width="9" style="191" customWidth="1"/>
    <col min="9216" max="9216" width="57.88671875" style="191"/>
    <col min="9217" max="9217" width="58.33203125" style="191" customWidth="1"/>
    <col min="9218" max="9218" width="40.33203125" style="191" customWidth="1"/>
    <col min="9219" max="9471" width="9" style="191" customWidth="1"/>
    <col min="9472" max="9472" width="57.88671875" style="191"/>
    <col min="9473" max="9473" width="58.33203125" style="191" customWidth="1"/>
    <col min="9474" max="9474" width="40.33203125" style="191" customWidth="1"/>
    <col min="9475" max="9727" width="9" style="191" customWidth="1"/>
    <col min="9728" max="9728" width="57.88671875" style="191"/>
    <col min="9729" max="9729" width="58.33203125" style="191" customWidth="1"/>
    <col min="9730" max="9730" width="40.33203125" style="191" customWidth="1"/>
    <col min="9731" max="9983" width="9" style="191" customWidth="1"/>
    <col min="9984" max="9984" width="57.88671875" style="191"/>
    <col min="9985" max="9985" width="58.33203125" style="191" customWidth="1"/>
    <col min="9986" max="9986" width="40.33203125" style="191" customWidth="1"/>
    <col min="9987" max="10239" width="9" style="191" customWidth="1"/>
    <col min="10240" max="10240" width="57.88671875" style="191"/>
    <col min="10241" max="10241" width="58.33203125" style="191" customWidth="1"/>
    <col min="10242" max="10242" width="40.33203125" style="191" customWidth="1"/>
    <col min="10243" max="10495" width="9" style="191" customWidth="1"/>
    <col min="10496" max="10496" width="57.88671875" style="191"/>
    <col min="10497" max="10497" width="58.33203125" style="191" customWidth="1"/>
    <col min="10498" max="10498" width="40.33203125" style="191" customWidth="1"/>
    <col min="10499" max="10751" width="9" style="191" customWidth="1"/>
    <col min="10752" max="10752" width="57.88671875" style="191"/>
    <col min="10753" max="10753" width="58.33203125" style="191" customWidth="1"/>
    <col min="10754" max="10754" width="40.33203125" style="191" customWidth="1"/>
    <col min="10755" max="11007" width="9" style="191" customWidth="1"/>
    <col min="11008" max="11008" width="57.88671875" style="191"/>
    <col min="11009" max="11009" width="58.33203125" style="191" customWidth="1"/>
    <col min="11010" max="11010" width="40.33203125" style="191" customWidth="1"/>
    <col min="11011" max="11263" width="9" style="191" customWidth="1"/>
    <col min="11264" max="11264" width="57.88671875" style="191"/>
    <col min="11265" max="11265" width="58.33203125" style="191" customWidth="1"/>
    <col min="11266" max="11266" width="40.33203125" style="191" customWidth="1"/>
    <col min="11267" max="11519" width="9" style="191" customWidth="1"/>
    <col min="11520" max="11520" width="57.88671875" style="191"/>
    <col min="11521" max="11521" width="58.33203125" style="191" customWidth="1"/>
    <col min="11522" max="11522" width="40.33203125" style="191" customWidth="1"/>
    <col min="11523" max="11775" width="9" style="191" customWidth="1"/>
    <col min="11776" max="11776" width="57.88671875" style="191"/>
    <col min="11777" max="11777" width="58.33203125" style="191" customWidth="1"/>
    <col min="11778" max="11778" width="40.33203125" style="191" customWidth="1"/>
    <col min="11779" max="12031" width="9" style="191" customWidth="1"/>
    <col min="12032" max="12032" width="57.88671875" style="191"/>
    <col min="12033" max="12033" width="58.33203125" style="191" customWidth="1"/>
    <col min="12034" max="12034" width="40.33203125" style="191" customWidth="1"/>
    <col min="12035" max="12287" width="9" style="191" customWidth="1"/>
    <col min="12288" max="12288" width="57.88671875" style="191"/>
    <col min="12289" max="12289" width="58.33203125" style="191" customWidth="1"/>
    <col min="12290" max="12290" width="40.33203125" style="191" customWidth="1"/>
    <col min="12291" max="12543" width="9" style="191" customWidth="1"/>
    <col min="12544" max="12544" width="57.88671875" style="191"/>
    <col min="12545" max="12545" width="58.33203125" style="191" customWidth="1"/>
    <col min="12546" max="12546" width="40.33203125" style="191" customWidth="1"/>
    <col min="12547" max="12799" width="9" style="191" customWidth="1"/>
    <col min="12800" max="12800" width="57.88671875" style="191"/>
    <col min="12801" max="12801" width="58.33203125" style="191" customWidth="1"/>
    <col min="12802" max="12802" width="40.33203125" style="191" customWidth="1"/>
    <col min="12803" max="13055" width="9" style="191" customWidth="1"/>
    <col min="13056" max="13056" width="57.88671875" style="191"/>
    <col min="13057" max="13057" width="58.33203125" style="191" customWidth="1"/>
    <col min="13058" max="13058" width="40.33203125" style="191" customWidth="1"/>
    <col min="13059" max="13311" width="9" style="191" customWidth="1"/>
    <col min="13312" max="13312" width="57.88671875" style="191"/>
    <col min="13313" max="13313" width="58.33203125" style="191" customWidth="1"/>
    <col min="13314" max="13314" width="40.33203125" style="191" customWidth="1"/>
    <col min="13315" max="13567" width="9" style="191" customWidth="1"/>
    <col min="13568" max="13568" width="57.88671875" style="191"/>
    <col min="13569" max="13569" width="58.33203125" style="191" customWidth="1"/>
    <col min="13570" max="13570" width="40.33203125" style="191" customWidth="1"/>
    <col min="13571" max="13823" width="9" style="191" customWidth="1"/>
    <col min="13824" max="13824" width="57.88671875" style="191"/>
    <col min="13825" max="13825" width="58.33203125" style="191" customWidth="1"/>
    <col min="13826" max="13826" width="40.33203125" style="191" customWidth="1"/>
    <col min="13827" max="14079" width="9" style="191" customWidth="1"/>
    <col min="14080" max="14080" width="57.88671875" style="191"/>
    <col min="14081" max="14081" width="58.33203125" style="191" customWidth="1"/>
    <col min="14082" max="14082" width="40.33203125" style="191" customWidth="1"/>
    <col min="14083" max="14335" width="9" style="191" customWidth="1"/>
    <col min="14336" max="14336" width="57.88671875" style="191"/>
    <col min="14337" max="14337" width="58.33203125" style="191" customWidth="1"/>
    <col min="14338" max="14338" width="40.33203125" style="191" customWidth="1"/>
    <col min="14339" max="14591" width="9" style="191" customWidth="1"/>
    <col min="14592" max="14592" width="57.88671875" style="191"/>
    <col min="14593" max="14593" width="58.33203125" style="191" customWidth="1"/>
    <col min="14594" max="14594" width="40.33203125" style="191" customWidth="1"/>
    <col min="14595" max="14847" width="9" style="191" customWidth="1"/>
    <col min="14848" max="14848" width="57.88671875" style="191"/>
    <col min="14849" max="14849" width="58.33203125" style="191" customWidth="1"/>
    <col min="14850" max="14850" width="40.33203125" style="191" customWidth="1"/>
    <col min="14851" max="15103" width="9" style="191" customWidth="1"/>
    <col min="15104" max="15104" width="57.88671875" style="191"/>
    <col min="15105" max="15105" width="58.33203125" style="191" customWidth="1"/>
    <col min="15106" max="15106" width="40.33203125" style="191" customWidth="1"/>
    <col min="15107" max="15359" width="9" style="191" customWidth="1"/>
    <col min="15360" max="15360" width="57.88671875" style="191"/>
    <col min="15361" max="15361" width="58.33203125" style="191" customWidth="1"/>
    <col min="15362" max="15362" width="40.33203125" style="191" customWidth="1"/>
    <col min="15363" max="15615" width="9" style="191" customWidth="1"/>
    <col min="15616" max="15616" width="57.88671875" style="191"/>
    <col min="15617" max="15617" width="58.33203125" style="191" customWidth="1"/>
    <col min="15618" max="15618" width="40.33203125" style="191" customWidth="1"/>
    <col min="15619" max="15871" width="9" style="191" customWidth="1"/>
    <col min="15872" max="15872" width="57.88671875" style="191"/>
    <col min="15873" max="15873" width="58.33203125" style="191" customWidth="1"/>
    <col min="15874" max="15874" width="40.33203125" style="191" customWidth="1"/>
    <col min="15875" max="16127" width="9" style="191" customWidth="1"/>
    <col min="16128" max="16128" width="57.88671875" style="191"/>
    <col min="16129" max="16129" width="58.33203125" style="191" customWidth="1"/>
    <col min="16130" max="16130" width="40.33203125" style="191" customWidth="1"/>
    <col min="16131" max="16383" width="9" style="191" customWidth="1"/>
    <col min="16384" max="16384" width="57.88671875" style="191"/>
  </cols>
  <sheetData>
    <row r="1" spans="1:2" ht="21" customHeight="1">
      <c r="A1" s="206" t="s">
        <v>596</v>
      </c>
    </row>
    <row r="2" spans="1:2" ht="37.950000000000003" customHeight="1">
      <c r="A2" s="298" t="s">
        <v>648</v>
      </c>
      <c r="B2" s="298"/>
    </row>
    <row r="3" spans="1:2">
      <c r="B3" s="205" t="s">
        <v>269</v>
      </c>
    </row>
    <row r="4" spans="1:2" ht="28.95" customHeight="1">
      <c r="A4" s="203" t="s">
        <v>595</v>
      </c>
      <c r="B4" s="204" t="s">
        <v>594</v>
      </c>
    </row>
    <row r="5" spans="1:2" ht="28.95" customHeight="1">
      <c r="A5" s="203" t="s">
        <v>593</v>
      </c>
      <c r="B5" s="195" t="s">
        <v>569</v>
      </c>
    </row>
    <row r="6" spans="1:2" ht="28.95" customHeight="1">
      <c r="A6" s="202" t="s">
        <v>592</v>
      </c>
      <c r="B6" s="195" t="s">
        <v>569</v>
      </c>
    </row>
    <row r="7" spans="1:2" ht="28.95" customHeight="1">
      <c r="A7" s="196" t="s">
        <v>591</v>
      </c>
      <c r="B7" s="195" t="s">
        <v>569</v>
      </c>
    </row>
    <row r="8" spans="1:2" ht="28.95" customHeight="1">
      <c r="A8" s="201" t="s">
        <v>590</v>
      </c>
      <c r="B8" s="195" t="s">
        <v>569</v>
      </c>
    </row>
    <row r="9" spans="1:2" ht="28.95" customHeight="1">
      <c r="A9" s="200" t="s">
        <v>589</v>
      </c>
      <c r="B9" s="195" t="s">
        <v>569</v>
      </c>
    </row>
    <row r="10" spans="1:2" ht="28.95" customHeight="1">
      <c r="A10" s="200"/>
      <c r="B10" s="195" t="s">
        <v>569</v>
      </c>
    </row>
    <row r="11" spans="1:2" ht="28.95" customHeight="1">
      <c r="A11" s="196" t="s">
        <v>588</v>
      </c>
      <c r="B11" s="195" t="s">
        <v>569</v>
      </c>
    </row>
    <row r="12" spans="1:2" ht="28.95" customHeight="1">
      <c r="A12" s="199" t="s">
        <v>587</v>
      </c>
      <c r="B12" s="195" t="s">
        <v>569</v>
      </c>
    </row>
    <row r="13" spans="1:2" ht="28.95" customHeight="1">
      <c r="A13" s="198" t="s">
        <v>586</v>
      </c>
      <c r="B13" s="195" t="s">
        <v>569</v>
      </c>
    </row>
    <row r="14" spans="1:2" ht="28.95" customHeight="1">
      <c r="A14" s="198" t="s">
        <v>585</v>
      </c>
      <c r="B14" s="195" t="s">
        <v>569</v>
      </c>
    </row>
    <row r="15" spans="1:2" ht="28.95" customHeight="1">
      <c r="A15" s="198" t="s">
        <v>584</v>
      </c>
      <c r="B15" s="195" t="s">
        <v>569</v>
      </c>
    </row>
    <row r="16" spans="1:2" ht="28.95" customHeight="1">
      <c r="A16" s="198" t="s">
        <v>583</v>
      </c>
      <c r="B16" s="195" t="s">
        <v>569</v>
      </c>
    </row>
    <row r="17" spans="1:2" ht="28.95" customHeight="1">
      <c r="A17" s="197" t="s">
        <v>582</v>
      </c>
      <c r="B17" s="195" t="s">
        <v>569</v>
      </c>
    </row>
    <row r="18" spans="1:2" ht="28.95" customHeight="1">
      <c r="A18" s="197" t="s">
        <v>581</v>
      </c>
      <c r="B18" s="195" t="s">
        <v>569</v>
      </c>
    </row>
    <row r="19" spans="1:2" ht="28.95" customHeight="1">
      <c r="A19" s="197" t="s">
        <v>580</v>
      </c>
      <c r="B19" s="195" t="s">
        <v>569</v>
      </c>
    </row>
    <row r="20" spans="1:2" ht="28.95" customHeight="1">
      <c r="A20" s="197" t="s">
        <v>579</v>
      </c>
      <c r="B20" s="195" t="s">
        <v>569</v>
      </c>
    </row>
    <row r="21" spans="1:2" ht="28.95" customHeight="1">
      <c r="A21" s="197" t="s">
        <v>578</v>
      </c>
      <c r="B21" s="195" t="s">
        <v>569</v>
      </c>
    </row>
    <row r="22" spans="1:2" ht="28.95" customHeight="1">
      <c r="A22" s="197" t="s">
        <v>577</v>
      </c>
      <c r="B22" s="195" t="s">
        <v>569</v>
      </c>
    </row>
    <row r="23" spans="1:2" ht="28.95" customHeight="1">
      <c r="A23" s="197" t="s">
        <v>576</v>
      </c>
      <c r="B23" s="195" t="s">
        <v>569</v>
      </c>
    </row>
    <row r="24" spans="1:2" ht="28.95" customHeight="1">
      <c r="A24" s="197" t="s">
        <v>575</v>
      </c>
      <c r="B24" s="195" t="s">
        <v>569</v>
      </c>
    </row>
    <row r="25" spans="1:2" ht="28.95" customHeight="1">
      <c r="A25" s="197"/>
      <c r="B25" s="195" t="s">
        <v>569</v>
      </c>
    </row>
    <row r="26" spans="1:2" ht="28.95" customHeight="1">
      <c r="A26" s="196" t="s">
        <v>574</v>
      </c>
      <c r="B26" s="195" t="s">
        <v>569</v>
      </c>
    </row>
    <row r="27" spans="1:2" ht="28.95" customHeight="1">
      <c r="A27" s="194" t="s">
        <v>573</v>
      </c>
      <c r="B27" s="195" t="s">
        <v>569</v>
      </c>
    </row>
    <row r="28" spans="1:2" ht="28.95" customHeight="1">
      <c r="A28" s="194" t="s">
        <v>572</v>
      </c>
      <c r="B28" s="195" t="s">
        <v>569</v>
      </c>
    </row>
    <row r="29" spans="1:2" ht="28.95" customHeight="1">
      <c r="A29" s="194" t="s">
        <v>571</v>
      </c>
      <c r="B29" s="195" t="s">
        <v>569</v>
      </c>
    </row>
    <row r="30" spans="1:2" ht="28.95" customHeight="1">
      <c r="A30" s="194" t="s">
        <v>570</v>
      </c>
      <c r="B30" s="195" t="s">
        <v>569</v>
      </c>
    </row>
    <row r="31" spans="1:2" ht="28.95" customHeight="1">
      <c r="A31" s="194"/>
      <c r="B31" s="193"/>
    </row>
    <row r="32" spans="1:2" ht="24.75" customHeight="1">
      <c r="A32" s="192" t="s">
        <v>568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0"/>
  <sheetViews>
    <sheetView workbookViewId="0">
      <selection activeCell="B51" sqref="B51"/>
    </sheetView>
  </sheetViews>
  <sheetFormatPr defaultColWidth="9" defaultRowHeight="15.6"/>
  <cols>
    <col min="1" max="1" width="45" style="209" customWidth="1"/>
    <col min="2" max="2" width="20" style="208" customWidth="1"/>
    <col min="3" max="256" width="9" style="207"/>
    <col min="257" max="258" width="49.77734375" style="207" customWidth="1"/>
    <col min="259" max="512" width="9" style="207"/>
    <col min="513" max="514" width="49.77734375" style="207" customWidth="1"/>
    <col min="515" max="768" width="9" style="207"/>
    <col min="769" max="770" width="49.77734375" style="207" customWidth="1"/>
    <col min="771" max="1024" width="9" style="207"/>
    <col min="1025" max="1026" width="49.77734375" style="207" customWidth="1"/>
    <col min="1027" max="1280" width="9" style="207"/>
    <col min="1281" max="1282" width="49.77734375" style="207" customWidth="1"/>
    <col min="1283" max="1536" width="9" style="207"/>
    <col min="1537" max="1538" width="49.77734375" style="207" customWidth="1"/>
    <col min="1539" max="1792" width="9" style="207"/>
    <col min="1793" max="1794" width="49.77734375" style="207" customWidth="1"/>
    <col min="1795" max="2048" width="9" style="207"/>
    <col min="2049" max="2050" width="49.77734375" style="207" customWidth="1"/>
    <col min="2051" max="2304" width="9" style="207"/>
    <col min="2305" max="2306" width="49.77734375" style="207" customWidth="1"/>
    <col min="2307" max="2560" width="9" style="207"/>
    <col min="2561" max="2562" width="49.77734375" style="207" customWidth="1"/>
    <col min="2563" max="2816" width="9" style="207"/>
    <col min="2817" max="2818" width="49.77734375" style="207" customWidth="1"/>
    <col min="2819" max="3072" width="9" style="207"/>
    <col min="3073" max="3074" width="49.77734375" style="207" customWidth="1"/>
    <col min="3075" max="3328" width="9" style="207"/>
    <col min="3329" max="3330" width="49.77734375" style="207" customWidth="1"/>
    <col min="3331" max="3584" width="9" style="207"/>
    <col min="3585" max="3586" width="49.77734375" style="207" customWidth="1"/>
    <col min="3587" max="3840" width="9" style="207"/>
    <col min="3841" max="3842" width="49.77734375" style="207" customWidth="1"/>
    <col min="3843" max="4096" width="9" style="207"/>
    <col min="4097" max="4098" width="49.77734375" style="207" customWidth="1"/>
    <col min="4099" max="4352" width="9" style="207"/>
    <col min="4353" max="4354" width="49.77734375" style="207" customWidth="1"/>
    <col min="4355" max="4608" width="9" style="207"/>
    <col min="4609" max="4610" width="49.77734375" style="207" customWidth="1"/>
    <col min="4611" max="4864" width="9" style="207"/>
    <col min="4865" max="4866" width="49.77734375" style="207" customWidth="1"/>
    <col min="4867" max="5120" width="9" style="207"/>
    <col min="5121" max="5122" width="49.77734375" style="207" customWidth="1"/>
    <col min="5123" max="5376" width="9" style="207"/>
    <col min="5377" max="5378" width="49.77734375" style="207" customWidth="1"/>
    <col min="5379" max="5632" width="9" style="207"/>
    <col min="5633" max="5634" width="49.77734375" style="207" customWidth="1"/>
    <col min="5635" max="5888" width="9" style="207"/>
    <col min="5889" max="5890" width="49.77734375" style="207" customWidth="1"/>
    <col min="5891" max="6144" width="9" style="207"/>
    <col min="6145" max="6146" width="49.77734375" style="207" customWidth="1"/>
    <col min="6147" max="6400" width="9" style="207"/>
    <col min="6401" max="6402" width="49.77734375" style="207" customWidth="1"/>
    <col min="6403" max="6656" width="9" style="207"/>
    <col min="6657" max="6658" width="49.77734375" style="207" customWidth="1"/>
    <col min="6659" max="6912" width="9" style="207"/>
    <col min="6913" max="6914" width="49.77734375" style="207" customWidth="1"/>
    <col min="6915" max="7168" width="9" style="207"/>
    <col min="7169" max="7170" width="49.77734375" style="207" customWidth="1"/>
    <col min="7171" max="7424" width="9" style="207"/>
    <col min="7425" max="7426" width="49.77734375" style="207" customWidth="1"/>
    <col min="7427" max="7680" width="9" style="207"/>
    <col min="7681" max="7682" width="49.77734375" style="207" customWidth="1"/>
    <col min="7683" max="7936" width="9" style="207"/>
    <col min="7937" max="7938" width="49.77734375" style="207" customWidth="1"/>
    <col min="7939" max="8192" width="9" style="207"/>
    <col min="8193" max="8194" width="49.77734375" style="207" customWidth="1"/>
    <col min="8195" max="8448" width="9" style="207"/>
    <col min="8449" max="8450" width="49.77734375" style="207" customWidth="1"/>
    <col min="8451" max="8704" width="9" style="207"/>
    <col min="8705" max="8706" width="49.77734375" style="207" customWidth="1"/>
    <col min="8707" max="8960" width="9" style="207"/>
    <col min="8961" max="8962" width="49.77734375" style="207" customWidth="1"/>
    <col min="8963" max="9216" width="9" style="207"/>
    <col min="9217" max="9218" width="49.77734375" style="207" customWidth="1"/>
    <col min="9219" max="9472" width="9" style="207"/>
    <col min="9473" max="9474" width="49.77734375" style="207" customWidth="1"/>
    <col min="9475" max="9728" width="9" style="207"/>
    <col min="9729" max="9730" width="49.77734375" style="207" customWidth="1"/>
    <col min="9731" max="9984" width="9" style="207"/>
    <col min="9985" max="9986" width="49.77734375" style="207" customWidth="1"/>
    <col min="9987" max="10240" width="9" style="207"/>
    <col min="10241" max="10242" width="49.77734375" style="207" customWidth="1"/>
    <col min="10243" max="10496" width="9" style="207"/>
    <col min="10497" max="10498" width="49.77734375" style="207" customWidth="1"/>
    <col min="10499" max="10752" width="9" style="207"/>
    <col min="10753" max="10754" width="49.77734375" style="207" customWidth="1"/>
    <col min="10755" max="11008" width="9" style="207"/>
    <col min="11009" max="11010" width="49.77734375" style="207" customWidth="1"/>
    <col min="11011" max="11264" width="9" style="207"/>
    <col min="11265" max="11266" width="49.77734375" style="207" customWidth="1"/>
    <col min="11267" max="11520" width="9" style="207"/>
    <col min="11521" max="11522" width="49.77734375" style="207" customWidth="1"/>
    <col min="11523" max="11776" width="9" style="207"/>
    <col min="11777" max="11778" width="49.77734375" style="207" customWidth="1"/>
    <col min="11779" max="12032" width="9" style="207"/>
    <col min="12033" max="12034" width="49.77734375" style="207" customWidth="1"/>
    <col min="12035" max="12288" width="9" style="207"/>
    <col min="12289" max="12290" width="49.77734375" style="207" customWidth="1"/>
    <col min="12291" max="12544" width="9" style="207"/>
    <col min="12545" max="12546" width="49.77734375" style="207" customWidth="1"/>
    <col min="12547" max="12800" width="9" style="207"/>
    <col min="12801" max="12802" width="49.77734375" style="207" customWidth="1"/>
    <col min="12803" max="13056" width="9" style="207"/>
    <col min="13057" max="13058" width="49.77734375" style="207" customWidth="1"/>
    <col min="13059" max="13312" width="9" style="207"/>
    <col min="13313" max="13314" width="49.77734375" style="207" customWidth="1"/>
    <col min="13315" max="13568" width="9" style="207"/>
    <col min="13569" max="13570" width="49.77734375" style="207" customWidth="1"/>
    <col min="13571" max="13824" width="9" style="207"/>
    <col min="13825" max="13826" width="49.77734375" style="207" customWidth="1"/>
    <col min="13827" max="14080" width="9" style="207"/>
    <col min="14081" max="14082" width="49.77734375" style="207" customWidth="1"/>
    <col min="14083" max="14336" width="9" style="207"/>
    <col min="14337" max="14338" width="49.77734375" style="207" customWidth="1"/>
    <col min="14339" max="14592" width="9" style="207"/>
    <col min="14593" max="14594" width="49.77734375" style="207" customWidth="1"/>
    <col min="14595" max="14848" width="9" style="207"/>
    <col min="14849" max="14850" width="49.77734375" style="207" customWidth="1"/>
    <col min="14851" max="15104" width="9" style="207"/>
    <col min="15105" max="15106" width="49.77734375" style="207" customWidth="1"/>
    <col min="15107" max="15360" width="9" style="207"/>
    <col min="15361" max="15362" width="49.77734375" style="207" customWidth="1"/>
    <col min="15363" max="15616" width="9" style="207"/>
    <col min="15617" max="15618" width="49.77734375" style="207" customWidth="1"/>
    <col min="15619" max="15872" width="9" style="207"/>
    <col min="15873" max="15874" width="49.77734375" style="207" customWidth="1"/>
    <col min="15875" max="16128" width="9" style="207"/>
    <col min="16129" max="16130" width="49.77734375" style="207" customWidth="1"/>
    <col min="16131" max="16384" width="9" style="207"/>
  </cols>
  <sheetData>
    <row r="1" spans="1:2" ht="23.25" customHeight="1">
      <c r="A1" s="222" t="s">
        <v>643</v>
      </c>
      <c r="B1" s="221"/>
    </row>
    <row r="2" spans="1:2" ht="37.5" customHeight="1">
      <c r="A2" s="299" t="s">
        <v>754</v>
      </c>
      <c r="B2" s="299"/>
    </row>
    <row r="3" spans="1:2" ht="20.25" customHeight="1">
      <c r="A3" s="220"/>
      <c r="B3" s="219"/>
    </row>
    <row r="4" spans="1:2" ht="28.5" customHeight="1">
      <c r="A4" s="218" t="s">
        <v>642</v>
      </c>
      <c r="B4" s="217" t="s">
        <v>641</v>
      </c>
    </row>
    <row r="5" spans="1:2" ht="19.2" customHeight="1">
      <c r="A5" s="216" t="s">
        <v>640</v>
      </c>
      <c r="B5" s="215">
        <f>SUM(B6,B15,B37)</f>
        <v>58013</v>
      </c>
    </row>
    <row r="6" spans="1:2" ht="19.2" customHeight="1">
      <c r="A6" s="214" t="s">
        <v>639</v>
      </c>
      <c r="B6" s="213">
        <f>SUM(B7:B14)</f>
        <v>46065</v>
      </c>
    </row>
    <row r="7" spans="1:2" ht="19.2" customHeight="1">
      <c r="A7" s="212" t="s">
        <v>638</v>
      </c>
      <c r="B7" s="211">
        <v>25456</v>
      </c>
    </row>
    <row r="8" spans="1:2" ht="19.2" customHeight="1">
      <c r="A8" s="212" t="s">
        <v>637</v>
      </c>
      <c r="B8" s="211">
        <v>5125</v>
      </c>
    </row>
    <row r="9" spans="1:2" ht="19.2" customHeight="1">
      <c r="A9" s="212" t="s">
        <v>636</v>
      </c>
      <c r="B9" s="211">
        <v>363</v>
      </c>
    </row>
    <row r="10" spans="1:2" ht="19.2" customHeight="1">
      <c r="A10" s="212" t="s">
        <v>635</v>
      </c>
      <c r="B10" s="211">
        <v>2344</v>
      </c>
    </row>
    <row r="11" spans="1:2" ht="19.2" customHeight="1">
      <c r="A11" s="212" t="s">
        <v>634</v>
      </c>
      <c r="B11" s="211">
        <v>6993</v>
      </c>
    </row>
    <row r="12" spans="1:2" ht="19.2" customHeight="1">
      <c r="A12" s="212" t="s">
        <v>755</v>
      </c>
      <c r="B12" s="211">
        <v>14</v>
      </c>
    </row>
    <row r="13" spans="1:2" ht="19.2" customHeight="1">
      <c r="A13" s="212" t="s">
        <v>633</v>
      </c>
      <c r="B13" s="211">
        <v>5417</v>
      </c>
    </row>
    <row r="14" spans="1:2" ht="19.2" customHeight="1">
      <c r="A14" s="212" t="s">
        <v>632</v>
      </c>
      <c r="B14" s="211">
        <v>353</v>
      </c>
    </row>
    <row r="15" spans="1:2" ht="19.2" customHeight="1">
      <c r="A15" s="214" t="s">
        <v>631</v>
      </c>
      <c r="B15" s="213">
        <f>SUM(B16:B36)</f>
        <v>4755</v>
      </c>
    </row>
    <row r="16" spans="1:2" ht="19.2" customHeight="1">
      <c r="A16" s="212" t="s">
        <v>630</v>
      </c>
      <c r="B16" s="211">
        <v>840</v>
      </c>
    </row>
    <row r="17" spans="1:2" ht="19.2" customHeight="1">
      <c r="A17" s="212" t="s">
        <v>629</v>
      </c>
      <c r="B17" s="211">
        <v>5</v>
      </c>
    </row>
    <row r="18" spans="1:2" ht="19.2" customHeight="1">
      <c r="A18" s="212" t="s">
        <v>628</v>
      </c>
      <c r="B18" s="211">
        <v>1</v>
      </c>
    </row>
    <row r="19" spans="1:2" ht="19.2" customHeight="1">
      <c r="A19" s="212" t="s">
        <v>627</v>
      </c>
      <c r="B19" s="211">
        <v>1</v>
      </c>
    </row>
    <row r="20" spans="1:2" ht="19.2" customHeight="1">
      <c r="A20" s="212" t="s">
        <v>626</v>
      </c>
      <c r="B20" s="211">
        <v>61</v>
      </c>
    </row>
    <row r="21" spans="1:2" ht="19.2" customHeight="1">
      <c r="A21" s="212" t="s">
        <v>625</v>
      </c>
      <c r="B21" s="211">
        <v>185</v>
      </c>
    </row>
    <row r="22" spans="1:2" ht="19.2" customHeight="1">
      <c r="A22" s="212" t="s">
        <v>624</v>
      </c>
      <c r="B22" s="211">
        <v>202</v>
      </c>
    </row>
    <row r="23" spans="1:2" ht="19.2" customHeight="1">
      <c r="A23" s="212" t="s">
        <v>623</v>
      </c>
      <c r="B23" s="211">
        <v>2</v>
      </c>
    </row>
    <row r="24" spans="1:2" ht="19.2" customHeight="1">
      <c r="A24" s="212" t="s">
        <v>622</v>
      </c>
      <c r="B24" s="211">
        <v>785</v>
      </c>
    </row>
    <row r="25" spans="1:2" ht="19.2" customHeight="1">
      <c r="A25" s="212" t="s">
        <v>621</v>
      </c>
      <c r="B25" s="211">
        <v>11</v>
      </c>
    </row>
    <row r="26" spans="1:2" ht="19.2" customHeight="1">
      <c r="A26" s="212" t="s">
        <v>620</v>
      </c>
      <c r="B26" s="211">
        <v>3</v>
      </c>
    </row>
    <row r="27" spans="1:2" ht="19.2" customHeight="1">
      <c r="A27" s="212" t="s">
        <v>619</v>
      </c>
      <c r="B27" s="211">
        <v>16</v>
      </c>
    </row>
    <row r="28" spans="1:2" ht="19.2" customHeight="1">
      <c r="A28" s="212" t="s">
        <v>618</v>
      </c>
      <c r="B28" s="211">
        <v>71</v>
      </c>
    </row>
    <row r="29" spans="1:2" ht="19.2" customHeight="1">
      <c r="A29" s="212" t="s">
        <v>617</v>
      </c>
      <c r="B29" s="211">
        <v>148</v>
      </c>
    </row>
    <row r="30" spans="1:2" ht="19.2" customHeight="1">
      <c r="A30" s="212" t="s">
        <v>616</v>
      </c>
      <c r="B30" s="211">
        <v>2</v>
      </c>
    </row>
    <row r="31" spans="1:2" ht="19.2" customHeight="1">
      <c r="A31" s="212" t="s">
        <v>615</v>
      </c>
      <c r="B31" s="211"/>
    </row>
    <row r="32" spans="1:2" ht="19.2" customHeight="1">
      <c r="A32" s="212" t="s">
        <v>614</v>
      </c>
      <c r="B32" s="211">
        <v>504</v>
      </c>
    </row>
    <row r="33" spans="1:2" ht="19.2" customHeight="1">
      <c r="A33" s="212" t="s">
        <v>613</v>
      </c>
      <c r="B33" s="211">
        <v>161</v>
      </c>
    </row>
    <row r="34" spans="1:2" ht="19.2" customHeight="1">
      <c r="A34" s="212" t="s">
        <v>612</v>
      </c>
      <c r="B34" s="211">
        <v>714</v>
      </c>
    </row>
    <row r="35" spans="1:2" ht="19.2" customHeight="1">
      <c r="A35" s="212" t="s">
        <v>611</v>
      </c>
      <c r="B35" s="211">
        <v>908</v>
      </c>
    </row>
    <row r="36" spans="1:2" ht="18.75" customHeight="1">
      <c r="A36" s="212" t="s">
        <v>610</v>
      </c>
      <c r="B36" s="211">
        <v>135</v>
      </c>
    </row>
    <row r="37" spans="1:2" ht="19.2" customHeight="1">
      <c r="A37" s="214" t="s">
        <v>609</v>
      </c>
      <c r="B37" s="213">
        <f>SUM(B38:B49)</f>
        <v>7193</v>
      </c>
    </row>
    <row r="38" spans="1:2" ht="18.75" customHeight="1">
      <c r="A38" s="212" t="s">
        <v>608</v>
      </c>
      <c r="B38" s="211">
        <v>119</v>
      </c>
    </row>
    <row r="39" spans="1:2" ht="18.75" customHeight="1">
      <c r="A39" s="212" t="s">
        <v>607</v>
      </c>
      <c r="B39" s="211">
        <v>1263</v>
      </c>
    </row>
    <row r="40" spans="1:2" ht="18.75" customHeight="1">
      <c r="A40" s="212" t="s">
        <v>606</v>
      </c>
      <c r="B40" s="211"/>
    </row>
    <row r="41" spans="1:2" ht="18.75" customHeight="1">
      <c r="A41" s="212" t="s">
        <v>605</v>
      </c>
      <c r="B41" s="211">
        <v>334</v>
      </c>
    </row>
    <row r="42" spans="1:2" ht="18.75" customHeight="1">
      <c r="A42" s="212" t="s">
        <v>604</v>
      </c>
      <c r="B42" s="211">
        <v>118</v>
      </c>
    </row>
    <row r="43" spans="1:2" ht="18.75" customHeight="1">
      <c r="A43" s="212" t="s">
        <v>603</v>
      </c>
      <c r="B43" s="211"/>
    </row>
    <row r="44" spans="1:2" ht="18.75" customHeight="1">
      <c r="A44" s="212" t="s">
        <v>602</v>
      </c>
      <c r="B44" s="211">
        <v>1</v>
      </c>
    </row>
    <row r="45" spans="1:2" ht="18.75" customHeight="1">
      <c r="A45" s="212" t="s">
        <v>601</v>
      </c>
      <c r="B45" s="211"/>
    </row>
    <row r="46" spans="1:2" ht="18.75" customHeight="1">
      <c r="A46" s="212" t="s">
        <v>600</v>
      </c>
      <c r="B46" s="211"/>
    </row>
    <row r="47" spans="1:2" ht="18.75" customHeight="1">
      <c r="A47" s="212" t="s">
        <v>599</v>
      </c>
      <c r="B47" s="211"/>
    </row>
    <row r="48" spans="1:2" ht="18.75" customHeight="1">
      <c r="A48" s="212" t="s">
        <v>598</v>
      </c>
      <c r="B48" s="211">
        <v>4870</v>
      </c>
    </row>
    <row r="49" spans="1:2" ht="18.75" customHeight="1">
      <c r="A49" s="212" t="s">
        <v>597</v>
      </c>
      <c r="B49" s="211">
        <v>488</v>
      </c>
    </row>
    <row r="50" spans="1:2">
      <c r="A50" s="210" t="s">
        <v>649</v>
      </c>
    </row>
  </sheetData>
  <autoFilter ref="A4:B4"/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1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opLeftCell="C1" zoomScaleSheetLayoutView="55" workbookViewId="0">
      <selection activeCell="C1" sqref="C1"/>
    </sheetView>
  </sheetViews>
  <sheetFormatPr defaultColWidth="9" defaultRowHeight="15.6"/>
  <cols>
    <col min="1" max="1" width="0" style="237" hidden="1" customWidth="1"/>
    <col min="2" max="2" width="4.88671875" style="238" hidden="1" customWidth="1"/>
    <col min="3" max="3" width="34.33203125" style="34" customWidth="1"/>
    <col min="4" max="4" width="14.44140625" style="239" customWidth="1"/>
    <col min="5" max="7" width="14.44140625" style="34" customWidth="1"/>
    <col min="8" max="254" width="9" style="34"/>
    <col min="255" max="256" width="0" style="34" hidden="1" customWidth="1"/>
    <col min="257" max="257" width="51.109375" style="34" customWidth="1"/>
    <col min="258" max="260" width="14.77734375" style="34" customWidth="1"/>
    <col min="261" max="510" width="9" style="34"/>
    <col min="511" max="512" width="0" style="34" hidden="1" customWidth="1"/>
    <col min="513" max="513" width="51.109375" style="34" customWidth="1"/>
    <col min="514" max="516" width="14.77734375" style="34" customWidth="1"/>
    <col min="517" max="766" width="9" style="34"/>
    <col min="767" max="768" width="0" style="34" hidden="1" customWidth="1"/>
    <col min="769" max="769" width="51.109375" style="34" customWidth="1"/>
    <col min="770" max="772" width="14.77734375" style="34" customWidth="1"/>
    <col min="773" max="1022" width="9" style="34"/>
    <col min="1023" max="1024" width="0" style="34" hidden="1" customWidth="1"/>
    <col min="1025" max="1025" width="51.109375" style="34" customWidth="1"/>
    <col min="1026" max="1028" width="14.77734375" style="34" customWidth="1"/>
    <col min="1029" max="1278" width="9" style="34"/>
    <col min="1279" max="1280" width="0" style="34" hidden="1" customWidth="1"/>
    <col min="1281" max="1281" width="51.109375" style="34" customWidth="1"/>
    <col min="1282" max="1284" width="14.77734375" style="34" customWidth="1"/>
    <col min="1285" max="1534" width="9" style="34"/>
    <col min="1535" max="1536" width="0" style="34" hidden="1" customWidth="1"/>
    <col min="1537" max="1537" width="51.109375" style="34" customWidth="1"/>
    <col min="1538" max="1540" width="14.77734375" style="34" customWidth="1"/>
    <col min="1541" max="1790" width="9" style="34"/>
    <col min="1791" max="1792" width="0" style="34" hidden="1" customWidth="1"/>
    <col min="1793" max="1793" width="51.109375" style="34" customWidth="1"/>
    <col min="1794" max="1796" width="14.77734375" style="34" customWidth="1"/>
    <col min="1797" max="2046" width="9" style="34"/>
    <col min="2047" max="2048" width="0" style="34" hidden="1" customWidth="1"/>
    <col min="2049" max="2049" width="51.109375" style="34" customWidth="1"/>
    <col min="2050" max="2052" width="14.77734375" style="34" customWidth="1"/>
    <col min="2053" max="2302" width="9" style="34"/>
    <col min="2303" max="2304" width="0" style="34" hidden="1" customWidth="1"/>
    <col min="2305" max="2305" width="51.109375" style="34" customWidth="1"/>
    <col min="2306" max="2308" width="14.77734375" style="34" customWidth="1"/>
    <col min="2309" max="2558" width="9" style="34"/>
    <col min="2559" max="2560" width="0" style="34" hidden="1" customWidth="1"/>
    <col min="2561" max="2561" width="51.109375" style="34" customWidth="1"/>
    <col min="2562" max="2564" width="14.77734375" style="34" customWidth="1"/>
    <col min="2565" max="2814" width="9" style="34"/>
    <col min="2815" max="2816" width="0" style="34" hidden="1" customWidth="1"/>
    <col min="2817" max="2817" width="51.109375" style="34" customWidth="1"/>
    <col min="2818" max="2820" width="14.77734375" style="34" customWidth="1"/>
    <col min="2821" max="3070" width="9" style="34"/>
    <col min="3071" max="3072" width="0" style="34" hidden="1" customWidth="1"/>
    <col min="3073" max="3073" width="51.109375" style="34" customWidth="1"/>
    <col min="3074" max="3076" width="14.77734375" style="34" customWidth="1"/>
    <col min="3077" max="3326" width="9" style="34"/>
    <col min="3327" max="3328" width="0" style="34" hidden="1" customWidth="1"/>
    <col min="3329" max="3329" width="51.109375" style="34" customWidth="1"/>
    <col min="3330" max="3332" width="14.77734375" style="34" customWidth="1"/>
    <col min="3333" max="3582" width="9" style="34"/>
    <col min="3583" max="3584" width="0" style="34" hidden="1" customWidth="1"/>
    <col min="3585" max="3585" width="51.109375" style="34" customWidth="1"/>
    <col min="3586" max="3588" width="14.77734375" style="34" customWidth="1"/>
    <col min="3589" max="3838" width="9" style="34"/>
    <col min="3839" max="3840" width="0" style="34" hidden="1" customWidth="1"/>
    <col min="3841" max="3841" width="51.109375" style="34" customWidth="1"/>
    <col min="3842" max="3844" width="14.77734375" style="34" customWidth="1"/>
    <col min="3845" max="4094" width="9" style="34"/>
    <col min="4095" max="4096" width="0" style="34" hidden="1" customWidth="1"/>
    <col min="4097" max="4097" width="51.109375" style="34" customWidth="1"/>
    <col min="4098" max="4100" width="14.77734375" style="34" customWidth="1"/>
    <col min="4101" max="4350" width="9" style="34"/>
    <col min="4351" max="4352" width="0" style="34" hidden="1" customWidth="1"/>
    <col min="4353" max="4353" width="51.109375" style="34" customWidth="1"/>
    <col min="4354" max="4356" width="14.77734375" style="34" customWidth="1"/>
    <col min="4357" max="4606" width="9" style="34"/>
    <col min="4607" max="4608" width="0" style="34" hidden="1" customWidth="1"/>
    <col min="4609" max="4609" width="51.109375" style="34" customWidth="1"/>
    <col min="4610" max="4612" width="14.77734375" style="34" customWidth="1"/>
    <col min="4613" max="4862" width="9" style="34"/>
    <col min="4863" max="4864" width="0" style="34" hidden="1" customWidth="1"/>
    <col min="4865" max="4865" width="51.109375" style="34" customWidth="1"/>
    <col min="4866" max="4868" width="14.77734375" style="34" customWidth="1"/>
    <col min="4869" max="5118" width="9" style="34"/>
    <col min="5119" max="5120" width="0" style="34" hidden="1" customWidth="1"/>
    <col min="5121" max="5121" width="51.109375" style="34" customWidth="1"/>
    <col min="5122" max="5124" width="14.77734375" style="34" customWidth="1"/>
    <col min="5125" max="5374" width="9" style="34"/>
    <col min="5375" max="5376" width="0" style="34" hidden="1" customWidth="1"/>
    <col min="5377" max="5377" width="51.109375" style="34" customWidth="1"/>
    <col min="5378" max="5380" width="14.77734375" style="34" customWidth="1"/>
    <col min="5381" max="5630" width="9" style="34"/>
    <col min="5631" max="5632" width="0" style="34" hidden="1" customWidth="1"/>
    <col min="5633" max="5633" width="51.109375" style="34" customWidth="1"/>
    <col min="5634" max="5636" width="14.77734375" style="34" customWidth="1"/>
    <col min="5637" max="5886" width="9" style="34"/>
    <col min="5887" max="5888" width="0" style="34" hidden="1" customWidth="1"/>
    <col min="5889" max="5889" width="51.109375" style="34" customWidth="1"/>
    <col min="5890" max="5892" width="14.77734375" style="34" customWidth="1"/>
    <col min="5893" max="6142" width="9" style="34"/>
    <col min="6143" max="6144" width="0" style="34" hidden="1" customWidth="1"/>
    <col min="6145" max="6145" width="51.109375" style="34" customWidth="1"/>
    <col min="6146" max="6148" width="14.77734375" style="34" customWidth="1"/>
    <col min="6149" max="6398" width="9" style="34"/>
    <col min="6399" max="6400" width="0" style="34" hidden="1" customWidth="1"/>
    <col min="6401" max="6401" width="51.109375" style="34" customWidth="1"/>
    <col min="6402" max="6404" width="14.77734375" style="34" customWidth="1"/>
    <col min="6405" max="6654" width="9" style="34"/>
    <col min="6655" max="6656" width="0" style="34" hidden="1" customWidth="1"/>
    <col min="6657" max="6657" width="51.109375" style="34" customWidth="1"/>
    <col min="6658" max="6660" width="14.77734375" style="34" customWidth="1"/>
    <col min="6661" max="6910" width="9" style="34"/>
    <col min="6911" max="6912" width="0" style="34" hidden="1" customWidth="1"/>
    <col min="6913" max="6913" width="51.109375" style="34" customWidth="1"/>
    <col min="6914" max="6916" width="14.77734375" style="34" customWidth="1"/>
    <col min="6917" max="7166" width="9" style="34"/>
    <col min="7167" max="7168" width="0" style="34" hidden="1" customWidth="1"/>
    <col min="7169" max="7169" width="51.109375" style="34" customWidth="1"/>
    <col min="7170" max="7172" width="14.77734375" style="34" customWidth="1"/>
    <col min="7173" max="7422" width="9" style="34"/>
    <col min="7423" max="7424" width="0" style="34" hidden="1" customWidth="1"/>
    <col min="7425" max="7425" width="51.109375" style="34" customWidth="1"/>
    <col min="7426" max="7428" width="14.77734375" style="34" customWidth="1"/>
    <col min="7429" max="7678" width="9" style="34"/>
    <col min="7679" max="7680" width="0" style="34" hidden="1" customWidth="1"/>
    <col min="7681" max="7681" width="51.109375" style="34" customWidth="1"/>
    <col min="7682" max="7684" width="14.77734375" style="34" customWidth="1"/>
    <col min="7685" max="7934" width="9" style="34"/>
    <col min="7935" max="7936" width="0" style="34" hidden="1" customWidth="1"/>
    <col min="7937" max="7937" width="51.109375" style="34" customWidth="1"/>
    <col min="7938" max="7940" width="14.77734375" style="34" customWidth="1"/>
    <col min="7941" max="8190" width="9" style="34"/>
    <col min="8191" max="8192" width="0" style="34" hidden="1" customWidth="1"/>
    <col min="8193" max="8193" width="51.109375" style="34" customWidth="1"/>
    <col min="8194" max="8196" width="14.77734375" style="34" customWidth="1"/>
    <col min="8197" max="8446" width="9" style="34"/>
    <col min="8447" max="8448" width="0" style="34" hidden="1" customWidth="1"/>
    <col min="8449" max="8449" width="51.109375" style="34" customWidth="1"/>
    <col min="8450" max="8452" width="14.77734375" style="34" customWidth="1"/>
    <col min="8453" max="8702" width="9" style="34"/>
    <col min="8703" max="8704" width="0" style="34" hidden="1" customWidth="1"/>
    <col min="8705" max="8705" width="51.109375" style="34" customWidth="1"/>
    <col min="8706" max="8708" width="14.77734375" style="34" customWidth="1"/>
    <col min="8709" max="8958" width="9" style="34"/>
    <col min="8959" max="8960" width="0" style="34" hidden="1" customWidth="1"/>
    <col min="8961" max="8961" width="51.109375" style="34" customWidth="1"/>
    <col min="8962" max="8964" width="14.77734375" style="34" customWidth="1"/>
    <col min="8965" max="9214" width="9" style="34"/>
    <col min="9215" max="9216" width="0" style="34" hidden="1" customWidth="1"/>
    <col min="9217" max="9217" width="51.109375" style="34" customWidth="1"/>
    <col min="9218" max="9220" width="14.77734375" style="34" customWidth="1"/>
    <col min="9221" max="9470" width="9" style="34"/>
    <col min="9471" max="9472" width="0" style="34" hidden="1" customWidth="1"/>
    <col min="9473" max="9473" width="51.109375" style="34" customWidth="1"/>
    <col min="9474" max="9476" width="14.77734375" style="34" customWidth="1"/>
    <col min="9477" max="9726" width="9" style="34"/>
    <col min="9727" max="9728" width="0" style="34" hidden="1" customWidth="1"/>
    <col min="9729" max="9729" width="51.109375" style="34" customWidth="1"/>
    <col min="9730" max="9732" width="14.77734375" style="34" customWidth="1"/>
    <col min="9733" max="9982" width="9" style="34"/>
    <col min="9983" max="9984" width="0" style="34" hidden="1" customWidth="1"/>
    <col min="9985" max="9985" width="51.109375" style="34" customWidth="1"/>
    <col min="9986" max="9988" width="14.77734375" style="34" customWidth="1"/>
    <col min="9989" max="10238" width="9" style="34"/>
    <col min="10239" max="10240" width="0" style="34" hidden="1" customWidth="1"/>
    <col min="10241" max="10241" width="51.109375" style="34" customWidth="1"/>
    <col min="10242" max="10244" width="14.77734375" style="34" customWidth="1"/>
    <col min="10245" max="10494" width="9" style="34"/>
    <col min="10495" max="10496" width="0" style="34" hidden="1" customWidth="1"/>
    <col min="10497" max="10497" width="51.109375" style="34" customWidth="1"/>
    <col min="10498" max="10500" width="14.77734375" style="34" customWidth="1"/>
    <col min="10501" max="10750" width="9" style="34"/>
    <col min="10751" max="10752" width="0" style="34" hidden="1" customWidth="1"/>
    <col min="10753" max="10753" width="51.109375" style="34" customWidth="1"/>
    <col min="10754" max="10756" width="14.77734375" style="34" customWidth="1"/>
    <col min="10757" max="11006" width="9" style="34"/>
    <col min="11007" max="11008" width="0" style="34" hidden="1" customWidth="1"/>
    <col min="11009" max="11009" width="51.109375" style="34" customWidth="1"/>
    <col min="11010" max="11012" width="14.77734375" style="34" customWidth="1"/>
    <col min="11013" max="11262" width="9" style="34"/>
    <col min="11263" max="11264" width="0" style="34" hidden="1" customWidth="1"/>
    <col min="11265" max="11265" width="51.109375" style="34" customWidth="1"/>
    <col min="11266" max="11268" width="14.77734375" style="34" customWidth="1"/>
    <col min="11269" max="11518" width="9" style="34"/>
    <col min="11519" max="11520" width="0" style="34" hidden="1" customWidth="1"/>
    <col min="11521" max="11521" width="51.109375" style="34" customWidth="1"/>
    <col min="11522" max="11524" width="14.77734375" style="34" customWidth="1"/>
    <col min="11525" max="11774" width="9" style="34"/>
    <col min="11775" max="11776" width="0" style="34" hidden="1" customWidth="1"/>
    <col min="11777" max="11777" width="51.109375" style="34" customWidth="1"/>
    <col min="11778" max="11780" width="14.77734375" style="34" customWidth="1"/>
    <col min="11781" max="12030" width="9" style="34"/>
    <col min="12031" max="12032" width="0" style="34" hidden="1" customWidth="1"/>
    <col min="12033" max="12033" width="51.109375" style="34" customWidth="1"/>
    <col min="12034" max="12036" width="14.77734375" style="34" customWidth="1"/>
    <col min="12037" max="12286" width="9" style="34"/>
    <col min="12287" max="12288" width="0" style="34" hidden="1" customWidth="1"/>
    <col min="12289" max="12289" width="51.109375" style="34" customWidth="1"/>
    <col min="12290" max="12292" width="14.77734375" style="34" customWidth="1"/>
    <col min="12293" max="12542" width="9" style="34"/>
    <col min="12543" max="12544" width="0" style="34" hidden="1" customWidth="1"/>
    <col min="12545" max="12545" width="51.109375" style="34" customWidth="1"/>
    <col min="12546" max="12548" width="14.77734375" style="34" customWidth="1"/>
    <col min="12549" max="12798" width="9" style="34"/>
    <col min="12799" max="12800" width="0" style="34" hidden="1" customWidth="1"/>
    <col min="12801" max="12801" width="51.109375" style="34" customWidth="1"/>
    <col min="12802" max="12804" width="14.77734375" style="34" customWidth="1"/>
    <col min="12805" max="13054" width="9" style="34"/>
    <col min="13055" max="13056" width="0" style="34" hidden="1" customWidth="1"/>
    <col min="13057" max="13057" width="51.109375" style="34" customWidth="1"/>
    <col min="13058" max="13060" width="14.77734375" style="34" customWidth="1"/>
    <col min="13061" max="13310" width="9" style="34"/>
    <col min="13311" max="13312" width="0" style="34" hidden="1" customWidth="1"/>
    <col min="13313" max="13313" width="51.109375" style="34" customWidth="1"/>
    <col min="13314" max="13316" width="14.77734375" style="34" customWidth="1"/>
    <col min="13317" max="13566" width="9" style="34"/>
    <col min="13567" max="13568" width="0" style="34" hidden="1" customWidth="1"/>
    <col min="13569" max="13569" width="51.109375" style="34" customWidth="1"/>
    <col min="13570" max="13572" width="14.77734375" style="34" customWidth="1"/>
    <col min="13573" max="13822" width="9" style="34"/>
    <col min="13823" max="13824" width="0" style="34" hidden="1" customWidth="1"/>
    <col min="13825" max="13825" width="51.109375" style="34" customWidth="1"/>
    <col min="13826" max="13828" width="14.77734375" style="34" customWidth="1"/>
    <col min="13829" max="14078" width="9" style="34"/>
    <col min="14079" max="14080" width="0" style="34" hidden="1" customWidth="1"/>
    <col min="14081" max="14081" width="51.109375" style="34" customWidth="1"/>
    <col min="14082" max="14084" width="14.77734375" style="34" customWidth="1"/>
    <col min="14085" max="14334" width="9" style="34"/>
    <col min="14335" max="14336" width="0" style="34" hidden="1" customWidth="1"/>
    <col min="14337" max="14337" width="51.109375" style="34" customWidth="1"/>
    <col min="14338" max="14340" width="14.77734375" style="34" customWidth="1"/>
    <col min="14341" max="14590" width="9" style="34"/>
    <col min="14591" max="14592" width="0" style="34" hidden="1" customWidth="1"/>
    <col min="14593" max="14593" width="51.109375" style="34" customWidth="1"/>
    <col min="14594" max="14596" width="14.77734375" style="34" customWidth="1"/>
    <col min="14597" max="14846" width="9" style="34"/>
    <col min="14847" max="14848" width="0" style="34" hidden="1" customWidth="1"/>
    <col min="14849" max="14849" width="51.109375" style="34" customWidth="1"/>
    <col min="14850" max="14852" width="14.77734375" style="34" customWidth="1"/>
    <col min="14853" max="15102" width="9" style="34"/>
    <col min="15103" max="15104" width="0" style="34" hidden="1" customWidth="1"/>
    <col min="15105" max="15105" width="51.109375" style="34" customWidth="1"/>
    <col min="15106" max="15108" width="14.77734375" style="34" customWidth="1"/>
    <col min="15109" max="15358" width="9" style="34"/>
    <col min="15359" max="15360" width="0" style="34" hidden="1" customWidth="1"/>
    <col min="15361" max="15361" width="51.109375" style="34" customWidth="1"/>
    <col min="15362" max="15364" width="14.77734375" style="34" customWidth="1"/>
    <col min="15365" max="15614" width="9" style="34"/>
    <col min="15615" max="15616" width="0" style="34" hidden="1" customWidth="1"/>
    <col min="15617" max="15617" width="51.109375" style="34" customWidth="1"/>
    <col min="15618" max="15620" width="14.77734375" style="34" customWidth="1"/>
    <col min="15621" max="15870" width="9" style="34"/>
    <col min="15871" max="15872" width="0" style="34" hidden="1" customWidth="1"/>
    <col min="15873" max="15873" width="51.109375" style="34" customWidth="1"/>
    <col min="15874" max="15876" width="14.77734375" style="34" customWidth="1"/>
    <col min="15877" max="16126" width="9" style="34"/>
    <col min="16127" max="16128" width="0" style="34" hidden="1" customWidth="1"/>
    <col min="16129" max="16129" width="51.109375" style="34" customWidth="1"/>
    <col min="16130" max="16132" width="14.77734375" style="34" customWidth="1"/>
    <col min="16133" max="16384" width="9" style="34"/>
  </cols>
  <sheetData>
    <row r="1" spans="1:7" s="226" customFormat="1" ht="36" customHeight="1">
      <c r="A1" s="223"/>
      <c r="B1" s="224"/>
      <c r="C1" s="225" t="s">
        <v>650</v>
      </c>
      <c r="D1" s="223"/>
    </row>
    <row r="2" spans="1:7" s="226" customFormat="1" ht="37.5" customHeight="1">
      <c r="A2" s="223"/>
      <c r="B2" s="300" t="s">
        <v>681</v>
      </c>
      <c r="C2" s="300"/>
      <c r="D2" s="300"/>
      <c r="E2" s="300"/>
      <c r="F2" s="300"/>
      <c r="G2" s="300"/>
    </row>
    <row r="3" spans="1:7" s="226" customFormat="1" ht="28.95" customHeight="1">
      <c r="A3" s="223"/>
      <c r="B3" s="301"/>
      <c r="C3" s="301"/>
      <c r="D3" s="227"/>
      <c r="G3" s="227" t="s">
        <v>651</v>
      </c>
    </row>
    <row r="4" spans="1:7" s="233" customFormat="1" ht="34.200000000000003" customHeight="1">
      <c r="A4" s="228"/>
      <c r="B4" s="229"/>
      <c r="C4" s="230" t="s">
        <v>652</v>
      </c>
      <c r="D4" s="231" t="s">
        <v>653</v>
      </c>
      <c r="E4" s="231" t="s">
        <v>654</v>
      </c>
      <c r="F4" s="231" t="s">
        <v>655</v>
      </c>
      <c r="G4" s="232" t="s">
        <v>656</v>
      </c>
    </row>
    <row r="5" spans="1:7" s="233" customFormat="1" ht="39" customHeight="1">
      <c r="A5" s="228"/>
      <c r="B5" s="229"/>
      <c r="C5" s="234" t="s">
        <v>657</v>
      </c>
      <c r="D5" s="234" t="s">
        <v>658</v>
      </c>
      <c r="E5" s="234" t="s">
        <v>658</v>
      </c>
      <c r="F5" s="234" t="s">
        <v>658</v>
      </c>
      <c r="G5" s="234" t="s">
        <v>658</v>
      </c>
    </row>
    <row r="6" spans="1:7" s="233" customFormat="1" ht="39" customHeight="1">
      <c r="A6" s="228"/>
      <c r="B6" s="229"/>
      <c r="C6" s="235" t="s">
        <v>659</v>
      </c>
      <c r="D6" s="234" t="s">
        <v>658</v>
      </c>
      <c r="E6" s="234" t="s">
        <v>658</v>
      </c>
      <c r="F6" s="234" t="s">
        <v>658</v>
      </c>
      <c r="G6" s="234" t="s">
        <v>658</v>
      </c>
    </row>
    <row r="7" spans="1:7" s="233" customFormat="1" ht="39" customHeight="1">
      <c r="A7" s="228"/>
      <c r="B7" s="229"/>
      <c r="C7" s="235" t="s">
        <v>660</v>
      </c>
      <c r="D7" s="234" t="s">
        <v>658</v>
      </c>
      <c r="E7" s="234" t="s">
        <v>658</v>
      </c>
      <c r="F7" s="234" t="s">
        <v>658</v>
      </c>
      <c r="G7" s="234" t="s">
        <v>658</v>
      </c>
    </row>
    <row r="8" spans="1:7" s="233" customFormat="1" ht="39" customHeight="1">
      <c r="A8" s="228"/>
      <c r="B8" s="229"/>
      <c r="C8" s="235" t="s">
        <v>661</v>
      </c>
      <c r="D8" s="234" t="s">
        <v>658</v>
      </c>
      <c r="E8" s="234" t="s">
        <v>658</v>
      </c>
      <c r="F8" s="234" t="s">
        <v>658</v>
      </c>
      <c r="G8" s="234" t="s">
        <v>658</v>
      </c>
    </row>
    <row r="9" spans="1:7" s="233" customFormat="1" ht="39" customHeight="1">
      <c r="A9" s="228"/>
      <c r="B9" s="229"/>
      <c r="C9" s="235" t="s">
        <v>662</v>
      </c>
      <c r="D9" s="234" t="s">
        <v>658</v>
      </c>
      <c r="E9" s="234" t="s">
        <v>658</v>
      </c>
      <c r="F9" s="234" t="s">
        <v>658</v>
      </c>
      <c r="G9" s="234" t="s">
        <v>658</v>
      </c>
    </row>
    <row r="10" spans="1:7" s="233" customFormat="1" ht="39" customHeight="1">
      <c r="A10" s="228"/>
      <c r="B10" s="229"/>
      <c r="C10" s="235" t="s">
        <v>663</v>
      </c>
      <c r="D10" s="234" t="s">
        <v>658</v>
      </c>
      <c r="E10" s="234" t="s">
        <v>658</v>
      </c>
      <c r="F10" s="234" t="s">
        <v>658</v>
      </c>
      <c r="G10" s="234" t="s">
        <v>658</v>
      </c>
    </row>
    <row r="11" spans="1:7" s="233" customFormat="1" ht="39" customHeight="1">
      <c r="A11" s="228"/>
      <c r="B11" s="229"/>
      <c r="C11" s="235" t="s">
        <v>664</v>
      </c>
      <c r="D11" s="234" t="s">
        <v>658</v>
      </c>
      <c r="E11" s="234" t="s">
        <v>658</v>
      </c>
      <c r="F11" s="234" t="s">
        <v>658</v>
      </c>
      <c r="G11" s="234" t="s">
        <v>658</v>
      </c>
    </row>
    <row r="12" spans="1:7" s="233" customFormat="1" ht="39" customHeight="1">
      <c r="A12" s="228"/>
      <c r="B12" s="229"/>
      <c r="C12" s="235" t="s">
        <v>665</v>
      </c>
      <c r="D12" s="234" t="s">
        <v>658</v>
      </c>
      <c r="E12" s="234" t="s">
        <v>658</v>
      </c>
      <c r="F12" s="234" t="s">
        <v>658</v>
      </c>
      <c r="G12" s="234" t="s">
        <v>658</v>
      </c>
    </row>
    <row r="13" spans="1:7" s="233" customFormat="1" ht="39" customHeight="1">
      <c r="A13" s="228"/>
      <c r="B13" s="229"/>
      <c r="C13" s="235" t="s">
        <v>666</v>
      </c>
      <c r="D13" s="234" t="s">
        <v>658</v>
      </c>
      <c r="E13" s="234" t="s">
        <v>658</v>
      </c>
      <c r="F13" s="234" t="s">
        <v>658</v>
      </c>
      <c r="G13" s="234" t="s">
        <v>658</v>
      </c>
    </row>
    <row r="14" spans="1:7" s="233" customFormat="1" ht="39" customHeight="1">
      <c r="A14" s="228"/>
      <c r="B14" s="229"/>
      <c r="C14" s="235" t="s">
        <v>667</v>
      </c>
      <c r="D14" s="234" t="s">
        <v>658</v>
      </c>
      <c r="E14" s="234" t="s">
        <v>658</v>
      </c>
      <c r="F14" s="234" t="s">
        <v>658</v>
      </c>
      <c r="G14" s="234" t="s">
        <v>658</v>
      </c>
    </row>
    <row r="15" spans="1:7" s="233" customFormat="1" ht="39" customHeight="1">
      <c r="A15" s="228"/>
      <c r="B15" s="229"/>
      <c r="C15" s="235" t="s">
        <v>668</v>
      </c>
      <c r="D15" s="234" t="s">
        <v>658</v>
      </c>
      <c r="E15" s="234" t="s">
        <v>658</v>
      </c>
      <c r="F15" s="234" t="s">
        <v>658</v>
      </c>
      <c r="G15" s="234" t="s">
        <v>658</v>
      </c>
    </row>
    <row r="16" spans="1:7" s="233" customFormat="1" ht="39" customHeight="1">
      <c r="A16" s="228"/>
      <c r="B16" s="229"/>
      <c r="C16" s="235" t="s">
        <v>669</v>
      </c>
      <c r="D16" s="234" t="s">
        <v>658</v>
      </c>
      <c r="E16" s="234" t="s">
        <v>658</v>
      </c>
      <c r="F16" s="234" t="s">
        <v>658</v>
      </c>
      <c r="G16" s="234" t="s">
        <v>658</v>
      </c>
    </row>
    <row r="17" spans="1:7" s="233" customFormat="1" ht="39" customHeight="1">
      <c r="A17" s="228"/>
      <c r="B17" s="229"/>
      <c r="C17" s="235" t="s">
        <v>670</v>
      </c>
      <c r="D17" s="234" t="s">
        <v>658</v>
      </c>
      <c r="E17" s="234" t="s">
        <v>658</v>
      </c>
      <c r="F17" s="234" t="s">
        <v>658</v>
      </c>
      <c r="G17" s="234" t="s">
        <v>658</v>
      </c>
    </row>
    <row r="18" spans="1:7" s="233" customFormat="1" ht="39" customHeight="1">
      <c r="A18" s="228"/>
      <c r="B18" s="229"/>
      <c r="C18" s="235" t="s">
        <v>671</v>
      </c>
      <c r="D18" s="234" t="s">
        <v>658</v>
      </c>
      <c r="E18" s="234" t="s">
        <v>658</v>
      </c>
      <c r="F18" s="234" t="s">
        <v>658</v>
      </c>
      <c r="G18" s="234" t="s">
        <v>658</v>
      </c>
    </row>
    <row r="19" spans="1:7" s="233" customFormat="1" ht="39" customHeight="1">
      <c r="A19" s="228"/>
      <c r="B19" s="229"/>
      <c r="C19" s="235" t="s">
        <v>672</v>
      </c>
      <c r="D19" s="234" t="s">
        <v>658</v>
      </c>
      <c r="E19" s="234" t="s">
        <v>658</v>
      </c>
      <c r="F19" s="234" t="s">
        <v>658</v>
      </c>
      <c r="G19" s="234" t="s">
        <v>658</v>
      </c>
    </row>
    <row r="20" spans="1:7" s="233" customFormat="1" ht="39" customHeight="1">
      <c r="A20" s="228"/>
      <c r="B20" s="229"/>
      <c r="C20" s="235" t="s">
        <v>673</v>
      </c>
      <c r="D20" s="234" t="s">
        <v>658</v>
      </c>
      <c r="E20" s="234" t="s">
        <v>658</v>
      </c>
      <c r="F20" s="234" t="s">
        <v>658</v>
      </c>
      <c r="G20" s="234" t="s">
        <v>658</v>
      </c>
    </row>
    <row r="21" spans="1:7" s="233" customFormat="1" ht="39" customHeight="1">
      <c r="A21" s="228"/>
      <c r="B21" s="229"/>
      <c r="C21" s="236" t="s">
        <v>674</v>
      </c>
      <c r="D21" s="234" t="s">
        <v>658</v>
      </c>
      <c r="E21" s="234" t="s">
        <v>658</v>
      </c>
      <c r="F21" s="234" t="s">
        <v>658</v>
      </c>
      <c r="G21" s="234" t="s">
        <v>658</v>
      </c>
    </row>
    <row r="22" spans="1:7" s="233" customFormat="1" ht="39" customHeight="1">
      <c r="A22" s="228"/>
      <c r="B22" s="229"/>
      <c r="C22" s="235" t="s">
        <v>675</v>
      </c>
      <c r="D22" s="234" t="s">
        <v>658</v>
      </c>
      <c r="E22" s="234" t="s">
        <v>658</v>
      </c>
      <c r="F22" s="234" t="s">
        <v>658</v>
      </c>
      <c r="G22" s="234" t="s">
        <v>658</v>
      </c>
    </row>
    <row r="23" spans="1:7" s="233" customFormat="1" ht="39" customHeight="1">
      <c r="A23" s="228"/>
      <c r="B23" s="229"/>
      <c r="C23" s="235" t="s">
        <v>676</v>
      </c>
      <c r="D23" s="234" t="s">
        <v>658</v>
      </c>
      <c r="E23" s="234" t="s">
        <v>658</v>
      </c>
      <c r="F23" s="234" t="s">
        <v>658</v>
      </c>
      <c r="G23" s="234" t="s">
        <v>658</v>
      </c>
    </row>
    <row r="24" spans="1:7" s="233" customFormat="1" ht="39" customHeight="1">
      <c r="A24" s="228"/>
      <c r="B24" s="229"/>
      <c r="C24" s="235" t="s">
        <v>677</v>
      </c>
      <c r="D24" s="234" t="s">
        <v>658</v>
      </c>
      <c r="E24" s="234" t="s">
        <v>658</v>
      </c>
      <c r="F24" s="234" t="s">
        <v>658</v>
      </c>
      <c r="G24" s="234" t="s">
        <v>658</v>
      </c>
    </row>
    <row r="25" spans="1:7" s="233" customFormat="1" ht="39" customHeight="1">
      <c r="A25" s="228"/>
      <c r="B25" s="229"/>
      <c r="C25" s="235" t="s">
        <v>678</v>
      </c>
      <c r="D25" s="234" t="s">
        <v>658</v>
      </c>
      <c r="E25" s="234" t="s">
        <v>658</v>
      </c>
      <c r="F25" s="234" t="s">
        <v>658</v>
      </c>
      <c r="G25" s="234" t="s">
        <v>658</v>
      </c>
    </row>
    <row r="26" spans="1:7" s="233" customFormat="1" ht="39" customHeight="1">
      <c r="A26" s="228"/>
      <c r="B26" s="229"/>
      <c r="C26" s="235" t="s">
        <v>679</v>
      </c>
      <c r="D26" s="234" t="s">
        <v>658</v>
      </c>
      <c r="E26" s="234" t="s">
        <v>658</v>
      </c>
      <c r="F26" s="234" t="s">
        <v>658</v>
      </c>
      <c r="G26" s="234" t="s">
        <v>658</v>
      </c>
    </row>
    <row r="27" spans="1:7" ht="29.25" customHeight="1">
      <c r="C27" s="34" t="s">
        <v>680</v>
      </c>
    </row>
  </sheetData>
  <mergeCells count="2">
    <mergeCell ref="B2:G2"/>
    <mergeCell ref="B3:C3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7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workbookViewId="0"/>
  </sheetViews>
  <sheetFormatPr defaultColWidth="48.33203125" defaultRowHeight="14.4"/>
  <cols>
    <col min="1" max="1" width="48.33203125" style="41"/>
    <col min="2" max="2" width="34.88671875" style="41" customWidth="1"/>
    <col min="3" max="16384" width="48.33203125" style="41"/>
  </cols>
  <sheetData>
    <row r="1" spans="1:2" s="76" customFormat="1" ht="24" customHeight="1">
      <c r="A1" s="85" t="s">
        <v>682</v>
      </c>
      <c r="B1" s="77"/>
    </row>
    <row r="2" spans="1:2" ht="43.5" customHeight="1">
      <c r="A2" s="302" t="s">
        <v>516</v>
      </c>
      <c r="B2" s="302"/>
    </row>
    <row r="3" spans="1:2" ht="31.2" customHeight="1">
      <c r="A3" s="42"/>
      <c r="B3" s="88" t="s">
        <v>343</v>
      </c>
    </row>
    <row r="4" spans="1:2" ht="72" customHeight="1">
      <c r="A4" s="43" t="s">
        <v>344</v>
      </c>
      <c r="B4" s="43" t="s">
        <v>345</v>
      </c>
    </row>
    <row r="5" spans="1:2" ht="92.25" customHeight="1">
      <c r="A5" s="44" t="s">
        <v>517</v>
      </c>
      <c r="B5" s="45">
        <v>15.08</v>
      </c>
    </row>
    <row r="6" spans="1:2" ht="92.25" customHeight="1">
      <c r="A6" s="44" t="s">
        <v>518</v>
      </c>
      <c r="B6" s="45">
        <v>4.67</v>
      </c>
    </row>
    <row r="7" spans="1:2" ht="92.25" customHeight="1">
      <c r="A7" s="44" t="s">
        <v>519</v>
      </c>
      <c r="B7" s="45">
        <v>4.71</v>
      </c>
    </row>
    <row r="8" spans="1:2" ht="92.25" customHeight="1">
      <c r="A8" s="46" t="s">
        <v>346</v>
      </c>
      <c r="B8" s="47"/>
    </row>
    <row r="9" spans="1:2" ht="92.25" customHeight="1">
      <c r="A9" s="44" t="s">
        <v>520</v>
      </c>
      <c r="B9" s="48">
        <f>B5+B6-B7</f>
        <v>15.04</v>
      </c>
    </row>
    <row r="10" spans="1:2" ht="29.25" customHeight="1">
      <c r="A10" s="49" t="s">
        <v>347</v>
      </c>
      <c r="B10" s="50"/>
    </row>
    <row r="11" spans="1:2" ht="15.6">
      <c r="A11" s="51"/>
      <c r="B11" s="50"/>
    </row>
    <row r="12" spans="1:2" ht="15.6">
      <c r="A12" s="52"/>
      <c r="B12" s="50"/>
    </row>
    <row r="13" spans="1:2">
      <c r="A13" s="40"/>
      <c r="B13" s="40"/>
    </row>
    <row r="14" spans="1:2">
      <c r="A14" s="40"/>
      <c r="B14" s="40"/>
    </row>
    <row r="19" spans="1:2" s="67" customFormat="1" ht="135" customHeight="1">
      <c r="A19" s="303"/>
      <c r="B19" s="303"/>
    </row>
  </sheetData>
  <mergeCells count="2">
    <mergeCell ref="A2:B2"/>
    <mergeCell ref="A19:B19"/>
  </mergeCells>
  <phoneticPr fontId="59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80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workbookViewId="0">
      <selection activeCell="B5" sqref="B5:B12"/>
    </sheetView>
  </sheetViews>
  <sheetFormatPr defaultColWidth="47.6640625" defaultRowHeight="14.4"/>
  <cols>
    <col min="1" max="1" width="39.109375" style="40" customWidth="1"/>
    <col min="2" max="2" width="42.44140625" style="40" customWidth="1"/>
    <col min="3" max="16384" width="47.6640625" style="41"/>
  </cols>
  <sheetData>
    <row r="1" spans="1:2" ht="28.95" customHeight="1">
      <c r="A1" s="85" t="s">
        <v>762</v>
      </c>
    </row>
    <row r="2" spans="1:2" ht="22.2">
      <c r="A2" s="314" t="s">
        <v>761</v>
      </c>
      <c r="B2" s="314"/>
    </row>
    <row r="3" spans="1:2" ht="31.95" customHeight="1">
      <c r="A3" s="313" t="s">
        <v>760</v>
      </c>
      <c r="B3" s="312" t="s">
        <v>763</v>
      </c>
    </row>
    <row r="4" spans="1:2" ht="29.4" customHeight="1">
      <c r="A4" s="311" t="s">
        <v>759</v>
      </c>
      <c r="B4" s="311" t="s">
        <v>758</v>
      </c>
    </row>
    <row r="5" spans="1:2" ht="30.6" customHeight="1">
      <c r="A5" s="310" t="s">
        <v>757</v>
      </c>
      <c r="B5" s="315">
        <v>16.3</v>
      </c>
    </row>
    <row r="6" spans="1:2" ht="30.6" customHeight="1">
      <c r="A6" s="310"/>
      <c r="B6" s="316"/>
    </row>
    <row r="7" spans="1:2" ht="30.6" customHeight="1">
      <c r="A7" s="310"/>
      <c r="B7" s="316"/>
    </row>
    <row r="8" spans="1:2" ht="30.6" customHeight="1">
      <c r="A8" s="310"/>
      <c r="B8" s="316"/>
    </row>
    <row r="9" spans="1:2" ht="30.6" customHeight="1">
      <c r="A9" s="310"/>
      <c r="B9" s="316"/>
    </row>
    <row r="10" spans="1:2" ht="30.6" customHeight="1">
      <c r="A10" s="310"/>
      <c r="B10" s="316"/>
    </row>
    <row r="11" spans="1:2" ht="30.6" customHeight="1">
      <c r="A11" s="310"/>
      <c r="B11" s="316"/>
    </row>
    <row r="12" spans="1:2" ht="30.6" customHeight="1">
      <c r="A12" s="309" t="s">
        <v>756</v>
      </c>
      <c r="B12" s="317">
        <f>SUM(B5:B11)</f>
        <v>16.3</v>
      </c>
    </row>
  </sheetData>
  <mergeCells count="1">
    <mergeCell ref="A2:B2"/>
  </mergeCells>
  <phoneticPr fontId="7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5</vt:i4>
      </vt:variant>
    </vt:vector>
  </HeadingPairs>
  <TitlesOfParts>
    <vt:vector size="26" baseType="lpstr">
      <vt:lpstr>一般预算收入决算表</vt:lpstr>
      <vt:lpstr>一般预算支出决算表</vt:lpstr>
      <vt:lpstr>一般平衡表</vt:lpstr>
      <vt:lpstr>41上级对市县补助</vt:lpstr>
      <vt:lpstr>05-对下补助分项目</vt:lpstr>
      <vt:lpstr>06-本级基本支出（试编）</vt:lpstr>
      <vt:lpstr>07-预算内基本建设</vt:lpstr>
      <vt:lpstr>46-一般债务余额</vt:lpstr>
      <vt:lpstr>13-一般债务限额分地区</vt:lpstr>
      <vt:lpstr>基金收入决算表</vt:lpstr>
      <vt:lpstr>基金支出决算表</vt:lpstr>
      <vt:lpstr>基金平衡表</vt:lpstr>
      <vt:lpstr>54-上级对市县基金补助</vt:lpstr>
      <vt:lpstr>13-对下基金补助</vt:lpstr>
      <vt:lpstr>56-专项债务余额</vt:lpstr>
      <vt:lpstr>23-专项债务限额分地区</vt:lpstr>
      <vt:lpstr>15-本级国资收入</vt:lpstr>
      <vt:lpstr>16-本级国资支出</vt:lpstr>
      <vt:lpstr>社保基金收支决算表</vt:lpstr>
      <vt:lpstr>18-债务余额汇总</vt:lpstr>
      <vt:lpstr>34-分地区限额汇总</vt:lpstr>
      <vt:lpstr>基金平衡表!Print_Area</vt:lpstr>
      <vt:lpstr>基金支出决算表!Print_Area</vt:lpstr>
      <vt:lpstr>社保基金收支决算表!Print_Area</vt:lpstr>
      <vt:lpstr>一般预算支出决算表!Print_Area</vt:lpstr>
      <vt:lpstr>一般预算支出决算表!Print_Titles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雷静</dc:creator>
  <cp:lastModifiedBy>熊鹰</cp:lastModifiedBy>
  <cp:lastPrinted>2018-10-16T01:17:18Z</cp:lastPrinted>
  <dcterms:created xsi:type="dcterms:W3CDTF">2016-08-16T08:31:23Z</dcterms:created>
  <dcterms:modified xsi:type="dcterms:W3CDTF">2019-03-14T11:48:39Z</dcterms:modified>
</cp:coreProperties>
</file>